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velopment/Research/Influence-Optimization/results/"/>
    </mc:Choice>
  </mc:AlternateContent>
  <xr:revisionPtr revIDLastSave="0" documentId="13_ncr:1_{23B0794F-38F1-CD4B-82BF-20A1E7896CE9}" xr6:coauthVersionLast="47" xr6:coauthVersionMax="47" xr10:uidLastSave="{00000000-0000-0000-0000-000000000000}"/>
  <bookViews>
    <workbookView xWindow="28800" yWindow="500" windowWidth="38400" windowHeight="21100" activeTab="6" xr2:uid="{00000000-000D-0000-FFFF-FFFF00000000}"/>
  </bookViews>
  <sheets>
    <sheet name="Gamma=0.9" sheetId="1" r:id="rId1"/>
    <sheet name="avg_Gamma=0.9" sheetId="6" r:id="rId2"/>
    <sheet name="Gamma=1.0" sheetId="2" r:id="rId3"/>
    <sheet name="avg_Gamma=1.0" sheetId="7" r:id="rId4"/>
    <sheet name="Gamma=1.1" sheetId="3" r:id="rId5"/>
    <sheet name="avg_Gamma=1.1" sheetId="8" r:id="rId6"/>
    <sheet name="Summary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273" i="2" l="1"/>
  <c r="AS273" i="1"/>
  <c r="E20" i="9"/>
  <c r="F20" i="9"/>
  <c r="G20" i="9"/>
  <c r="H20" i="9"/>
  <c r="I20" i="9"/>
  <c r="J20" i="9"/>
  <c r="K20" i="9"/>
  <c r="L20" i="9"/>
  <c r="D20" i="9"/>
  <c r="E18" i="9"/>
  <c r="F18" i="9"/>
  <c r="G18" i="9"/>
  <c r="H18" i="9"/>
  <c r="I18" i="9"/>
  <c r="J18" i="9"/>
  <c r="K18" i="9"/>
  <c r="L18" i="9"/>
  <c r="D18" i="9"/>
  <c r="D19" i="9"/>
  <c r="E19" i="9"/>
  <c r="F19" i="9"/>
  <c r="G19" i="9"/>
  <c r="H19" i="9"/>
  <c r="I19" i="9"/>
  <c r="J19" i="9"/>
  <c r="K19" i="9"/>
  <c r="L19" i="9"/>
  <c r="C19" i="9"/>
  <c r="D16" i="9"/>
  <c r="E16" i="9"/>
  <c r="F16" i="9"/>
  <c r="G16" i="9"/>
  <c r="H16" i="9"/>
  <c r="I16" i="9"/>
  <c r="J16" i="9"/>
  <c r="K16" i="9"/>
  <c r="L16" i="9"/>
  <c r="C16" i="9"/>
  <c r="E17" i="9"/>
  <c r="F17" i="9"/>
  <c r="G17" i="9"/>
  <c r="H17" i="9"/>
  <c r="I17" i="9"/>
  <c r="J17" i="9"/>
  <c r="K17" i="9"/>
  <c r="L17" i="9"/>
  <c r="D17" i="9"/>
  <c r="E15" i="9"/>
  <c r="F15" i="9"/>
  <c r="G15" i="9"/>
  <c r="H15" i="9"/>
  <c r="I15" i="9"/>
  <c r="J15" i="9"/>
  <c r="K15" i="9"/>
  <c r="L15" i="9"/>
  <c r="D15" i="9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W98" i="2"/>
  <c r="AW99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AW143" i="2"/>
  <c r="AW144" i="2"/>
  <c r="AW145" i="2"/>
  <c r="AW146" i="2"/>
  <c r="AW147" i="2"/>
  <c r="AW148" i="2"/>
  <c r="AW149" i="2"/>
  <c r="AW150" i="2"/>
  <c r="AW151" i="2"/>
  <c r="AW152" i="2"/>
  <c r="AW153" i="2"/>
  <c r="AW154" i="2"/>
  <c r="AW155" i="2"/>
  <c r="AW156" i="2"/>
  <c r="AW157" i="2"/>
  <c r="AW158" i="2"/>
  <c r="AW159" i="2"/>
  <c r="AW160" i="2"/>
  <c r="AW161" i="2"/>
  <c r="AW162" i="2"/>
  <c r="AW163" i="2"/>
  <c r="AW164" i="2"/>
  <c r="AW165" i="2"/>
  <c r="AW166" i="2"/>
  <c r="AW167" i="2"/>
  <c r="AW168" i="2"/>
  <c r="AW169" i="2"/>
  <c r="AW170" i="2"/>
  <c r="AW171" i="2"/>
  <c r="AW172" i="2"/>
  <c r="AW173" i="2"/>
  <c r="AW174" i="2"/>
  <c r="AW175" i="2"/>
  <c r="AW176" i="2"/>
  <c r="AW177" i="2"/>
  <c r="AW178" i="2"/>
  <c r="AW179" i="2"/>
  <c r="AW180" i="2"/>
  <c r="AW181" i="2"/>
  <c r="AW182" i="2"/>
  <c r="AW183" i="2"/>
  <c r="AW184" i="2"/>
  <c r="AW185" i="2"/>
  <c r="AW186" i="2"/>
  <c r="AW187" i="2"/>
  <c r="AW188" i="2"/>
  <c r="AW189" i="2"/>
  <c r="AW190" i="2"/>
  <c r="AW191" i="2"/>
  <c r="AW192" i="2"/>
  <c r="AW193" i="2"/>
  <c r="AW194" i="2"/>
  <c r="AW195" i="2"/>
  <c r="AW196" i="2"/>
  <c r="AW197" i="2"/>
  <c r="AW198" i="2"/>
  <c r="AW199" i="2"/>
  <c r="AW200" i="2"/>
  <c r="AW201" i="2"/>
  <c r="AW202" i="2"/>
  <c r="AW203" i="2"/>
  <c r="AW204" i="2"/>
  <c r="AW205" i="2"/>
  <c r="AW206" i="2"/>
  <c r="AW207" i="2"/>
  <c r="AW208" i="2"/>
  <c r="AW209" i="2"/>
  <c r="AW210" i="2"/>
  <c r="AW211" i="2"/>
  <c r="AW212" i="2"/>
  <c r="AW213" i="2"/>
  <c r="AW214" i="2"/>
  <c r="AW215" i="2"/>
  <c r="AW216" i="2"/>
  <c r="AW217" i="2"/>
  <c r="AW218" i="2"/>
  <c r="AW219" i="2"/>
  <c r="AW220" i="2"/>
  <c r="AW221" i="2"/>
  <c r="AW222" i="2"/>
  <c r="AW223" i="2"/>
  <c r="AW224" i="2"/>
  <c r="AW225" i="2"/>
  <c r="AW226" i="2"/>
  <c r="AW227" i="2"/>
  <c r="AW228" i="2"/>
  <c r="AW229" i="2"/>
  <c r="AW230" i="2"/>
  <c r="AW231" i="2"/>
  <c r="AW232" i="2"/>
  <c r="AW233" i="2"/>
  <c r="AW234" i="2"/>
  <c r="AW235" i="2"/>
  <c r="AW236" i="2"/>
  <c r="AW237" i="2"/>
  <c r="AW238" i="2"/>
  <c r="AW239" i="2"/>
  <c r="AW240" i="2"/>
  <c r="AW241" i="2"/>
  <c r="AW242" i="2"/>
  <c r="AW243" i="2"/>
  <c r="AW244" i="2"/>
  <c r="AW245" i="2"/>
  <c r="AW246" i="2"/>
  <c r="AW247" i="2"/>
  <c r="AW248" i="2"/>
  <c r="AW249" i="2"/>
  <c r="AW250" i="2"/>
  <c r="AW251" i="2"/>
  <c r="AW252" i="2"/>
  <c r="AW253" i="2"/>
  <c r="AW254" i="2"/>
  <c r="AW255" i="2"/>
  <c r="AW256" i="2"/>
  <c r="AW257" i="2"/>
  <c r="AW258" i="2"/>
  <c r="AW259" i="2"/>
  <c r="AW260" i="2"/>
  <c r="AW261" i="2"/>
  <c r="AW262" i="2"/>
  <c r="AW263" i="2"/>
  <c r="AW264" i="2"/>
  <c r="AW265" i="2"/>
  <c r="AW266" i="2"/>
  <c r="AW267" i="2"/>
  <c r="AW268" i="2"/>
  <c r="AW269" i="2"/>
  <c r="AW270" i="2"/>
  <c r="AW271" i="2"/>
  <c r="AW272" i="2"/>
  <c r="AW3" i="2"/>
  <c r="J13" i="9"/>
  <c r="K13" i="9"/>
  <c r="L13" i="9"/>
  <c r="I13" i="9"/>
  <c r="J14" i="9"/>
  <c r="K14" i="9"/>
  <c r="L14" i="9"/>
  <c r="I14" i="9"/>
  <c r="J12" i="9"/>
  <c r="K12" i="9"/>
  <c r="L12" i="9"/>
  <c r="I12" i="9"/>
  <c r="AQ143" i="1"/>
  <c r="J11" i="9"/>
  <c r="E8" i="9"/>
  <c r="E11" i="9" s="1"/>
  <c r="F8" i="9"/>
  <c r="F11" i="9" s="1"/>
  <c r="G8" i="9"/>
  <c r="G11" i="9" s="1"/>
  <c r="H8" i="9"/>
  <c r="H11" i="9" s="1"/>
  <c r="I8" i="9"/>
  <c r="I11" i="9" s="1"/>
  <c r="J8" i="9"/>
  <c r="K8" i="9"/>
  <c r="K11" i="9" s="1"/>
  <c r="L8" i="9"/>
  <c r="L11" i="9" s="1"/>
  <c r="D8" i="9"/>
  <c r="D11" i="9" s="1"/>
  <c r="E6" i="9"/>
  <c r="E9" i="9" s="1"/>
  <c r="F6" i="9"/>
  <c r="F9" i="9" s="1"/>
  <c r="G6" i="9"/>
  <c r="G9" i="9" s="1"/>
  <c r="H6" i="9"/>
  <c r="H9" i="9" s="1"/>
  <c r="I6" i="9"/>
  <c r="I9" i="9" s="1"/>
  <c r="J6" i="9"/>
  <c r="J9" i="9" s="1"/>
  <c r="K6" i="9"/>
  <c r="K9" i="9" s="1"/>
  <c r="L6" i="9"/>
  <c r="L9" i="9" s="1"/>
  <c r="D6" i="9"/>
  <c r="D9" i="9" s="1"/>
  <c r="D7" i="9"/>
  <c r="D10" i="9" s="1"/>
  <c r="E7" i="9"/>
  <c r="E10" i="9" s="1"/>
  <c r="F7" i="9"/>
  <c r="F10" i="9" s="1"/>
  <c r="G7" i="9"/>
  <c r="G10" i="9" s="1"/>
  <c r="H7" i="9"/>
  <c r="H10" i="9" s="1"/>
  <c r="I7" i="9"/>
  <c r="I10" i="9" s="1"/>
  <c r="J7" i="9"/>
  <c r="J10" i="9" s="1"/>
  <c r="K7" i="9"/>
  <c r="K10" i="9" s="1"/>
  <c r="L7" i="9"/>
  <c r="L10" i="9" s="1"/>
  <c r="C7" i="9"/>
  <c r="C10" i="9" s="1"/>
  <c r="E5" i="9"/>
  <c r="F5" i="9"/>
  <c r="G5" i="9"/>
  <c r="H5" i="9"/>
  <c r="I5" i="9"/>
  <c r="J5" i="9"/>
  <c r="K5" i="9"/>
  <c r="L5" i="9"/>
  <c r="D5" i="9"/>
  <c r="D4" i="9"/>
  <c r="E4" i="9"/>
  <c r="F4" i="9"/>
  <c r="G4" i="9"/>
  <c r="H4" i="9"/>
  <c r="I4" i="9"/>
  <c r="J4" i="9"/>
  <c r="K4" i="9"/>
  <c r="L4" i="9"/>
  <c r="C4" i="9"/>
  <c r="V57" i="8"/>
  <c r="N57" i="8"/>
  <c r="F57" i="8"/>
  <c r="U57" i="8"/>
  <c r="M57" i="8"/>
  <c r="E57" i="8"/>
  <c r="T57" i="8"/>
  <c r="L57" i="8"/>
  <c r="S57" i="8"/>
  <c r="K57" i="8"/>
  <c r="R57" i="8"/>
  <c r="J57" i="8"/>
  <c r="Q57" i="8"/>
  <c r="H57" i="8"/>
  <c r="O57" i="8"/>
  <c r="G57" i="8"/>
  <c r="I57" i="8"/>
  <c r="P57" i="8"/>
  <c r="X57" i="7"/>
  <c r="M57" i="7"/>
  <c r="J57" i="7"/>
  <c r="I57" i="7"/>
  <c r="H57" i="7"/>
  <c r="G57" i="7"/>
  <c r="F57" i="7"/>
  <c r="E57" i="7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AD21" i="1" l="1"/>
  <c r="AD20" i="1"/>
  <c r="I3" i="9"/>
  <c r="J3" i="9"/>
  <c r="K3" i="9"/>
  <c r="L3" i="9"/>
  <c r="E3" i="9"/>
  <c r="F3" i="9"/>
  <c r="G3" i="9"/>
  <c r="H3" i="9"/>
  <c r="D3" i="9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70" i="3"/>
  <c r="AR71" i="3"/>
  <c r="AR72" i="3"/>
  <c r="AR73" i="3"/>
  <c r="AR74" i="3"/>
  <c r="AR75" i="3"/>
  <c r="AR76" i="3"/>
  <c r="AR77" i="3"/>
  <c r="AR78" i="3"/>
  <c r="AR79" i="3"/>
  <c r="AR80" i="3"/>
  <c r="AR81" i="3"/>
  <c r="AR82" i="3"/>
  <c r="AR83" i="3"/>
  <c r="AR84" i="3"/>
  <c r="AR85" i="3"/>
  <c r="AR86" i="3"/>
  <c r="AR87" i="3"/>
  <c r="AR88" i="3"/>
  <c r="AR89" i="3"/>
  <c r="AR90" i="3"/>
  <c r="AR91" i="3"/>
  <c r="AR92" i="3"/>
  <c r="AR93" i="3"/>
  <c r="AR94" i="3"/>
  <c r="AR95" i="3"/>
  <c r="AR96" i="3"/>
  <c r="AR97" i="3"/>
  <c r="AR98" i="3"/>
  <c r="AR99" i="3"/>
  <c r="AR100" i="3"/>
  <c r="AR101" i="3"/>
  <c r="AR102" i="3"/>
  <c r="AR103" i="3"/>
  <c r="AR104" i="3"/>
  <c r="AR105" i="3"/>
  <c r="AR106" i="3"/>
  <c r="AR107" i="3"/>
  <c r="AR108" i="3"/>
  <c r="AR109" i="3"/>
  <c r="AR110" i="3"/>
  <c r="AR111" i="3"/>
  <c r="AR112" i="3"/>
  <c r="AR113" i="3"/>
  <c r="AR114" i="3"/>
  <c r="AR115" i="3"/>
  <c r="AR116" i="3"/>
  <c r="AR117" i="3"/>
  <c r="AR118" i="3"/>
  <c r="AR119" i="3"/>
  <c r="AR120" i="3"/>
  <c r="AR121" i="3"/>
  <c r="AR122" i="3"/>
  <c r="AR123" i="3"/>
  <c r="AR124" i="3"/>
  <c r="AR125" i="3"/>
  <c r="AR126" i="3"/>
  <c r="AR127" i="3"/>
  <c r="AR128" i="3"/>
  <c r="AR129" i="3"/>
  <c r="AR130" i="3"/>
  <c r="AR131" i="3"/>
  <c r="AR132" i="3"/>
  <c r="AR133" i="3"/>
  <c r="AR134" i="3"/>
  <c r="AR135" i="3"/>
  <c r="AR136" i="3"/>
  <c r="AR137" i="3"/>
  <c r="AR138" i="3"/>
  <c r="AR139" i="3"/>
  <c r="AR140" i="3"/>
  <c r="AR141" i="3"/>
  <c r="AR142" i="3"/>
  <c r="AR143" i="3"/>
  <c r="AR144" i="3"/>
  <c r="AR145" i="3"/>
  <c r="AR146" i="3"/>
  <c r="AR147" i="3"/>
  <c r="AR148" i="3"/>
  <c r="AR149" i="3"/>
  <c r="AR150" i="3"/>
  <c r="AR151" i="3"/>
  <c r="AR152" i="3"/>
  <c r="AR153" i="3"/>
  <c r="AR154" i="3"/>
  <c r="AR155" i="3"/>
  <c r="AR156" i="3"/>
  <c r="AR157" i="3"/>
  <c r="AR158" i="3"/>
  <c r="AR159" i="3"/>
  <c r="AR160" i="3"/>
  <c r="AR161" i="3"/>
  <c r="AR162" i="3"/>
  <c r="AR163" i="3"/>
  <c r="AR164" i="3"/>
  <c r="AR165" i="3"/>
  <c r="AR166" i="3"/>
  <c r="AR167" i="3"/>
  <c r="AR168" i="3"/>
  <c r="AR169" i="3"/>
  <c r="AR170" i="3"/>
  <c r="AR171" i="3"/>
  <c r="AR172" i="3"/>
  <c r="AR173" i="3"/>
  <c r="AR174" i="3"/>
  <c r="AR175" i="3"/>
  <c r="AR176" i="3"/>
  <c r="AR177" i="3"/>
  <c r="AR178" i="3"/>
  <c r="AR179" i="3"/>
  <c r="AR180" i="3"/>
  <c r="AR181" i="3"/>
  <c r="AR182" i="3"/>
  <c r="AR183" i="3"/>
  <c r="AR184" i="3"/>
  <c r="AR185" i="3"/>
  <c r="AR186" i="3"/>
  <c r="AR187" i="3"/>
  <c r="AR188" i="3"/>
  <c r="AR189" i="3"/>
  <c r="AR190" i="3"/>
  <c r="AR191" i="3"/>
  <c r="AR192" i="3"/>
  <c r="AR193" i="3"/>
  <c r="AR194" i="3"/>
  <c r="AR195" i="3"/>
  <c r="AR196" i="3"/>
  <c r="AR197" i="3"/>
  <c r="AR198" i="3"/>
  <c r="AR199" i="3"/>
  <c r="AR200" i="3"/>
  <c r="AR201" i="3"/>
  <c r="AR202" i="3"/>
  <c r="AR203" i="3"/>
  <c r="AR204" i="3"/>
  <c r="AR205" i="3"/>
  <c r="AR206" i="3"/>
  <c r="AR207" i="3"/>
  <c r="AR208" i="3"/>
  <c r="AR209" i="3"/>
  <c r="AR210" i="3"/>
  <c r="AR211" i="3"/>
  <c r="AR212" i="3"/>
  <c r="AR213" i="3"/>
  <c r="AR214" i="3"/>
  <c r="AR215" i="3"/>
  <c r="AR216" i="3"/>
  <c r="AR217" i="3"/>
  <c r="AR218" i="3"/>
  <c r="AR219" i="3"/>
  <c r="AR220" i="3"/>
  <c r="AR221" i="3"/>
  <c r="AR222" i="3"/>
  <c r="AR223" i="3"/>
  <c r="AR224" i="3"/>
  <c r="AR225" i="3"/>
  <c r="AR226" i="3"/>
  <c r="AR227" i="3"/>
  <c r="AR228" i="3"/>
  <c r="AR229" i="3"/>
  <c r="AR230" i="3"/>
  <c r="AR231" i="3"/>
  <c r="AR232" i="3"/>
  <c r="AR233" i="3"/>
  <c r="AR234" i="3"/>
  <c r="AR235" i="3"/>
  <c r="AR236" i="3"/>
  <c r="AR237" i="3"/>
  <c r="AR238" i="3"/>
  <c r="AR239" i="3"/>
  <c r="AR240" i="3"/>
  <c r="AR241" i="3"/>
  <c r="AR242" i="3"/>
  <c r="AR243" i="3"/>
  <c r="AR244" i="3"/>
  <c r="AR245" i="3"/>
  <c r="AR246" i="3"/>
  <c r="AR247" i="3"/>
  <c r="AR248" i="3"/>
  <c r="AR249" i="3"/>
  <c r="AR250" i="3"/>
  <c r="AR251" i="3"/>
  <c r="AR252" i="3"/>
  <c r="AR253" i="3"/>
  <c r="AR254" i="3"/>
  <c r="AR255" i="3"/>
  <c r="AR256" i="3"/>
  <c r="AR257" i="3"/>
  <c r="AR258" i="3"/>
  <c r="AR259" i="3"/>
  <c r="AR260" i="3"/>
  <c r="AR261" i="3"/>
  <c r="AR262" i="3"/>
  <c r="AR263" i="3"/>
  <c r="AR264" i="3"/>
  <c r="AR265" i="3"/>
  <c r="AR266" i="3"/>
  <c r="AR267" i="3"/>
  <c r="AR268" i="3"/>
  <c r="AR269" i="3"/>
  <c r="AR270" i="3"/>
  <c r="AR271" i="3"/>
  <c r="AR272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Q72" i="3"/>
  <c r="AQ73" i="3"/>
  <c r="AQ74" i="3"/>
  <c r="AQ75" i="3"/>
  <c r="AQ76" i="3"/>
  <c r="AQ77" i="3"/>
  <c r="AQ78" i="3"/>
  <c r="AQ79" i="3"/>
  <c r="AQ80" i="3"/>
  <c r="AQ81" i="3"/>
  <c r="AQ82" i="3"/>
  <c r="AQ83" i="3"/>
  <c r="AQ84" i="3"/>
  <c r="AQ85" i="3"/>
  <c r="AQ86" i="3"/>
  <c r="AQ87" i="3"/>
  <c r="AQ88" i="3"/>
  <c r="AQ89" i="3"/>
  <c r="AQ90" i="3"/>
  <c r="AQ91" i="3"/>
  <c r="AQ92" i="3"/>
  <c r="AQ93" i="3"/>
  <c r="AQ94" i="3"/>
  <c r="AQ95" i="3"/>
  <c r="AQ96" i="3"/>
  <c r="AQ97" i="3"/>
  <c r="AQ98" i="3"/>
  <c r="AQ99" i="3"/>
  <c r="AQ100" i="3"/>
  <c r="AQ101" i="3"/>
  <c r="AQ102" i="3"/>
  <c r="AQ103" i="3"/>
  <c r="AQ104" i="3"/>
  <c r="AQ105" i="3"/>
  <c r="AQ106" i="3"/>
  <c r="AQ107" i="3"/>
  <c r="AQ108" i="3"/>
  <c r="AQ109" i="3"/>
  <c r="AQ110" i="3"/>
  <c r="AQ111" i="3"/>
  <c r="AQ112" i="3"/>
  <c r="AQ113" i="3"/>
  <c r="AQ114" i="3"/>
  <c r="AQ115" i="3"/>
  <c r="AQ116" i="3"/>
  <c r="AQ117" i="3"/>
  <c r="AQ118" i="3"/>
  <c r="AQ119" i="3"/>
  <c r="AQ120" i="3"/>
  <c r="AQ121" i="3"/>
  <c r="AQ122" i="3"/>
  <c r="AQ123" i="3"/>
  <c r="AQ124" i="3"/>
  <c r="AQ125" i="3"/>
  <c r="AQ126" i="3"/>
  <c r="AQ127" i="3"/>
  <c r="AQ128" i="3"/>
  <c r="AQ129" i="3"/>
  <c r="AQ130" i="3"/>
  <c r="AQ131" i="3"/>
  <c r="AQ132" i="3"/>
  <c r="AQ133" i="3"/>
  <c r="AQ134" i="3"/>
  <c r="AQ135" i="3"/>
  <c r="AQ136" i="3"/>
  <c r="AQ137" i="3"/>
  <c r="AQ138" i="3"/>
  <c r="AQ139" i="3"/>
  <c r="AQ140" i="3"/>
  <c r="AQ141" i="3"/>
  <c r="AQ142" i="3"/>
  <c r="AQ143" i="3"/>
  <c r="AQ144" i="3"/>
  <c r="AQ145" i="3"/>
  <c r="AQ146" i="3"/>
  <c r="AQ147" i="3"/>
  <c r="AQ148" i="3"/>
  <c r="AQ149" i="3"/>
  <c r="AQ150" i="3"/>
  <c r="AQ151" i="3"/>
  <c r="AQ152" i="3"/>
  <c r="AQ153" i="3"/>
  <c r="AQ154" i="3"/>
  <c r="AQ155" i="3"/>
  <c r="AQ156" i="3"/>
  <c r="AQ157" i="3"/>
  <c r="AQ158" i="3"/>
  <c r="AQ159" i="3"/>
  <c r="AQ160" i="3"/>
  <c r="AQ161" i="3"/>
  <c r="AQ162" i="3"/>
  <c r="AQ163" i="3"/>
  <c r="AQ164" i="3"/>
  <c r="AQ165" i="3"/>
  <c r="AQ166" i="3"/>
  <c r="AQ167" i="3"/>
  <c r="AQ168" i="3"/>
  <c r="AQ169" i="3"/>
  <c r="AQ170" i="3"/>
  <c r="AQ171" i="3"/>
  <c r="AQ172" i="3"/>
  <c r="AQ173" i="3"/>
  <c r="AQ174" i="3"/>
  <c r="AQ175" i="3"/>
  <c r="AQ176" i="3"/>
  <c r="AQ177" i="3"/>
  <c r="AQ178" i="3"/>
  <c r="AQ179" i="3"/>
  <c r="AQ180" i="3"/>
  <c r="AQ181" i="3"/>
  <c r="AQ182" i="3"/>
  <c r="AQ183" i="3"/>
  <c r="AQ184" i="3"/>
  <c r="AQ185" i="3"/>
  <c r="AQ186" i="3"/>
  <c r="AQ187" i="3"/>
  <c r="AQ188" i="3"/>
  <c r="AQ189" i="3"/>
  <c r="AQ190" i="3"/>
  <c r="AQ191" i="3"/>
  <c r="AQ192" i="3"/>
  <c r="AQ193" i="3"/>
  <c r="AQ194" i="3"/>
  <c r="AQ195" i="3"/>
  <c r="AQ196" i="3"/>
  <c r="AQ197" i="3"/>
  <c r="AQ198" i="3"/>
  <c r="AQ199" i="3"/>
  <c r="AQ200" i="3"/>
  <c r="AQ201" i="3"/>
  <c r="AQ202" i="3"/>
  <c r="AQ203" i="3"/>
  <c r="AQ204" i="3"/>
  <c r="AQ205" i="3"/>
  <c r="AQ206" i="3"/>
  <c r="AQ207" i="3"/>
  <c r="AQ208" i="3"/>
  <c r="AQ209" i="3"/>
  <c r="AQ210" i="3"/>
  <c r="AQ211" i="3"/>
  <c r="AQ212" i="3"/>
  <c r="AQ213" i="3"/>
  <c r="AQ214" i="3"/>
  <c r="AQ215" i="3"/>
  <c r="AQ216" i="3"/>
  <c r="AQ217" i="3"/>
  <c r="AQ218" i="3"/>
  <c r="AQ219" i="3"/>
  <c r="AQ220" i="3"/>
  <c r="AQ221" i="3"/>
  <c r="AQ222" i="3"/>
  <c r="AQ223" i="3"/>
  <c r="AQ224" i="3"/>
  <c r="AQ225" i="3"/>
  <c r="AQ226" i="3"/>
  <c r="AQ227" i="3"/>
  <c r="AQ228" i="3"/>
  <c r="AQ229" i="3"/>
  <c r="AQ230" i="3"/>
  <c r="AQ231" i="3"/>
  <c r="AQ232" i="3"/>
  <c r="AQ233" i="3"/>
  <c r="AQ234" i="3"/>
  <c r="AQ235" i="3"/>
  <c r="AQ236" i="3"/>
  <c r="AQ237" i="3"/>
  <c r="AQ238" i="3"/>
  <c r="AQ239" i="3"/>
  <c r="AQ240" i="3"/>
  <c r="AQ241" i="3"/>
  <c r="AQ242" i="3"/>
  <c r="AQ243" i="3"/>
  <c r="AQ244" i="3"/>
  <c r="AQ245" i="3"/>
  <c r="AQ246" i="3"/>
  <c r="AQ247" i="3"/>
  <c r="AQ248" i="3"/>
  <c r="AQ249" i="3"/>
  <c r="AQ250" i="3"/>
  <c r="AQ251" i="3"/>
  <c r="AQ252" i="3"/>
  <c r="AQ253" i="3"/>
  <c r="AQ254" i="3"/>
  <c r="AQ255" i="3"/>
  <c r="AQ256" i="3"/>
  <c r="AQ257" i="3"/>
  <c r="AQ258" i="3"/>
  <c r="AQ259" i="3"/>
  <c r="AQ260" i="3"/>
  <c r="AQ261" i="3"/>
  <c r="AQ262" i="3"/>
  <c r="AQ263" i="3"/>
  <c r="AQ264" i="3"/>
  <c r="AQ265" i="3"/>
  <c r="AQ266" i="3"/>
  <c r="AQ267" i="3"/>
  <c r="AQ268" i="3"/>
  <c r="AQ269" i="3"/>
  <c r="AQ270" i="3"/>
  <c r="AQ271" i="3"/>
  <c r="AQ272" i="3"/>
  <c r="AR3" i="3"/>
  <c r="AQ3" i="3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6" i="2"/>
  <c r="AV137" i="2"/>
  <c r="AV138" i="2"/>
  <c r="AV139" i="2"/>
  <c r="AV140" i="2"/>
  <c r="AV141" i="2"/>
  <c r="AV142" i="2"/>
  <c r="AV143" i="2"/>
  <c r="AV144" i="2"/>
  <c r="AV145" i="2"/>
  <c r="AV146" i="2"/>
  <c r="AV147" i="2"/>
  <c r="AV148" i="2"/>
  <c r="AV149" i="2"/>
  <c r="AV150" i="2"/>
  <c r="AV151" i="2"/>
  <c r="AV152" i="2"/>
  <c r="AV153" i="2"/>
  <c r="AV154" i="2"/>
  <c r="AV155" i="2"/>
  <c r="AV156" i="2"/>
  <c r="AV157" i="2"/>
  <c r="AV158" i="2"/>
  <c r="AV159" i="2"/>
  <c r="AV160" i="2"/>
  <c r="AV161" i="2"/>
  <c r="AV162" i="2"/>
  <c r="AV163" i="2"/>
  <c r="AV164" i="2"/>
  <c r="AV165" i="2"/>
  <c r="AV166" i="2"/>
  <c r="AV167" i="2"/>
  <c r="AV168" i="2"/>
  <c r="AV169" i="2"/>
  <c r="AV170" i="2"/>
  <c r="AV171" i="2"/>
  <c r="AV172" i="2"/>
  <c r="AV173" i="2"/>
  <c r="AV174" i="2"/>
  <c r="AV175" i="2"/>
  <c r="AV176" i="2"/>
  <c r="AV177" i="2"/>
  <c r="AV178" i="2"/>
  <c r="AV179" i="2"/>
  <c r="AV180" i="2"/>
  <c r="AV181" i="2"/>
  <c r="AV182" i="2"/>
  <c r="AV183" i="2"/>
  <c r="AV184" i="2"/>
  <c r="AV185" i="2"/>
  <c r="AV186" i="2"/>
  <c r="AV187" i="2"/>
  <c r="AV188" i="2"/>
  <c r="AV189" i="2"/>
  <c r="AV190" i="2"/>
  <c r="AV191" i="2"/>
  <c r="AV192" i="2"/>
  <c r="AV193" i="2"/>
  <c r="AV194" i="2"/>
  <c r="AV195" i="2"/>
  <c r="AV196" i="2"/>
  <c r="AV197" i="2"/>
  <c r="AV198" i="2"/>
  <c r="AV199" i="2"/>
  <c r="AV200" i="2"/>
  <c r="AV201" i="2"/>
  <c r="AV202" i="2"/>
  <c r="AV203" i="2"/>
  <c r="AV204" i="2"/>
  <c r="AV205" i="2"/>
  <c r="AV206" i="2"/>
  <c r="AV207" i="2"/>
  <c r="AV208" i="2"/>
  <c r="AV209" i="2"/>
  <c r="AV210" i="2"/>
  <c r="AV211" i="2"/>
  <c r="AV212" i="2"/>
  <c r="AV213" i="2"/>
  <c r="AV214" i="2"/>
  <c r="AV215" i="2"/>
  <c r="AV216" i="2"/>
  <c r="AV217" i="2"/>
  <c r="AV218" i="2"/>
  <c r="AV219" i="2"/>
  <c r="AV220" i="2"/>
  <c r="AV221" i="2"/>
  <c r="AV222" i="2"/>
  <c r="AV223" i="2"/>
  <c r="AV224" i="2"/>
  <c r="AV225" i="2"/>
  <c r="AV226" i="2"/>
  <c r="AV227" i="2"/>
  <c r="AV228" i="2"/>
  <c r="AV229" i="2"/>
  <c r="AV230" i="2"/>
  <c r="AV231" i="2"/>
  <c r="AV232" i="2"/>
  <c r="AV233" i="2"/>
  <c r="AV234" i="2"/>
  <c r="AV235" i="2"/>
  <c r="AV236" i="2"/>
  <c r="AV237" i="2"/>
  <c r="AV238" i="2"/>
  <c r="AV239" i="2"/>
  <c r="AV240" i="2"/>
  <c r="AV241" i="2"/>
  <c r="AV242" i="2"/>
  <c r="AV243" i="2"/>
  <c r="AV244" i="2"/>
  <c r="AV245" i="2"/>
  <c r="AV246" i="2"/>
  <c r="AV247" i="2"/>
  <c r="AV248" i="2"/>
  <c r="AV249" i="2"/>
  <c r="AV250" i="2"/>
  <c r="AV251" i="2"/>
  <c r="AV252" i="2"/>
  <c r="AV253" i="2"/>
  <c r="AV254" i="2"/>
  <c r="AV255" i="2"/>
  <c r="AV256" i="2"/>
  <c r="AV257" i="2"/>
  <c r="AV258" i="2"/>
  <c r="AV259" i="2"/>
  <c r="AV260" i="2"/>
  <c r="AV261" i="2"/>
  <c r="AV262" i="2"/>
  <c r="AV263" i="2"/>
  <c r="AV264" i="2"/>
  <c r="AV265" i="2"/>
  <c r="AV266" i="2"/>
  <c r="AV267" i="2"/>
  <c r="AV268" i="2"/>
  <c r="AV269" i="2"/>
  <c r="AV270" i="2"/>
  <c r="AV271" i="2"/>
  <c r="AV272" i="2"/>
  <c r="AV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91" i="2"/>
  <c r="AU92" i="2"/>
  <c r="AU93" i="2"/>
  <c r="AU94" i="2"/>
  <c r="AU95" i="2"/>
  <c r="AU96" i="2"/>
  <c r="AU97" i="2"/>
  <c r="AU98" i="2"/>
  <c r="AU99" i="2"/>
  <c r="AU100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8" i="2"/>
  <c r="AU119" i="2"/>
  <c r="AU120" i="2"/>
  <c r="AU121" i="2"/>
  <c r="AU122" i="2"/>
  <c r="AU123" i="2"/>
  <c r="AU124" i="2"/>
  <c r="AU125" i="2"/>
  <c r="AU126" i="2"/>
  <c r="AU127" i="2"/>
  <c r="AU128" i="2"/>
  <c r="AU129" i="2"/>
  <c r="AU130" i="2"/>
  <c r="AU131" i="2"/>
  <c r="AU132" i="2"/>
  <c r="AU133" i="2"/>
  <c r="AU134" i="2"/>
  <c r="AU135" i="2"/>
  <c r="AU136" i="2"/>
  <c r="AU137" i="2"/>
  <c r="AU138" i="2"/>
  <c r="AU139" i="2"/>
  <c r="AU140" i="2"/>
  <c r="AU141" i="2"/>
  <c r="AU142" i="2"/>
  <c r="AU143" i="2"/>
  <c r="AU144" i="2"/>
  <c r="AU145" i="2"/>
  <c r="AU146" i="2"/>
  <c r="AU147" i="2"/>
  <c r="AU148" i="2"/>
  <c r="AU149" i="2"/>
  <c r="AU150" i="2"/>
  <c r="AU151" i="2"/>
  <c r="AU152" i="2"/>
  <c r="AU153" i="2"/>
  <c r="AU154" i="2"/>
  <c r="AU155" i="2"/>
  <c r="AU156" i="2"/>
  <c r="AU157" i="2"/>
  <c r="AU158" i="2"/>
  <c r="AU159" i="2"/>
  <c r="AU160" i="2"/>
  <c r="AU161" i="2"/>
  <c r="AU162" i="2"/>
  <c r="AU163" i="2"/>
  <c r="AU164" i="2"/>
  <c r="AU165" i="2"/>
  <c r="AU166" i="2"/>
  <c r="AU167" i="2"/>
  <c r="AU168" i="2"/>
  <c r="AU169" i="2"/>
  <c r="AU170" i="2"/>
  <c r="AU171" i="2"/>
  <c r="AU172" i="2"/>
  <c r="AU173" i="2"/>
  <c r="AU174" i="2"/>
  <c r="AU175" i="2"/>
  <c r="AU176" i="2"/>
  <c r="AU177" i="2"/>
  <c r="AU178" i="2"/>
  <c r="AU179" i="2"/>
  <c r="AU180" i="2"/>
  <c r="AU181" i="2"/>
  <c r="AU182" i="2"/>
  <c r="AU183" i="2"/>
  <c r="AU184" i="2"/>
  <c r="AU185" i="2"/>
  <c r="AU186" i="2"/>
  <c r="AU187" i="2"/>
  <c r="AU188" i="2"/>
  <c r="AU189" i="2"/>
  <c r="AU190" i="2"/>
  <c r="AU191" i="2"/>
  <c r="AU192" i="2"/>
  <c r="AU193" i="2"/>
  <c r="AU194" i="2"/>
  <c r="AU195" i="2"/>
  <c r="AU196" i="2"/>
  <c r="AU197" i="2"/>
  <c r="AU198" i="2"/>
  <c r="AU199" i="2"/>
  <c r="AU200" i="2"/>
  <c r="AU201" i="2"/>
  <c r="AU202" i="2"/>
  <c r="AU203" i="2"/>
  <c r="AU204" i="2"/>
  <c r="AU205" i="2"/>
  <c r="AU206" i="2"/>
  <c r="AU207" i="2"/>
  <c r="AU208" i="2"/>
  <c r="AU209" i="2"/>
  <c r="AU210" i="2"/>
  <c r="AU211" i="2"/>
  <c r="AU212" i="2"/>
  <c r="AU213" i="2"/>
  <c r="AU214" i="2"/>
  <c r="AU215" i="2"/>
  <c r="AU216" i="2"/>
  <c r="AU217" i="2"/>
  <c r="AU218" i="2"/>
  <c r="AU219" i="2"/>
  <c r="AU220" i="2"/>
  <c r="AU221" i="2"/>
  <c r="AU222" i="2"/>
  <c r="AU223" i="2"/>
  <c r="AU224" i="2"/>
  <c r="AU225" i="2"/>
  <c r="AU226" i="2"/>
  <c r="AU227" i="2"/>
  <c r="AU228" i="2"/>
  <c r="AU229" i="2"/>
  <c r="AU230" i="2"/>
  <c r="AU231" i="2"/>
  <c r="AU232" i="2"/>
  <c r="AU233" i="2"/>
  <c r="AU234" i="2"/>
  <c r="AU235" i="2"/>
  <c r="AU236" i="2"/>
  <c r="AU237" i="2"/>
  <c r="AU238" i="2"/>
  <c r="AU239" i="2"/>
  <c r="AU240" i="2"/>
  <c r="AU241" i="2"/>
  <c r="AU242" i="2"/>
  <c r="AU243" i="2"/>
  <c r="AU244" i="2"/>
  <c r="AU245" i="2"/>
  <c r="AU246" i="2"/>
  <c r="AU247" i="2"/>
  <c r="AU248" i="2"/>
  <c r="AU249" i="2"/>
  <c r="AU250" i="2"/>
  <c r="AU251" i="2"/>
  <c r="AU252" i="2"/>
  <c r="AU253" i="2"/>
  <c r="AU254" i="2"/>
  <c r="AU255" i="2"/>
  <c r="AU256" i="2"/>
  <c r="AU257" i="2"/>
  <c r="AU258" i="2"/>
  <c r="AU259" i="2"/>
  <c r="AU260" i="2"/>
  <c r="AU261" i="2"/>
  <c r="AU262" i="2"/>
  <c r="AU263" i="2"/>
  <c r="AU264" i="2"/>
  <c r="AU265" i="2"/>
  <c r="AU266" i="2"/>
  <c r="AU267" i="2"/>
  <c r="AU268" i="2"/>
  <c r="AU269" i="2"/>
  <c r="AU270" i="2"/>
  <c r="AU271" i="2"/>
  <c r="AU272" i="2"/>
  <c r="AU3" i="2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3" i="1"/>
  <c r="M3" i="7"/>
  <c r="M35" i="7"/>
  <c r="M14" i="7"/>
  <c r="M24" i="7"/>
  <c r="M56" i="7"/>
  <c r="M13" i="7"/>
  <c r="M45" i="7"/>
  <c r="M41" i="7"/>
  <c r="M7" i="7"/>
  <c r="M39" i="7"/>
  <c r="M34" i="7"/>
  <c r="M28" i="7"/>
  <c r="M18" i="7"/>
  <c r="M17" i="7"/>
  <c r="M49" i="7"/>
  <c r="M11" i="7"/>
  <c r="M43" i="7"/>
  <c r="M54" i="7"/>
  <c r="M32" i="7"/>
  <c r="M46" i="7"/>
  <c r="M21" i="7"/>
  <c r="M53" i="7"/>
  <c r="M52" i="7"/>
  <c r="M15" i="7"/>
  <c r="M47" i="7"/>
  <c r="M4" i="7"/>
  <c r="M36" i="7"/>
  <c r="M6" i="7"/>
  <c r="M25" i="7"/>
  <c r="M10" i="7"/>
  <c r="M9" i="7"/>
  <c r="M19" i="7"/>
  <c r="M51" i="7"/>
  <c r="M8" i="7"/>
  <c r="M40" i="7"/>
  <c r="M26" i="7"/>
  <c r="M29" i="7"/>
  <c r="M30" i="7"/>
  <c r="M20" i="7"/>
  <c r="M23" i="7"/>
  <c r="M55" i="7"/>
  <c r="M12" i="7"/>
  <c r="M44" i="7"/>
  <c r="M42" i="7"/>
  <c r="M33" i="7"/>
  <c r="M50" i="7"/>
  <c r="M38" i="7"/>
  <c r="M27" i="7"/>
  <c r="M22" i="7"/>
  <c r="M16" i="7"/>
  <c r="M48" i="7"/>
  <c r="M5" i="7"/>
  <c r="M37" i="7"/>
  <c r="M31" i="7"/>
  <c r="F3" i="7"/>
  <c r="F4" i="7"/>
  <c r="F21" i="7"/>
  <c r="F6" i="7"/>
  <c r="F9" i="7"/>
  <c r="F47" i="7"/>
  <c r="F26" i="7"/>
  <c r="G26" i="7"/>
  <c r="G11" i="7"/>
  <c r="G36" i="7"/>
  <c r="G29" i="7"/>
  <c r="G6" i="7"/>
  <c r="G16" i="7"/>
  <c r="G9" i="7"/>
  <c r="H41" i="7"/>
  <c r="H7" i="7"/>
  <c r="H31" i="7"/>
  <c r="H52" i="7"/>
  <c r="H37" i="7"/>
  <c r="H30" i="7"/>
  <c r="H16" i="7"/>
  <c r="I56" i="7"/>
  <c r="I41" i="7"/>
  <c r="I50" i="7"/>
  <c r="I43" i="7"/>
  <c r="I44" i="7"/>
  <c r="I37" i="7"/>
  <c r="J7" i="7"/>
  <c r="J56" i="7"/>
  <c r="J9" i="7"/>
  <c r="J10" i="7"/>
  <c r="J11" i="7"/>
  <c r="J12" i="7"/>
  <c r="J38" i="7"/>
  <c r="F49" i="7"/>
  <c r="G55" i="7"/>
  <c r="H29" i="7"/>
  <c r="I36" i="7"/>
  <c r="J4" i="7"/>
  <c r="F11" i="7"/>
  <c r="F12" i="7"/>
  <c r="F29" i="7"/>
  <c r="F14" i="7"/>
  <c r="F33" i="7"/>
  <c r="F55" i="7"/>
  <c r="F34" i="7"/>
  <c r="G34" i="7"/>
  <c r="G19" i="7"/>
  <c r="G44" i="7"/>
  <c r="G37" i="7"/>
  <c r="G14" i="7"/>
  <c r="G40" i="7"/>
  <c r="G17" i="7"/>
  <c r="H49" i="7"/>
  <c r="H3" i="7"/>
  <c r="H39" i="7"/>
  <c r="H22" i="7"/>
  <c r="H45" i="7"/>
  <c r="H54" i="7"/>
  <c r="H32" i="7"/>
  <c r="I33" i="7"/>
  <c r="I14" i="7"/>
  <c r="I6" i="7"/>
  <c r="I51" i="7"/>
  <c r="I52" i="7"/>
  <c r="I47" i="7"/>
  <c r="J15" i="7"/>
  <c r="J8" i="7"/>
  <c r="J17" i="7"/>
  <c r="J18" i="7"/>
  <c r="J19" i="7"/>
  <c r="J20" i="7"/>
  <c r="J22" i="7"/>
  <c r="G18" i="7"/>
  <c r="G48" i="7"/>
  <c r="H44" i="7"/>
  <c r="I25" i="7"/>
  <c r="J44" i="7"/>
  <c r="F19" i="7"/>
  <c r="F20" i="7"/>
  <c r="F37" i="7"/>
  <c r="F22" i="7"/>
  <c r="F41" i="7"/>
  <c r="F8" i="7"/>
  <c r="F50" i="7"/>
  <c r="G42" i="7"/>
  <c r="G27" i="7"/>
  <c r="G52" i="7"/>
  <c r="G45" i="7"/>
  <c r="G22" i="7"/>
  <c r="G56" i="7"/>
  <c r="G25" i="7"/>
  <c r="H42" i="7"/>
  <c r="H11" i="7"/>
  <c r="H4" i="7"/>
  <c r="H46" i="7"/>
  <c r="H53" i="7"/>
  <c r="H55" i="7"/>
  <c r="I8" i="7"/>
  <c r="I49" i="7"/>
  <c r="I22" i="7"/>
  <c r="I46" i="7"/>
  <c r="I53" i="7"/>
  <c r="I21" i="7"/>
  <c r="I55" i="7"/>
  <c r="J23" i="7"/>
  <c r="J16" i="7"/>
  <c r="J25" i="7"/>
  <c r="J26" i="7"/>
  <c r="J27" i="7"/>
  <c r="J28" i="7"/>
  <c r="J30" i="7"/>
  <c r="F39" i="7"/>
  <c r="G21" i="7"/>
  <c r="H51" i="7"/>
  <c r="I42" i="7"/>
  <c r="J53" i="7"/>
  <c r="F27" i="7"/>
  <c r="F28" i="7"/>
  <c r="F45" i="7"/>
  <c r="F30" i="7"/>
  <c r="F7" i="7"/>
  <c r="F16" i="7"/>
  <c r="F42" i="7"/>
  <c r="G50" i="7"/>
  <c r="G43" i="7"/>
  <c r="G23" i="7"/>
  <c r="G53" i="7"/>
  <c r="G30" i="7"/>
  <c r="G7" i="7"/>
  <c r="G49" i="7"/>
  <c r="H10" i="7"/>
  <c r="H19" i="7"/>
  <c r="H12" i="7"/>
  <c r="H15" i="7"/>
  <c r="H38" i="7"/>
  <c r="H40" i="7"/>
  <c r="I16" i="7"/>
  <c r="I38" i="7"/>
  <c r="I10" i="7"/>
  <c r="I3" i="7"/>
  <c r="I4" i="7"/>
  <c r="I45" i="7"/>
  <c r="I7" i="7"/>
  <c r="J31" i="7"/>
  <c r="J24" i="7"/>
  <c r="J33" i="7"/>
  <c r="J34" i="7"/>
  <c r="J35" i="7"/>
  <c r="J5" i="7"/>
  <c r="J46" i="7"/>
  <c r="F56" i="7"/>
  <c r="G28" i="7"/>
  <c r="H50" i="7"/>
  <c r="H56" i="7"/>
  <c r="I31" i="7"/>
  <c r="J54" i="7"/>
  <c r="F35" i="7"/>
  <c r="F36" i="7"/>
  <c r="F53" i="7"/>
  <c r="F38" i="7"/>
  <c r="F15" i="7"/>
  <c r="F24" i="7"/>
  <c r="F10" i="7"/>
  <c r="G35" i="7"/>
  <c r="G4" i="7"/>
  <c r="G47" i="7"/>
  <c r="G31" i="7"/>
  <c r="G38" i="7"/>
  <c r="G15" i="7"/>
  <c r="H9" i="7"/>
  <c r="H18" i="7"/>
  <c r="H27" i="7"/>
  <c r="H20" i="7"/>
  <c r="H5" i="7"/>
  <c r="H23" i="7"/>
  <c r="H48" i="7"/>
  <c r="I24" i="7"/>
  <c r="I54" i="7"/>
  <c r="I18" i="7"/>
  <c r="I11" i="7"/>
  <c r="I12" i="7"/>
  <c r="I30" i="7"/>
  <c r="I23" i="7"/>
  <c r="J39" i="7"/>
  <c r="J32" i="7"/>
  <c r="J41" i="7"/>
  <c r="J42" i="7"/>
  <c r="J43" i="7"/>
  <c r="J13" i="7"/>
  <c r="J6" i="7"/>
  <c r="F44" i="7"/>
  <c r="G41" i="7"/>
  <c r="H14" i="7"/>
  <c r="I35" i="7"/>
  <c r="J3" i="7"/>
  <c r="F43" i="7"/>
  <c r="F52" i="7"/>
  <c r="F32" i="7"/>
  <c r="F46" i="7"/>
  <c r="F23" i="7"/>
  <c r="F40" i="7"/>
  <c r="F18" i="7"/>
  <c r="G51" i="7"/>
  <c r="G12" i="7"/>
  <c r="G5" i="7"/>
  <c r="G39" i="7"/>
  <c r="G46" i="7"/>
  <c r="G32" i="7"/>
  <c r="H17" i="7"/>
  <c r="H26" i="7"/>
  <c r="H35" i="7"/>
  <c r="H28" i="7"/>
  <c r="H13" i="7"/>
  <c r="H47" i="7"/>
  <c r="H8" i="7"/>
  <c r="I32" i="7"/>
  <c r="I9" i="7"/>
  <c r="I26" i="7"/>
  <c r="I19" i="7"/>
  <c r="I20" i="7"/>
  <c r="I5" i="7"/>
  <c r="I39" i="7"/>
  <c r="J47" i="7"/>
  <c r="J48" i="7"/>
  <c r="J49" i="7"/>
  <c r="J50" i="7"/>
  <c r="J51" i="7"/>
  <c r="J21" i="7"/>
  <c r="J14" i="7"/>
  <c r="F25" i="7"/>
  <c r="I29" i="7"/>
  <c r="F51" i="7"/>
  <c r="F5" i="7"/>
  <c r="F17" i="7"/>
  <c r="F54" i="7"/>
  <c r="F31" i="7"/>
  <c r="F48" i="7"/>
  <c r="G10" i="7"/>
  <c r="G8" i="7"/>
  <c r="G20" i="7"/>
  <c r="G13" i="7"/>
  <c r="G24" i="7"/>
  <c r="G54" i="7"/>
  <c r="G33" i="7"/>
  <c r="H25" i="7"/>
  <c r="H34" i="7"/>
  <c r="H43" i="7"/>
  <c r="H36" i="7"/>
  <c r="H21" i="7"/>
  <c r="H6" i="7"/>
  <c r="H24" i="7"/>
  <c r="I40" i="7"/>
  <c r="I17" i="7"/>
  <c r="I34" i="7"/>
  <c r="I27" i="7"/>
  <c r="I28" i="7"/>
  <c r="I13" i="7"/>
  <c r="I15" i="7"/>
  <c r="J55" i="7"/>
  <c r="J45" i="7"/>
  <c r="J36" i="7"/>
  <c r="J29" i="7"/>
  <c r="J52" i="7"/>
  <c r="J37" i="7"/>
  <c r="F13" i="7"/>
  <c r="G3" i="7"/>
  <c r="H33" i="7"/>
  <c r="I48" i="7"/>
  <c r="J40" i="7"/>
  <c r="E4" i="7"/>
  <c r="E31" i="7"/>
  <c r="E11" i="7"/>
  <c r="E45" i="7"/>
  <c r="E41" i="7"/>
  <c r="E22" i="7"/>
  <c r="E48" i="7"/>
  <c r="E40" i="7"/>
  <c r="E37" i="7"/>
  <c r="E16" i="7"/>
  <c r="E12" i="7"/>
  <c r="E55" i="7"/>
  <c r="E27" i="7"/>
  <c r="E53" i="7"/>
  <c r="E49" i="7"/>
  <c r="E30" i="7"/>
  <c r="E25" i="7"/>
  <c r="E5" i="7"/>
  <c r="E42" i="7"/>
  <c r="E9" i="7"/>
  <c r="E19" i="7"/>
  <c r="E33" i="7"/>
  <c r="E10" i="7"/>
  <c r="E47" i="7"/>
  <c r="E34" i="7"/>
  <c r="E20" i="7"/>
  <c r="E24" i="7"/>
  <c r="E43" i="7"/>
  <c r="E15" i="7"/>
  <c r="E26" i="7"/>
  <c r="E38" i="7"/>
  <c r="E18" i="7"/>
  <c r="E28" i="7"/>
  <c r="E39" i="7"/>
  <c r="E46" i="7"/>
  <c r="E50" i="7"/>
  <c r="E36" i="7"/>
  <c r="E13" i="7"/>
  <c r="E8" i="7"/>
  <c r="E54" i="7"/>
  <c r="E35" i="7"/>
  <c r="E44" i="7"/>
  <c r="E21" i="7"/>
  <c r="E32" i="7"/>
  <c r="E51" i="7"/>
  <c r="E23" i="7"/>
  <c r="E52" i="7"/>
  <c r="E29" i="7"/>
  <c r="E56" i="7"/>
  <c r="E6" i="7"/>
  <c r="E7" i="7"/>
  <c r="E17" i="7"/>
  <c r="E14" i="7"/>
  <c r="S3" i="6"/>
  <c r="S19" i="6"/>
  <c r="S35" i="6"/>
  <c r="S51" i="6"/>
  <c r="S44" i="6"/>
  <c r="S56" i="6"/>
  <c r="S14" i="6"/>
  <c r="T16" i="6"/>
  <c r="T5" i="6"/>
  <c r="T21" i="6"/>
  <c r="T37" i="6"/>
  <c r="T53" i="6"/>
  <c r="T14" i="6"/>
  <c r="T22" i="6"/>
  <c r="U46" i="6"/>
  <c r="U48" i="6"/>
  <c r="U17" i="6"/>
  <c r="U33" i="6"/>
  <c r="U49" i="6"/>
  <c r="U44" i="6"/>
  <c r="U50" i="6"/>
  <c r="V8" i="6"/>
  <c r="V28" i="6"/>
  <c r="V13" i="6"/>
  <c r="V29" i="6"/>
  <c r="V45" i="6"/>
  <c r="V24" i="6"/>
  <c r="T12" i="6"/>
  <c r="T35" i="6"/>
  <c r="U31" i="6"/>
  <c r="V11" i="6"/>
  <c r="S5" i="6"/>
  <c r="S21" i="6"/>
  <c r="S37" i="6"/>
  <c r="S53" i="6"/>
  <c r="S50" i="6"/>
  <c r="S8" i="6"/>
  <c r="S20" i="6"/>
  <c r="T18" i="6"/>
  <c r="T7" i="6"/>
  <c r="T23" i="6"/>
  <c r="T39" i="6"/>
  <c r="T55" i="6"/>
  <c r="T20" i="6"/>
  <c r="T36" i="6"/>
  <c r="U54" i="6"/>
  <c r="U3" i="6"/>
  <c r="U19" i="6"/>
  <c r="U35" i="6"/>
  <c r="U51" i="6"/>
  <c r="U52" i="6"/>
  <c r="U56" i="6"/>
  <c r="V14" i="6"/>
  <c r="V36" i="6"/>
  <c r="V15" i="6"/>
  <c r="V31" i="6"/>
  <c r="V47" i="6"/>
  <c r="V30" i="6"/>
  <c r="S48" i="6"/>
  <c r="T3" i="6"/>
  <c r="U42" i="6"/>
  <c r="U40" i="6"/>
  <c r="V54" i="6"/>
  <c r="S7" i="6"/>
  <c r="S23" i="6"/>
  <c r="S39" i="6"/>
  <c r="S55" i="6"/>
  <c r="S6" i="6"/>
  <c r="S18" i="6"/>
  <c r="S30" i="6"/>
  <c r="T26" i="6"/>
  <c r="T9" i="6"/>
  <c r="T25" i="6"/>
  <c r="T41" i="6"/>
  <c r="T8" i="6"/>
  <c r="T28" i="6"/>
  <c r="T44" i="6"/>
  <c r="U6" i="6"/>
  <c r="U5" i="6"/>
  <c r="U21" i="6"/>
  <c r="U37" i="6"/>
  <c r="U53" i="6"/>
  <c r="U4" i="6"/>
  <c r="V10" i="6"/>
  <c r="V22" i="6"/>
  <c r="V48" i="6"/>
  <c r="V17" i="6"/>
  <c r="V33" i="6"/>
  <c r="V49" i="6"/>
  <c r="V38" i="6"/>
  <c r="S49" i="6"/>
  <c r="T6" i="6"/>
  <c r="U47" i="6"/>
  <c r="V43" i="6"/>
  <c r="S9" i="6"/>
  <c r="S25" i="6"/>
  <c r="S41" i="6"/>
  <c r="S10" i="6"/>
  <c r="S12" i="6"/>
  <c r="S26" i="6"/>
  <c r="S38" i="6"/>
  <c r="T30" i="6"/>
  <c r="T11" i="6"/>
  <c r="T27" i="6"/>
  <c r="T43" i="6"/>
  <c r="T24" i="6"/>
  <c r="T34" i="6"/>
  <c r="T52" i="6"/>
  <c r="U14" i="6"/>
  <c r="U7" i="6"/>
  <c r="U23" i="6"/>
  <c r="U39" i="6"/>
  <c r="U55" i="6"/>
  <c r="U12" i="6"/>
  <c r="V18" i="6"/>
  <c r="V32" i="6"/>
  <c r="V3" i="6"/>
  <c r="V19" i="6"/>
  <c r="V35" i="6"/>
  <c r="V51" i="6"/>
  <c r="V50" i="6"/>
  <c r="S33" i="6"/>
  <c r="T4" i="6"/>
  <c r="U38" i="6"/>
  <c r="V27" i="6"/>
  <c r="S11" i="6"/>
  <c r="S27" i="6"/>
  <c r="S43" i="6"/>
  <c r="S16" i="6"/>
  <c r="S24" i="6"/>
  <c r="S36" i="6"/>
  <c r="S46" i="6"/>
  <c r="T38" i="6"/>
  <c r="T13" i="6"/>
  <c r="T29" i="6"/>
  <c r="T45" i="6"/>
  <c r="T32" i="6"/>
  <c r="T40" i="6"/>
  <c r="U10" i="6"/>
  <c r="U16" i="6"/>
  <c r="U9" i="6"/>
  <c r="U25" i="6"/>
  <c r="U41" i="6"/>
  <c r="U8" i="6"/>
  <c r="U18" i="6"/>
  <c r="V26" i="6"/>
  <c r="V40" i="6"/>
  <c r="V5" i="6"/>
  <c r="V21" i="6"/>
  <c r="V37" i="6"/>
  <c r="V53" i="6"/>
  <c r="V4" i="6"/>
  <c r="S34" i="6"/>
  <c r="S13" i="6"/>
  <c r="S29" i="6"/>
  <c r="S45" i="6"/>
  <c r="S22" i="6"/>
  <c r="S32" i="6"/>
  <c r="S42" i="6"/>
  <c r="S54" i="6"/>
  <c r="T46" i="6"/>
  <c r="T15" i="6"/>
  <c r="T31" i="6"/>
  <c r="T47" i="6"/>
  <c r="T42" i="6"/>
  <c r="T48" i="6"/>
  <c r="U20" i="6"/>
  <c r="U26" i="6"/>
  <c r="U11" i="6"/>
  <c r="U27" i="6"/>
  <c r="U43" i="6"/>
  <c r="U22" i="6"/>
  <c r="U24" i="6"/>
  <c r="V34" i="6"/>
  <c r="V52" i="6"/>
  <c r="V7" i="6"/>
  <c r="V23" i="6"/>
  <c r="V39" i="6"/>
  <c r="V55" i="6"/>
  <c r="V42" i="6"/>
  <c r="S4" i="6"/>
  <c r="T51" i="6"/>
  <c r="U15" i="6"/>
  <c r="V20" i="6"/>
  <c r="S15" i="6"/>
  <c r="S31" i="6"/>
  <c r="S47" i="6"/>
  <c r="S28" i="6"/>
  <c r="S40" i="6"/>
  <c r="S52" i="6"/>
  <c r="T10" i="6"/>
  <c r="T56" i="6"/>
  <c r="T17" i="6"/>
  <c r="T33" i="6"/>
  <c r="T49" i="6"/>
  <c r="T50" i="6"/>
  <c r="T54" i="6"/>
  <c r="U28" i="6"/>
  <c r="U34" i="6"/>
  <c r="U13" i="6"/>
  <c r="U29" i="6"/>
  <c r="U45" i="6"/>
  <c r="U30" i="6"/>
  <c r="U32" i="6"/>
  <c r="V46" i="6"/>
  <c r="V12" i="6"/>
  <c r="V9" i="6"/>
  <c r="V25" i="6"/>
  <c r="V41" i="6"/>
  <c r="V6" i="6"/>
  <c r="V44" i="6"/>
  <c r="S17" i="6"/>
  <c r="T19" i="6"/>
  <c r="U36" i="6"/>
  <c r="V56" i="6"/>
  <c r="V16" i="6"/>
  <c r="S57" i="7"/>
  <c r="T57" i="7"/>
  <c r="Y56" i="8" l="1"/>
  <c r="X56" i="8"/>
  <c r="Y55" i="8"/>
  <c r="X55" i="8"/>
  <c r="Y54" i="8"/>
  <c r="X54" i="8"/>
  <c r="Y53" i="8"/>
  <c r="X53" i="8"/>
  <c r="Y52" i="8"/>
  <c r="X52" i="8"/>
  <c r="Y51" i="8"/>
  <c r="X51" i="8"/>
  <c r="Y50" i="8"/>
  <c r="X50" i="8"/>
  <c r="Y49" i="8"/>
  <c r="X49" i="8"/>
  <c r="Y48" i="8"/>
  <c r="X48" i="8"/>
  <c r="Y47" i="8"/>
  <c r="X47" i="8"/>
  <c r="Y46" i="8"/>
  <c r="X46" i="8"/>
  <c r="Y45" i="8"/>
  <c r="X45" i="8"/>
  <c r="Y44" i="8"/>
  <c r="X44" i="8"/>
  <c r="Y43" i="8"/>
  <c r="X43" i="8"/>
  <c r="Y42" i="8"/>
  <c r="X42" i="8"/>
  <c r="Y41" i="8"/>
  <c r="X41" i="8"/>
  <c r="Y40" i="8"/>
  <c r="X40" i="8"/>
  <c r="Y39" i="8"/>
  <c r="X39" i="8"/>
  <c r="Y38" i="8"/>
  <c r="X38" i="8"/>
  <c r="Y37" i="8"/>
  <c r="X37" i="8"/>
  <c r="Y36" i="8"/>
  <c r="X36" i="8"/>
  <c r="Y35" i="8"/>
  <c r="X35" i="8"/>
  <c r="Y34" i="8"/>
  <c r="X34" i="8"/>
  <c r="Y33" i="8"/>
  <c r="X33" i="8"/>
  <c r="Y32" i="8"/>
  <c r="X32" i="8"/>
  <c r="Y31" i="8"/>
  <c r="X31" i="8"/>
  <c r="Y30" i="8"/>
  <c r="X30" i="8"/>
  <c r="Y29" i="8"/>
  <c r="X29" i="8"/>
  <c r="Y28" i="8"/>
  <c r="X28" i="8"/>
  <c r="Y27" i="8"/>
  <c r="X27" i="8"/>
  <c r="Y26" i="8"/>
  <c r="X26" i="8"/>
  <c r="Y25" i="8"/>
  <c r="X25" i="8"/>
  <c r="Y24" i="8"/>
  <c r="X24" i="8"/>
  <c r="Y23" i="8"/>
  <c r="X23" i="8"/>
  <c r="Y22" i="8"/>
  <c r="X22" i="8"/>
  <c r="Y21" i="8"/>
  <c r="X21" i="8"/>
  <c r="Y20" i="8"/>
  <c r="X20" i="8"/>
  <c r="Y19" i="8"/>
  <c r="X19" i="8"/>
  <c r="Y18" i="8"/>
  <c r="X18" i="8"/>
  <c r="Y17" i="8"/>
  <c r="X17" i="8"/>
  <c r="Y16" i="8"/>
  <c r="X16" i="8"/>
  <c r="Y15" i="8"/>
  <c r="X15" i="8"/>
  <c r="Y14" i="8"/>
  <c r="X14" i="8"/>
  <c r="Y13" i="8"/>
  <c r="X13" i="8"/>
  <c r="Y12" i="8"/>
  <c r="X12" i="8"/>
  <c r="Y11" i="8"/>
  <c r="X11" i="8"/>
  <c r="Y10" i="8"/>
  <c r="X10" i="8"/>
  <c r="Y9" i="8"/>
  <c r="X9" i="8"/>
  <c r="Y8" i="8"/>
  <c r="X8" i="8"/>
  <c r="Y7" i="8"/>
  <c r="X7" i="8"/>
  <c r="Y6" i="8"/>
  <c r="X6" i="8"/>
  <c r="Y5" i="8"/>
  <c r="X5" i="8"/>
  <c r="Y4" i="8"/>
  <c r="X4" i="8"/>
  <c r="Y3" i="8"/>
  <c r="X3" i="8"/>
  <c r="AA56" i="7"/>
  <c r="Z56" i="7"/>
  <c r="AA55" i="7"/>
  <c r="Z55" i="7"/>
  <c r="AA54" i="7"/>
  <c r="Z54" i="7"/>
  <c r="AA53" i="7"/>
  <c r="Z53" i="7"/>
  <c r="AA52" i="7"/>
  <c r="Z52" i="7"/>
  <c r="AA51" i="7"/>
  <c r="Z51" i="7"/>
  <c r="AA50" i="7"/>
  <c r="Z50" i="7"/>
  <c r="AA49" i="7"/>
  <c r="Z49" i="7"/>
  <c r="AA48" i="7"/>
  <c r="Z48" i="7"/>
  <c r="AA47" i="7"/>
  <c r="Z47" i="7"/>
  <c r="AA46" i="7"/>
  <c r="Z46" i="7"/>
  <c r="AA45" i="7"/>
  <c r="Z45" i="7"/>
  <c r="AA44" i="7"/>
  <c r="Z44" i="7"/>
  <c r="AA43" i="7"/>
  <c r="Z43" i="7"/>
  <c r="AA42" i="7"/>
  <c r="Z42" i="7"/>
  <c r="AA41" i="7"/>
  <c r="Z41" i="7"/>
  <c r="AA40" i="7"/>
  <c r="Z40" i="7"/>
  <c r="AA39" i="7"/>
  <c r="Z39" i="7"/>
  <c r="AA38" i="7"/>
  <c r="Z38" i="7"/>
  <c r="AA37" i="7"/>
  <c r="Z37" i="7"/>
  <c r="AA36" i="7"/>
  <c r="Z36" i="7"/>
  <c r="AA35" i="7"/>
  <c r="Z35" i="7"/>
  <c r="AA34" i="7"/>
  <c r="Z34" i="7"/>
  <c r="AA33" i="7"/>
  <c r="Z33" i="7"/>
  <c r="AA32" i="7"/>
  <c r="Z32" i="7"/>
  <c r="AA31" i="7"/>
  <c r="Z31" i="7"/>
  <c r="AA30" i="7"/>
  <c r="Z30" i="7"/>
  <c r="AA29" i="7"/>
  <c r="Z29" i="7"/>
  <c r="AA28" i="7"/>
  <c r="Z28" i="7"/>
  <c r="AA27" i="7"/>
  <c r="Z27" i="7"/>
  <c r="AA26" i="7"/>
  <c r="Z26" i="7"/>
  <c r="AA25" i="7"/>
  <c r="Z25" i="7"/>
  <c r="AA24" i="7"/>
  <c r="Z24" i="7"/>
  <c r="AA23" i="7"/>
  <c r="Z23" i="7"/>
  <c r="AA22" i="7"/>
  <c r="Z22" i="7"/>
  <c r="AA21" i="7"/>
  <c r="Z21" i="7"/>
  <c r="AA20" i="7"/>
  <c r="Z20" i="7"/>
  <c r="AA19" i="7"/>
  <c r="Z19" i="7"/>
  <c r="AA18" i="7"/>
  <c r="Z18" i="7"/>
  <c r="AA17" i="7"/>
  <c r="Z17" i="7"/>
  <c r="AA16" i="7"/>
  <c r="Z16" i="7"/>
  <c r="AA15" i="7"/>
  <c r="Z15" i="7"/>
  <c r="AA14" i="7"/>
  <c r="Z14" i="7"/>
  <c r="AA13" i="7"/>
  <c r="Z13" i="7"/>
  <c r="AA12" i="7"/>
  <c r="Z12" i="7"/>
  <c r="AA11" i="7"/>
  <c r="Z11" i="7"/>
  <c r="AA10" i="7"/>
  <c r="Z10" i="7"/>
  <c r="AA9" i="7"/>
  <c r="Z9" i="7"/>
  <c r="AA8" i="7"/>
  <c r="Z8" i="7"/>
  <c r="AA7" i="7"/>
  <c r="Z7" i="7"/>
  <c r="AA6" i="7"/>
  <c r="Z6" i="7"/>
  <c r="AA5" i="7"/>
  <c r="Z5" i="7"/>
  <c r="AA4" i="7"/>
  <c r="Z4" i="7"/>
  <c r="AA3" i="7"/>
  <c r="Z3" i="7"/>
  <c r="T5" i="7"/>
  <c r="T37" i="7"/>
  <c r="T55" i="7"/>
  <c r="T34" i="7"/>
  <c r="T35" i="7"/>
  <c r="T19" i="7"/>
  <c r="T36" i="7"/>
  <c r="S13" i="7"/>
  <c r="S45" i="7"/>
  <c r="S22" i="7"/>
  <c r="S54" i="7"/>
  <c r="S19" i="7"/>
  <c r="S51" i="7"/>
  <c r="S24" i="7"/>
  <c r="S27" i="7"/>
  <c r="T9" i="7"/>
  <c r="T41" i="7"/>
  <c r="T6" i="7"/>
  <c r="T38" i="7"/>
  <c r="T43" i="7"/>
  <c r="T4" i="7"/>
  <c r="T40" i="7"/>
  <c r="S17" i="7"/>
  <c r="S49" i="7"/>
  <c r="S26" i="7"/>
  <c r="S44" i="7"/>
  <c r="S23" i="7"/>
  <c r="S40" i="7"/>
  <c r="S28" i="7"/>
  <c r="S36" i="7"/>
  <c r="S32" i="7"/>
  <c r="S48" i="7"/>
  <c r="T25" i="7"/>
  <c r="T54" i="7"/>
  <c r="T20" i="7"/>
  <c r="S10" i="7"/>
  <c r="S7" i="7"/>
  <c r="T29" i="7"/>
  <c r="T26" i="7"/>
  <c r="T23" i="7"/>
  <c r="T24" i="7"/>
  <c r="S37" i="7"/>
  <c r="S46" i="7"/>
  <c r="S43" i="7"/>
  <c r="T33" i="7"/>
  <c r="T30" i="7"/>
  <c r="T27" i="7"/>
  <c r="T28" i="7"/>
  <c r="S41" i="7"/>
  <c r="S18" i="7"/>
  <c r="S15" i="7"/>
  <c r="T13" i="7"/>
  <c r="T45" i="7"/>
  <c r="T10" i="7"/>
  <c r="T42" i="7"/>
  <c r="T47" i="7"/>
  <c r="T8" i="7"/>
  <c r="T52" i="7"/>
  <c r="S21" i="7"/>
  <c r="S53" i="7"/>
  <c r="S30" i="7"/>
  <c r="S56" i="7"/>
  <c r="T22" i="7"/>
  <c r="S33" i="7"/>
  <c r="S12" i="7"/>
  <c r="T11" i="7"/>
  <c r="T7" i="7"/>
  <c r="S5" i="7"/>
  <c r="S11" i="7"/>
  <c r="S16" i="7"/>
  <c r="T31" i="7"/>
  <c r="T15" i="7"/>
  <c r="S9" i="7"/>
  <c r="S50" i="7"/>
  <c r="S47" i="7"/>
  <c r="T17" i="7"/>
  <c r="T49" i="7"/>
  <c r="T14" i="7"/>
  <c r="T46" i="7"/>
  <c r="T32" i="7"/>
  <c r="T12" i="7"/>
  <c r="T48" i="7"/>
  <c r="S25" i="7"/>
  <c r="S55" i="7"/>
  <c r="S34" i="7"/>
  <c r="S52" i="7"/>
  <c r="S31" i="7"/>
  <c r="S4" i="7"/>
  <c r="T51" i="7"/>
  <c r="T3" i="7"/>
  <c r="T44" i="7"/>
  <c r="S42" i="7"/>
  <c r="S39" i="7"/>
  <c r="S14" i="7"/>
  <c r="S20" i="7"/>
  <c r="T21" i="7"/>
  <c r="T53" i="7"/>
  <c r="T18" i="7"/>
  <c r="T50" i="7"/>
  <c r="T39" i="7"/>
  <c r="T16" i="7"/>
  <c r="T56" i="7"/>
  <c r="S29" i="7"/>
  <c r="S6" i="7"/>
  <c r="S38" i="7"/>
  <c r="S3" i="7"/>
  <c r="S35" i="7"/>
  <c r="S8" i="7"/>
  <c r="N15" i="8"/>
  <c r="O9" i="8"/>
  <c r="E42" i="8"/>
  <c r="R57" i="7"/>
  <c r="O22" i="8"/>
  <c r="E12" i="8"/>
  <c r="F5" i="8"/>
  <c r="N20" i="8"/>
  <c r="O34" i="8"/>
  <c r="F3" i="8"/>
  <c r="K57" i="7"/>
  <c r="N13" i="8"/>
  <c r="O8" i="8"/>
  <c r="F14" i="8"/>
  <c r="E50" i="8"/>
  <c r="N52" i="8"/>
  <c r="O24" i="8"/>
  <c r="F19" i="8"/>
  <c r="N50" i="8"/>
  <c r="E48" i="8"/>
  <c r="F54" i="8"/>
  <c r="N8" i="8"/>
  <c r="O27" i="8"/>
  <c r="E28" i="8"/>
  <c r="F38" i="8"/>
  <c r="N25" i="8"/>
  <c r="O37" i="8"/>
  <c r="E41" i="8"/>
  <c r="N9" i="8"/>
  <c r="O44" i="8"/>
  <c r="F32" i="8"/>
  <c r="O55" i="8"/>
  <c r="F23" i="8"/>
  <c r="E40" i="8"/>
  <c r="N16" i="8"/>
  <c r="O52" i="8"/>
  <c r="F35" i="8"/>
  <c r="N18" i="8"/>
  <c r="O39" i="8"/>
  <c r="F27" i="8"/>
  <c r="E55" i="8"/>
  <c r="N32" i="8"/>
  <c r="E4" i="8"/>
  <c r="F48" i="8"/>
  <c r="O19" i="8"/>
  <c r="E23" i="8"/>
  <c r="F49" i="8"/>
  <c r="N48" i="8"/>
  <c r="O6" i="8"/>
  <c r="E33" i="8"/>
  <c r="F16" i="8"/>
  <c r="N37" i="8"/>
  <c r="O11" i="8"/>
  <c r="F31" i="8"/>
  <c r="N17" i="8"/>
  <c r="E25" i="8"/>
  <c r="N51" i="8"/>
  <c r="F18" i="8"/>
  <c r="O4" i="8"/>
  <c r="W57" i="7"/>
  <c r="E31" i="8"/>
  <c r="E5" i="8"/>
  <c r="N57" i="7"/>
  <c r="O40" i="8"/>
  <c r="E21" i="8"/>
  <c r="N36" i="8"/>
  <c r="F24" i="8"/>
  <c r="N6" i="8"/>
  <c r="E15" i="8"/>
  <c r="F52" i="8"/>
  <c r="N38" i="8"/>
  <c r="O21" i="8"/>
  <c r="E32" i="8"/>
  <c r="F55" i="8"/>
  <c r="N44" i="8"/>
  <c r="E35" i="8"/>
  <c r="F12" i="8"/>
  <c r="N21" i="8"/>
  <c r="O26" i="8"/>
  <c r="E11" i="8"/>
  <c r="F44" i="8"/>
  <c r="N7" i="8"/>
  <c r="E26" i="8"/>
  <c r="F42" i="8"/>
  <c r="N31" i="8"/>
  <c r="O42" i="8"/>
  <c r="E30" i="8"/>
  <c r="F15" i="8"/>
  <c r="O28" i="8"/>
  <c r="E38" i="8"/>
  <c r="V57" i="7"/>
  <c r="F40" i="8"/>
  <c r="F29" i="8"/>
  <c r="F51" i="8"/>
  <c r="N14" i="8"/>
  <c r="O38" i="8"/>
  <c r="O29" i="8"/>
  <c r="N27" i="8"/>
  <c r="N5" i="8"/>
  <c r="E6" i="8"/>
  <c r="F45" i="8"/>
  <c r="E34" i="8"/>
  <c r="O13" i="8"/>
  <c r="E37" i="8"/>
  <c r="F33" i="8"/>
  <c r="N11" i="8"/>
  <c r="O35" i="8"/>
  <c r="E17" i="8"/>
  <c r="F37" i="8"/>
  <c r="O31" i="8"/>
  <c r="E19" i="8"/>
  <c r="F26" i="8"/>
  <c r="N35" i="8"/>
  <c r="O16" i="8"/>
  <c r="E18" i="8"/>
  <c r="N3" i="8"/>
  <c r="O49" i="8"/>
  <c r="E46" i="8"/>
  <c r="F50" i="8"/>
  <c r="N26" i="8"/>
  <c r="O10" i="8"/>
  <c r="E8" i="8"/>
  <c r="F30" i="8"/>
  <c r="N28" i="8"/>
  <c r="O54" i="8"/>
  <c r="F46" i="8"/>
  <c r="E22" i="8"/>
  <c r="N53" i="8"/>
  <c r="N30" i="8"/>
  <c r="O3" i="8"/>
  <c r="O18" i="8"/>
  <c r="E54" i="8"/>
  <c r="F9" i="8"/>
  <c r="N29" i="8"/>
  <c r="O36" i="8"/>
  <c r="E13" i="8"/>
  <c r="N4" i="8"/>
  <c r="O43" i="8"/>
  <c r="E43" i="8"/>
  <c r="F20" i="8"/>
  <c r="N54" i="8"/>
  <c r="O25" i="8"/>
  <c r="F4" i="8"/>
  <c r="N22" i="8"/>
  <c r="O7" i="8"/>
  <c r="E29" i="8"/>
  <c r="F22" i="8"/>
  <c r="N39" i="8"/>
  <c r="O53" i="8"/>
  <c r="E56" i="8"/>
  <c r="F11" i="8"/>
  <c r="N34" i="8"/>
  <c r="E45" i="8"/>
  <c r="F21" i="8"/>
  <c r="Q57" i="7"/>
  <c r="O47" i="8"/>
  <c r="E49" i="8"/>
  <c r="F8" i="8"/>
  <c r="N24" i="8"/>
  <c r="O56" i="8"/>
  <c r="E10" i="8"/>
  <c r="F43" i="8"/>
  <c r="N45" i="8"/>
  <c r="O14" i="8"/>
  <c r="F25" i="8"/>
  <c r="N12" i="8"/>
  <c r="E39" i="8"/>
  <c r="F17" i="8"/>
  <c r="O17" i="8"/>
  <c r="F53" i="8"/>
  <c r="E36" i="8"/>
  <c r="F34" i="8"/>
  <c r="F36" i="8"/>
  <c r="F10" i="8"/>
  <c r="N55" i="8"/>
  <c r="N19" i="8"/>
  <c r="O33" i="8"/>
  <c r="N10" i="8"/>
  <c r="O12" i="8"/>
  <c r="E9" i="8"/>
  <c r="F13" i="8"/>
  <c r="N41" i="8"/>
  <c r="O45" i="8"/>
  <c r="E3" i="8"/>
  <c r="U57" i="7"/>
  <c r="N47" i="8"/>
  <c r="O30" i="8"/>
  <c r="E47" i="8"/>
  <c r="F56" i="8"/>
  <c r="O50" i="8"/>
  <c r="N33" i="8"/>
  <c r="F47" i="8"/>
  <c r="O57" i="7"/>
  <c r="O48" i="8"/>
  <c r="N46" i="8"/>
  <c r="E27" i="8"/>
  <c r="F7" i="8"/>
  <c r="N43" i="8"/>
  <c r="O23" i="8"/>
  <c r="E52" i="8"/>
  <c r="N23" i="8"/>
  <c r="E14" i="8"/>
  <c r="F39" i="8"/>
  <c r="N49" i="8"/>
  <c r="O41" i="8"/>
  <c r="E51" i="8"/>
  <c r="F28" i="8"/>
  <c r="O46" i="8"/>
  <c r="E44" i="8"/>
  <c r="O32" i="8"/>
  <c r="E24" i="8"/>
  <c r="N42" i="8"/>
  <c r="O20" i="8"/>
  <c r="E16" i="8"/>
  <c r="O51" i="8"/>
  <c r="F41" i="8"/>
  <c r="F6" i="8"/>
  <c r="E20" i="8"/>
  <c r="E7" i="8"/>
  <c r="L57" i="7"/>
  <c r="N56" i="8"/>
  <c r="E53" i="8"/>
  <c r="O15" i="8"/>
  <c r="N40" i="8"/>
  <c r="O5" i="8"/>
  <c r="P57" i="7"/>
  <c r="Y56" i="6" l="1"/>
  <c r="X56" i="6"/>
  <c r="Y55" i="6"/>
  <c r="X55" i="6"/>
  <c r="Y54" i="6"/>
  <c r="X54" i="6"/>
  <c r="Y53" i="6"/>
  <c r="X53" i="6"/>
  <c r="Y52" i="6"/>
  <c r="X52" i="6"/>
  <c r="Y51" i="6"/>
  <c r="X51" i="6"/>
  <c r="Y50" i="6"/>
  <c r="X50" i="6"/>
  <c r="Y49" i="6"/>
  <c r="X49" i="6"/>
  <c r="Y48" i="6"/>
  <c r="X48" i="6"/>
  <c r="Y47" i="6"/>
  <c r="X47" i="6"/>
  <c r="Y46" i="6"/>
  <c r="X46" i="6"/>
  <c r="Y45" i="6"/>
  <c r="X45" i="6"/>
  <c r="Y44" i="6"/>
  <c r="X44" i="6"/>
  <c r="Y43" i="6"/>
  <c r="X43" i="6"/>
  <c r="Y42" i="6"/>
  <c r="X42" i="6"/>
  <c r="Y41" i="6"/>
  <c r="X41" i="6"/>
  <c r="Y40" i="6"/>
  <c r="X40" i="6"/>
  <c r="Y39" i="6"/>
  <c r="X39" i="6"/>
  <c r="Y38" i="6"/>
  <c r="X38" i="6"/>
  <c r="Y37" i="6"/>
  <c r="X37" i="6"/>
  <c r="Y36" i="6"/>
  <c r="X36" i="6"/>
  <c r="Y35" i="6"/>
  <c r="X35" i="6"/>
  <c r="Y34" i="6"/>
  <c r="X34" i="6"/>
  <c r="Y33" i="6"/>
  <c r="X33" i="6"/>
  <c r="Y32" i="6"/>
  <c r="X32" i="6"/>
  <c r="Y31" i="6"/>
  <c r="X31" i="6"/>
  <c r="Y30" i="6"/>
  <c r="X30" i="6"/>
  <c r="Y29" i="6"/>
  <c r="X29" i="6"/>
  <c r="Y28" i="6"/>
  <c r="X28" i="6"/>
  <c r="Y27" i="6"/>
  <c r="X27" i="6"/>
  <c r="Y26" i="6"/>
  <c r="X26" i="6"/>
  <c r="Y25" i="6"/>
  <c r="X25" i="6"/>
  <c r="Y24" i="6"/>
  <c r="X24" i="6"/>
  <c r="Y23" i="6"/>
  <c r="X23" i="6"/>
  <c r="Y22" i="6"/>
  <c r="X22" i="6"/>
  <c r="Y21" i="6"/>
  <c r="X21" i="6"/>
  <c r="Y20" i="6"/>
  <c r="X20" i="6"/>
  <c r="Y19" i="6"/>
  <c r="X19" i="6"/>
  <c r="Y18" i="6"/>
  <c r="X18" i="6"/>
  <c r="Y17" i="6"/>
  <c r="X17" i="6"/>
  <c r="Y16" i="6"/>
  <c r="X16" i="6"/>
  <c r="Y15" i="6"/>
  <c r="X15" i="6"/>
  <c r="Y14" i="6"/>
  <c r="X14" i="6"/>
  <c r="Y13" i="6"/>
  <c r="X13" i="6"/>
  <c r="Y12" i="6"/>
  <c r="X12" i="6"/>
  <c r="Y11" i="6"/>
  <c r="X11" i="6"/>
  <c r="Y10" i="6"/>
  <c r="X10" i="6"/>
  <c r="Y9" i="6"/>
  <c r="X9" i="6"/>
  <c r="Y8" i="6"/>
  <c r="X8" i="6"/>
  <c r="Y7" i="6"/>
  <c r="X7" i="6"/>
  <c r="Y6" i="6"/>
  <c r="X6" i="6"/>
  <c r="Y5" i="6"/>
  <c r="X5" i="6"/>
  <c r="Y4" i="6"/>
  <c r="X4" i="6"/>
  <c r="Y3" i="6"/>
  <c r="X3" i="6"/>
  <c r="AX3" i="3"/>
  <c r="AX4" i="3"/>
  <c r="AX5" i="3"/>
  <c r="AX6" i="3"/>
  <c r="AX7" i="3"/>
  <c r="AX8" i="3"/>
  <c r="AX9" i="3"/>
  <c r="AX10" i="3"/>
  <c r="AX11" i="3"/>
  <c r="AX12" i="3"/>
  <c r="AX13" i="3"/>
  <c r="AX14" i="3"/>
  <c r="AX15" i="3"/>
  <c r="AX16" i="3"/>
  <c r="AX17" i="3"/>
  <c r="AX18" i="3"/>
  <c r="AX19" i="3"/>
  <c r="AX20" i="3"/>
  <c r="AX21" i="3"/>
  <c r="AX22" i="3"/>
  <c r="AX23" i="3"/>
  <c r="AX24" i="3"/>
  <c r="AX25" i="3"/>
  <c r="AX26" i="3"/>
  <c r="AX27" i="3"/>
  <c r="AX28" i="3"/>
  <c r="AX29" i="3"/>
  <c r="AX30" i="3"/>
  <c r="AX31" i="3"/>
  <c r="AX32" i="3"/>
  <c r="AX33" i="3"/>
  <c r="AX34" i="3"/>
  <c r="AX35" i="3"/>
  <c r="AX36" i="3"/>
  <c r="AX37" i="3"/>
  <c r="AX38" i="3"/>
  <c r="AX39" i="3"/>
  <c r="AX40" i="3"/>
  <c r="AX41" i="3"/>
  <c r="AX42" i="3"/>
  <c r="AX43" i="3"/>
  <c r="AX44" i="3"/>
  <c r="AX45" i="3"/>
  <c r="AX46" i="3"/>
  <c r="AX47" i="3"/>
  <c r="AX48" i="3"/>
  <c r="AX49" i="3"/>
  <c r="AX50" i="3"/>
  <c r="AX51" i="3"/>
  <c r="AX52" i="3"/>
  <c r="AX53" i="3"/>
  <c r="AX54" i="3"/>
  <c r="AX55" i="3"/>
  <c r="AX56" i="3"/>
  <c r="AX57" i="3"/>
  <c r="AX58" i="3"/>
  <c r="AX59" i="3"/>
  <c r="AX60" i="3"/>
  <c r="AX61" i="3"/>
  <c r="AX62" i="3"/>
  <c r="AX63" i="3"/>
  <c r="AX64" i="3"/>
  <c r="AX65" i="3"/>
  <c r="AX66" i="3"/>
  <c r="AX67" i="3"/>
  <c r="AX68" i="3"/>
  <c r="AX69" i="3"/>
  <c r="AX70" i="3"/>
  <c r="AX71" i="3"/>
  <c r="AX72" i="3"/>
  <c r="AX73" i="3"/>
  <c r="AX74" i="3"/>
  <c r="AX75" i="3"/>
  <c r="AX76" i="3"/>
  <c r="AX77" i="3"/>
  <c r="AX78" i="3"/>
  <c r="AX79" i="3"/>
  <c r="AX80" i="3"/>
  <c r="AX81" i="3"/>
  <c r="AX82" i="3"/>
  <c r="AX83" i="3"/>
  <c r="AX84" i="3"/>
  <c r="AX85" i="3"/>
  <c r="AX86" i="3"/>
  <c r="AX87" i="3"/>
  <c r="AX88" i="3"/>
  <c r="AX89" i="3"/>
  <c r="AX90" i="3"/>
  <c r="AX91" i="3"/>
  <c r="AX92" i="3"/>
  <c r="AX93" i="3"/>
  <c r="AX94" i="3"/>
  <c r="AX95" i="3"/>
  <c r="AX96" i="3"/>
  <c r="AX97" i="3"/>
  <c r="AX98" i="3"/>
  <c r="AX99" i="3"/>
  <c r="AX100" i="3"/>
  <c r="AX101" i="3"/>
  <c r="AX102" i="3"/>
  <c r="AX103" i="3"/>
  <c r="AX104" i="3"/>
  <c r="AX105" i="3"/>
  <c r="AX106" i="3"/>
  <c r="AX107" i="3"/>
  <c r="AX108" i="3"/>
  <c r="AX109" i="3"/>
  <c r="AX110" i="3"/>
  <c r="AX111" i="3"/>
  <c r="AX112" i="3"/>
  <c r="AX113" i="3"/>
  <c r="AX114" i="3"/>
  <c r="AX115" i="3"/>
  <c r="AX116" i="3"/>
  <c r="AX117" i="3"/>
  <c r="AX118" i="3"/>
  <c r="AX119" i="3"/>
  <c r="AX120" i="3"/>
  <c r="AX121" i="3"/>
  <c r="AX122" i="3"/>
  <c r="AX123" i="3"/>
  <c r="AX124" i="3"/>
  <c r="AX125" i="3"/>
  <c r="AX126" i="3"/>
  <c r="AX127" i="3"/>
  <c r="AX128" i="3"/>
  <c r="AX129" i="3"/>
  <c r="AX130" i="3"/>
  <c r="AX131" i="3"/>
  <c r="AX132" i="3"/>
  <c r="AX133" i="3"/>
  <c r="AX134" i="3"/>
  <c r="AX135" i="3"/>
  <c r="AX136" i="3"/>
  <c r="AX137" i="3"/>
  <c r="AX138" i="3"/>
  <c r="AX139" i="3"/>
  <c r="AX140" i="3"/>
  <c r="AX141" i="3"/>
  <c r="AX142" i="3"/>
  <c r="AX143" i="3"/>
  <c r="AX144" i="3"/>
  <c r="AX145" i="3"/>
  <c r="AX146" i="3"/>
  <c r="AX147" i="3"/>
  <c r="AX148" i="3"/>
  <c r="AX149" i="3"/>
  <c r="AX150" i="3"/>
  <c r="AX151" i="3"/>
  <c r="AX152" i="3"/>
  <c r="AX153" i="3"/>
  <c r="AX154" i="3"/>
  <c r="AX155" i="3"/>
  <c r="AX156" i="3"/>
  <c r="AX157" i="3"/>
  <c r="AX158" i="3"/>
  <c r="AX159" i="3"/>
  <c r="AX160" i="3"/>
  <c r="AX161" i="3"/>
  <c r="AX162" i="3"/>
  <c r="AX163" i="3"/>
  <c r="AX164" i="3"/>
  <c r="AX165" i="3"/>
  <c r="AX166" i="3"/>
  <c r="AX167" i="3"/>
  <c r="AX168" i="3"/>
  <c r="AX169" i="3"/>
  <c r="AX170" i="3"/>
  <c r="AX171" i="3"/>
  <c r="AX172" i="3"/>
  <c r="AX173" i="3"/>
  <c r="AX174" i="3"/>
  <c r="AX175" i="3"/>
  <c r="AX176" i="3"/>
  <c r="AX177" i="3"/>
  <c r="AX178" i="3"/>
  <c r="AX179" i="3"/>
  <c r="AX180" i="3"/>
  <c r="AX181" i="3"/>
  <c r="AX182" i="3"/>
  <c r="AX183" i="3"/>
  <c r="AX184" i="3"/>
  <c r="AX185" i="3"/>
  <c r="AX186" i="3"/>
  <c r="AX187" i="3"/>
  <c r="AX188" i="3"/>
  <c r="AX189" i="3"/>
  <c r="AX190" i="3"/>
  <c r="AX191" i="3"/>
  <c r="AX192" i="3"/>
  <c r="AX193" i="3"/>
  <c r="AX194" i="3"/>
  <c r="AX195" i="3"/>
  <c r="AX196" i="3"/>
  <c r="AX197" i="3"/>
  <c r="AX198" i="3"/>
  <c r="AX199" i="3"/>
  <c r="AX200" i="3"/>
  <c r="AX201" i="3"/>
  <c r="AX202" i="3"/>
  <c r="AX203" i="3"/>
  <c r="AX204" i="3"/>
  <c r="AX205" i="3"/>
  <c r="AX206" i="3"/>
  <c r="AX207" i="3"/>
  <c r="AX208" i="3"/>
  <c r="AX209" i="3"/>
  <c r="AX210" i="3"/>
  <c r="AX211" i="3"/>
  <c r="AX212" i="3"/>
  <c r="AX213" i="3"/>
  <c r="AX214" i="3"/>
  <c r="AX215" i="3"/>
  <c r="AX216" i="3"/>
  <c r="AX217" i="3"/>
  <c r="AX218" i="3"/>
  <c r="AX219" i="3"/>
  <c r="AX220" i="3"/>
  <c r="AX221" i="3"/>
  <c r="AX222" i="3"/>
  <c r="AX223" i="3"/>
  <c r="AX224" i="3"/>
  <c r="AX225" i="3"/>
  <c r="AX226" i="3"/>
  <c r="AX227" i="3"/>
  <c r="AX228" i="3"/>
  <c r="AX229" i="3"/>
  <c r="AX230" i="3"/>
  <c r="AX231" i="3"/>
  <c r="AX232" i="3"/>
  <c r="AX233" i="3"/>
  <c r="AX234" i="3"/>
  <c r="AX235" i="3"/>
  <c r="AX236" i="3"/>
  <c r="AX237" i="3"/>
  <c r="AX238" i="3"/>
  <c r="AX239" i="3"/>
  <c r="AX240" i="3"/>
  <c r="AX241" i="3"/>
  <c r="AX242" i="3"/>
  <c r="AX243" i="3"/>
  <c r="AX244" i="3"/>
  <c r="AX245" i="3"/>
  <c r="AX246" i="3"/>
  <c r="AX247" i="3"/>
  <c r="AX248" i="3"/>
  <c r="AX249" i="3"/>
  <c r="AX250" i="3"/>
  <c r="AX251" i="3"/>
  <c r="AX252" i="3"/>
  <c r="AX253" i="3"/>
  <c r="AX254" i="3"/>
  <c r="AX255" i="3"/>
  <c r="AX256" i="3"/>
  <c r="AX257" i="3"/>
  <c r="AX258" i="3"/>
  <c r="AX259" i="3"/>
  <c r="AX260" i="3"/>
  <c r="AX261" i="3"/>
  <c r="AX262" i="3"/>
  <c r="AX263" i="3"/>
  <c r="AX264" i="3"/>
  <c r="AX265" i="3"/>
  <c r="AX266" i="3"/>
  <c r="AX267" i="3"/>
  <c r="AX268" i="3"/>
  <c r="AX269" i="3"/>
  <c r="AX270" i="3"/>
  <c r="AX271" i="3"/>
  <c r="AX272" i="3"/>
  <c r="AW3" i="3"/>
  <c r="AW4" i="3"/>
  <c r="AW5" i="3"/>
  <c r="AY5" i="3" s="1"/>
  <c r="AW6" i="3"/>
  <c r="AW7" i="3"/>
  <c r="AW8" i="3"/>
  <c r="AW9" i="3"/>
  <c r="AW10" i="3"/>
  <c r="AY10" i="3" s="1"/>
  <c r="AW11" i="3"/>
  <c r="AY11" i="3" s="1"/>
  <c r="AW12" i="3"/>
  <c r="AY12" i="3" s="1"/>
  <c r="AW13" i="3"/>
  <c r="AY13" i="3" s="1"/>
  <c r="AW14" i="3"/>
  <c r="AW15" i="3"/>
  <c r="AW16" i="3"/>
  <c r="AW17" i="3"/>
  <c r="AW18" i="3"/>
  <c r="AY18" i="3" s="1"/>
  <c r="AW19" i="3"/>
  <c r="AY19" i="3" s="1"/>
  <c r="AW20" i="3"/>
  <c r="AY20" i="3" s="1"/>
  <c r="AW21" i="3"/>
  <c r="AY21" i="3" s="1"/>
  <c r="AW22" i="3"/>
  <c r="AW23" i="3"/>
  <c r="AW24" i="3"/>
  <c r="AW25" i="3"/>
  <c r="AW26" i="3"/>
  <c r="AY26" i="3" s="1"/>
  <c r="AW27" i="3"/>
  <c r="AY27" i="3" s="1"/>
  <c r="AW28" i="3"/>
  <c r="AY28" i="3" s="1"/>
  <c r="AW29" i="3"/>
  <c r="AY29" i="3" s="1"/>
  <c r="AW30" i="3"/>
  <c r="AW31" i="3"/>
  <c r="AW32" i="3"/>
  <c r="AW33" i="3"/>
  <c r="AW34" i="3"/>
  <c r="AY34" i="3" s="1"/>
  <c r="AW35" i="3"/>
  <c r="AY35" i="3" s="1"/>
  <c r="AW36" i="3"/>
  <c r="AY36" i="3" s="1"/>
  <c r="AW37" i="3"/>
  <c r="AY37" i="3" s="1"/>
  <c r="AW38" i="3"/>
  <c r="AW39" i="3"/>
  <c r="AW40" i="3"/>
  <c r="AW41" i="3"/>
  <c r="AW42" i="3"/>
  <c r="AY42" i="3" s="1"/>
  <c r="AW43" i="3"/>
  <c r="AY43" i="3" s="1"/>
  <c r="AW44" i="3"/>
  <c r="AY44" i="3" s="1"/>
  <c r="AW45" i="3"/>
  <c r="AY45" i="3" s="1"/>
  <c r="AW46" i="3"/>
  <c r="AW47" i="3"/>
  <c r="AW48" i="3"/>
  <c r="AW49" i="3"/>
  <c r="AW50" i="3"/>
  <c r="AY50" i="3" s="1"/>
  <c r="AW51" i="3"/>
  <c r="AY51" i="3" s="1"/>
  <c r="AW52" i="3"/>
  <c r="AY52" i="3" s="1"/>
  <c r="AW53" i="3"/>
  <c r="AY53" i="3" s="1"/>
  <c r="AW54" i="3"/>
  <c r="AW55" i="3"/>
  <c r="AW56" i="3"/>
  <c r="AW57" i="3"/>
  <c r="AW58" i="3"/>
  <c r="AY58" i="3" s="1"/>
  <c r="AW59" i="3"/>
  <c r="AY59" i="3" s="1"/>
  <c r="AW60" i="3"/>
  <c r="AY60" i="3" s="1"/>
  <c r="AW61" i="3"/>
  <c r="AY61" i="3" s="1"/>
  <c r="AW62" i="3"/>
  <c r="AW63" i="3"/>
  <c r="AW64" i="3"/>
  <c r="AW65" i="3"/>
  <c r="AW66" i="3"/>
  <c r="AY66" i="3" s="1"/>
  <c r="AW67" i="3"/>
  <c r="AY67" i="3" s="1"/>
  <c r="AW68" i="3"/>
  <c r="AY68" i="3" s="1"/>
  <c r="AW69" i="3"/>
  <c r="AY69" i="3" s="1"/>
  <c r="AW70" i="3"/>
  <c r="AW71" i="3"/>
  <c r="AW72" i="3"/>
  <c r="AW73" i="3"/>
  <c r="AW74" i="3"/>
  <c r="AY74" i="3" s="1"/>
  <c r="AW75" i="3"/>
  <c r="AY75" i="3" s="1"/>
  <c r="AW76" i="3"/>
  <c r="AY76" i="3" s="1"/>
  <c r="AW77" i="3"/>
  <c r="AY77" i="3" s="1"/>
  <c r="AW78" i="3"/>
  <c r="AW79" i="3"/>
  <c r="AW80" i="3"/>
  <c r="AW81" i="3"/>
  <c r="AW82" i="3"/>
  <c r="AY82" i="3" s="1"/>
  <c r="AW83" i="3"/>
  <c r="AY83" i="3" s="1"/>
  <c r="AW84" i="3"/>
  <c r="AY84" i="3" s="1"/>
  <c r="AW85" i="3"/>
  <c r="AY85" i="3" s="1"/>
  <c r="AW86" i="3"/>
  <c r="AW87" i="3"/>
  <c r="AW88" i="3"/>
  <c r="AW89" i="3"/>
  <c r="AW90" i="3"/>
  <c r="AY90" i="3" s="1"/>
  <c r="AW91" i="3"/>
  <c r="AY91" i="3" s="1"/>
  <c r="AW92" i="3"/>
  <c r="AY92" i="3" s="1"/>
  <c r="AW93" i="3"/>
  <c r="AY93" i="3" s="1"/>
  <c r="AW94" i="3"/>
  <c r="AW95" i="3"/>
  <c r="AW96" i="3"/>
  <c r="AW97" i="3"/>
  <c r="AW98" i="3"/>
  <c r="AY98" i="3" s="1"/>
  <c r="AW99" i="3"/>
  <c r="AY99" i="3" s="1"/>
  <c r="AW100" i="3"/>
  <c r="AY100" i="3" s="1"/>
  <c r="AW101" i="3"/>
  <c r="AY101" i="3" s="1"/>
  <c r="AW102" i="3"/>
  <c r="AW103" i="3"/>
  <c r="AW104" i="3"/>
  <c r="AW105" i="3"/>
  <c r="AW106" i="3"/>
  <c r="AY106" i="3" s="1"/>
  <c r="AW107" i="3"/>
  <c r="AY107" i="3" s="1"/>
  <c r="AW108" i="3"/>
  <c r="AY108" i="3" s="1"/>
  <c r="AW109" i="3"/>
  <c r="AY109" i="3" s="1"/>
  <c r="AW110" i="3"/>
  <c r="AW111" i="3"/>
  <c r="AW112" i="3"/>
  <c r="AW113" i="3"/>
  <c r="AW114" i="3"/>
  <c r="AY114" i="3" s="1"/>
  <c r="AW115" i="3"/>
  <c r="AY115" i="3" s="1"/>
  <c r="AW116" i="3"/>
  <c r="AY116" i="3" s="1"/>
  <c r="AW117" i="3"/>
  <c r="AY117" i="3" s="1"/>
  <c r="AW118" i="3"/>
  <c r="AW119" i="3"/>
  <c r="AW120" i="3"/>
  <c r="AW121" i="3"/>
  <c r="AW122" i="3"/>
  <c r="AY122" i="3" s="1"/>
  <c r="AW123" i="3"/>
  <c r="AY123" i="3" s="1"/>
  <c r="AW124" i="3"/>
  <c r="AY124" i="3" s="1"/>
  <c r="AW125" i="3"/>
  <c r="AY125" i="3" s="1"/>
  <c r="AW126" i="3"/>
  <c r="AW127" i="3"/>
  <c r="AW128" i="3"/>
  <c r="AW129" i="3"/>
  <c r="AW130" i="3"/>
  <c r="AY130" i="3" s="1"/>
  <c r="AW131" i="3"/>
  <c r="AY131" i="3" s="1"/>
  <c r="AW132" i="3"/>
  <c r="AY132" i="3" s="1"/>
  <c r="AW133" i="3"/>
  <c r="AY133" i="3" s="1"/>
  <c r="AW134" i="3"/>
  <c r="AW135" i="3"/>
  <c r="AW136" i="3"/>
  <c r="AW137" i="3"/>
  <c r="AW138" i="3"/>
  <c r="AY138" i="3" s="1"/>
  <c r="AW139" i="3"/>
  <c r="AY139" i="3" s="1"/>
  <c r="AW140" i="3"/>
  <c r="AY140" i="3" s="1"/>
  <c r="AW141" i="3"/>
  <c r="AY141" i="3" s="1"/>
  <c r="AW142" i="3"/>
  <c r="AW143" i="3"/>
  <c r="AW144" i="3"/>
  <c r="AW145" i="3"/>
  <c r="AW146" i="3"/>
  <c r="AY146" i="3" s="1"/>
  <c r="AW147" i="3"/>
  <c r="AY147" i="3" s="1"/>
  <c r="AW148" i="3"/>
  <c r="AY148" i="3" s="1"/>
  <c r="AW149" i="3"/>
  <c r="AY149" i="3" s="1"/>
  <c r="AW150" i="3"/>
  <c r="AW151" i="3"/>
  <c r="AW152" i="3"/>
  <c r="AW153" i="3"/>
  <c r="AW154" i="3"/>
  <c r="AY154" i="3" s="1"/>
  <c r="AW155" i="3"/>
  <c r="AY155" i="3" s="1"/>
  <c r="AW156" i="3"/>
  <c r="AY156" i="3" s="1"/>
  <c r="AW157" i="3"/>
  <c r="AY157" i="3" s="1"/>
  <c r="AW158" i="3"/>
  <c r="AW159" i="3"/>
  <c r="AW160" i="3"/>
  <c r="AW161" i="3"/>
  <c r="AW162" i="3"/>
  <c r="AY162" i="3" s="1"/>
  <c r="AW163" i="3"/>
  <c r="AY163" i="3" s="1"/>
  <c r="AW164" i="3"/>
  <c r="AY164" i="3" s="1"/>
  <c r="AW165" i="3"/>
  <c r="AY165" i="3" s="1"/>
  <c r="AW166" i="3"/>
  <c r="AW167" i="3"/>
  <c r="AW168" i="3"/>
  <c r="AW169" i="3"/>
  <c r="AW170" i="3"/>
  <c r="AY170" i="3" s="1"/>
  <c r="AW171" i="3"/>
  <c r="AY171" i="3" s="1"/>
  <c r="AW172" i="3"/>
  <c r="AY172" i="3" s="1"/>
  <c r="AW173" i="3"/>
  <c r="AY173" i="3" s="1"/>
  <c r="AW174" i="3"/>
  <c r="AW175" i="3"/>
  <c r="AW176" i="3"/>
  <c r="AW177" i="3"/>
  <c r="AW178" i="3"/>
  <c r="AY178" i="3" s="1"/>
  <c r="AW179" i="3"/>
  <c r="AY179" i="3" s="1"/>
  <c r="AW180" i="3"/>
  <c r="AY180" i="3" s="1"/>
  <c r="AW181" i="3"/>
  <c r="AY181" i="3" s="1"/>
  <c r="AW182" i="3"/>
  <c r="AW183" i="3"/>
  <c r="AW184" i="3"/>
  <c r="AW185" i="3"/>
  <c r="AW186" i="3"/>
  <c r="AY186" i="3" s="1"/>
  <c r="AW187" i="3"/>
  <c r="AY187" i="3" s="1"/>
  <c r="AW188" i="3"/>
  <c r="AY188" i="3" s="1"/>
  <c r="AW189" i="3"/>
  <c r="AY189" i="3" s="1"/>
  <c r="AW190" i="3"/>
  <c r="AW191" i="3"/>
  <c r="AW192" i="3"/>
  <c r="AW193" i="3"/>
  <c r="AW194" i="3"/>
  <c r="AY194" i="3" s="1"/>
  <c r="AW195" i="3"/>
  <c r="AY195" i="3" s="1"/>
  <c r="AW196" i="3"/>
  <c r="AY196" i="3" s="1"/>
  <c r="AW197" i="3"/>
  <c r="AY197" i="3" s="1"/>
  <c r="AW198" i="3"/>
  <c r="AW199" i="3"/>
  <c r="AW200" i="3"/>
  <c r="AW201" i="3"/>
  <c r="AW202" i="3"/>
  <c r="AY202" i="3" s="1"/>
  <c r="AW203" i="3"/>
  <c r="AY203" i="3" s="1"/>
  <c r="AW204" i="3"/>
  <c r="AY204" i="3" s="1"/>
  <c r="AW205" i="3"/>
  <c r="AY205" i="3" s="1"/>
  <c r="AW206" i="3"/>
  <c r="AW207" i="3"/>
  <c r="AW208" i="3"/>
  <c r="AW209" i="3"/>
  <c r="AW210" i="3"/>
  <c r="AY210" i="3" s="1"/>
  <c r="AW211" i="3"/>
  <c r="AY211" i="3" s="1"/>
  <c r="AW212" i="3"/>
  <c r="AY212" i="3" s="1"/>
  <c r="AW213" i="3"/>
  <c r="AY213" i="3" s="1"/>
  <c r="AW214" i="3"/>
  <c r="AW215" i="3"/>
  <c r="AW216" i="3"/>
  <c r="AW217" i="3"/>
  <c r="AW218" i="3"/>
  <c r="AY218" i="3" s="1"/>
  <c r="AW219" i="3"/>
  <c r="AY219" i="3" s="1"/>
  <c r="AW220" i="3"/>
  <c r="AY220" i="3" s="1"/>
  <c r="AW221" i="3"/>
  <c r="AY221" i="3" s="1"/>
  <c r="AW222" i="3"/>
  <c r="AW223" i="3"/>
  <c r="AW224" i="3"/>
  <c r="AW225" i="3"/>
  <c r="AW226" i="3"/>
  <c r="AY226" i="3" s="1"/>
  <c r="AW227" i="3"/>
  <c r="AY227" i="3" s="1"/>
  <c r="AW228" i="3"/>
  <c r="AY228" i="3" s="1"/>
  <c r="AW229" i="3"/>
  <c r="AY229" i="3" s="1"/>
  <c r="AW230" i="3"/>
  <c r="AW231" i="3"/>
  <c r="AW232" i="3"/>
  <c r="AW233" i="3"/>
  <c r="AW234" i="3"/>
  <c r="AY234" i="3" s="1"/>
  <c r="AW235" i="3"/>
  <c r="AY235" i="3" s="1"/>
  <c r="AW236" i="3"/>
  <c r="AY236" i="3" s="1"/>
  <c r="AW237" i="3"/>
  <c r="AY237" i="3" s="1"/>
  <c r="AW238" i="3"/>
  <c r="AW239" i="3"/>
  <c r="AW240" i="3"/>
  <c r="AW241" i="3"/>
  <c r="AW242" i="3"/>
  <c r="AY242" i="3" s="1"/>
  <c r="AW243" i="3"/>
  <c r="AY243" i="3" s="1"/>
  <c r="AW244" i="3"/>
  <c r="AY244" i="3" s="1"/>
  <c r="AW245" i="3"/>
  <c r="AY245" i="3" s="1"/>
  <c r="AW246" i="3"/>
  <c r="AW247" i="3"/>
  <c r="AW248" i="3"/>
  <c r="AW249" i="3"/>
  <c r="AW250" i="3"/>
  <c r="AY250" i="3" s="1"/>
  <c r="AW251" i="3"/>
  <c r="AY251" i="3" s="1"/>
  <c r="AW252" i="3"/>
  <c r="AY252" i="3" s="1"/>
  <c r="AW253" i="3"/>
  <c r="AY253" i="3" s="1"/>
  <c r="AW254" i="3"/>
  <c r="AW255" i="3"/>
  <c r="AW256" i="3"/>
  <c r="AW257" i="3"/>
  <c r="AW258" i="3"/>
  <c r="AY258" i="3" s="1"/>
  <c r="AW259" i="3"/>
  <c r="AY259" i="3" s="1"/>
  <c r="AW260" i="3"/>
  <c r="AY260" i="3" s="1"/>
  <c r="AW261" i="3"/>
  <c r="AY261" i="3" s="1"/>
  <c r="AW262" i="3"/>
  <c r="AW263" i="3"/>
  <c r="AW264" i="3"/>
  <c r="AW265" i="3"/>
  <c r="AW266" i="3"/>
  <c r="AY266" i="3" s="1"/>
  <c r="AW267" i="3"/>
  <c r="AY267" i="3" s="1"/>
  <c r="AW268" i="3"/>
  <c r="AY268" i="3" s="1"/>
  <c r="AW269" i="3"/>
  <c r="AY269" i="3" s="1"/>
  <c r="AW270" i="3"/>
  <c r="AW271" i="3"/>
  <c r="AW272" i="3"/>
  <c r="BA3" i="2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66" i="2"/>
  <c r="BA67" i="2"/>
  <c r="BA68" i="2"/>
  <c r="BA69" i="2"/>
  <c r="BA70" i="2"/>
  <c r="BA71" i="2"/>
  <c r="BA72" i="2"/>
  <c r="BA73" i="2"/>
  <c r="BA74" i="2"/>
  <c r="BA75" i="2"/>
  <c r="BA76" i="2"/>
  <c r="BA77" i="2"/>
  <c r="BA78" i="2"/>
  <c r="BA79" i="2"/>
  <c r="BA80" i="2"/>
  <c r="BA81" i="2"/>
  <c r="BA82" i="2"/>
  <c r="BA83" i="2"/>
  <c r="BA84" i="2"/>
  <c r="BA85" i="2"/>
  <c r="BA86" i="2"/>
  <c r="BA87" i="2"/>
  <c r="BA88" i="2"/>
  <c r="BA89" i="2"/>
  <c r="BA90" i="2"/>
  <c r="BA91" i="2"/>
  <c r="BA92" i="2"/>
  <c r="BA93" i="2"/>
  <c r="BA94" i="2"/>
  <c r="BA95" i="2"/>
  <c r="BA96" i="2"/>
  <c r="BA97" i="2"/>
  <c r="BA98" i="2"/>
  <c r="BA99" i="2"/>
  <c r="BA100" i="2"/>
  <c r="BA101" i="2"/>
  <c r="BA102" i="2"/>
  <c r="BA103" i="2"/>
  <c r="BA104" i="2"/>
  <c r="BA105" i="2"/>
  <c r="BA106" i="2"/>
  <c r="BA107" i="2"/>
  <c r="BA108" i="2"/>
  <c r="BA109" i="2"/>
  <c r="BA110" i="2"/>
  <c r="BA111" i="2"/>
  <c r="BA112" i="2"/>
  <c r="BA113" i="2"/>
  <c r="BA114" i="2"/>
  <c r="BA115" i="2"/>
  <c r="BA116" i="2"/>
  <c r="BA117" i="2"/>
  <c r="BA118" i="2"/>
  <c r="BA119" i="2"/>
  <c r="BA120" i="2"/>
  <c r="BA121" i="2"/>
  <c r="BA122" i="2"/>
  <c r="BA123" i="2"/>
  <c r="BA124" i="2"/>
  <c r="BA125" i="2"/>
  <c r="BA126" i="2"/>
  <c r="BA127" i="2"/>
  <c r="BA128" i="2"/>
  <c r="BA129" i="2"/>
  <c r="BA130" i="2"/>
  <c r="BA131" i="2"/>
  <c r="BA132" i="2"/>
  <c r="BA133" i="2"/>
  <c r="BA134" i="2"/>
  <c r="BA135" i="2"/>
  <c r="BA136" i="2"/>
  <c r="BA137" i="2"/>
  <c r="BA138" i="2"/>
  <c r="BA139" i="2"/>
  <c r="BA140" i="2"/>
  <c r="BA141" i="2"/>
  <c r="BA142" i="2"/>
  <c r="BA143" i="2"/>
  <c r="BA144" i="2"/>
  <c r="BA145" i="2"/>
  <c r="BA146" i="2"/>
  <c r="BA147" i="2"/>
  <c r="BA148" i="2"/>
  <c r="BA149" i="2"/>
  <c r="BA150" i="2"/>
  <c r="BA151" i="2"/>
  <c r="BA152" i="2"/>
  <c r="BA153" i="2"/>
  <c r="BA154" i="2"/>
  <c r="BA155" i="2"/>
  <c r="BA156" i="2"/>
  <c r="BA157" i="2"/>
  <c r="BA158" i="2"/>
  <c r="BA159" i="2"/>
  <c r="BA160" i="2"/>
  <c r="BA161" i="2"/>
  <c r="BA162" i="2"/>
  <c r="BA163" i="2"/>
  <c r="BA164" i="2"/>
  <c r="BA165" i="2"/>
  <c r="BA166" i="2"/>
  <c r="BA167" i="2"/>
  <c r="BA168" i="2"/>
  <c r="BA169" i="2"/>
  <c r="BA170" i="2"/>
  <c r="BA171" i="2"/>
  <c r="BA172" i="2"/>
  <c r="BA173" i="2"/>
  <c r="BA174" i="2"/>
  <c r="BA175" i="2"/>
  <c r="BA176" i="2"/>
  <c r="BA177" i="2"/>
  <c r="BA178" i="2"/>
  <c r="BA179" i="2"/>
  <c r="BA180" i="2"/>
  <c r="BA181" i="2"/>
  <c r="BA182" i="2"/>
  <c r="BA183" i="2"/>
  <c r="BA184" i="2"/>
  <c r="BA185" i="2"/>
  <c r="BA186" i="2"/>
  <c r="BA187" i="2"/>
  <c r="BA188" i="2"/>
  <c r="BA189" i="2"/>
  <c r="BA190" i="2"/>
  <c r="BA191" i="2"/>
  <c r="BA192" i="2"/>
  <c r="BA193" i="2"/>
  <c r="BA194" i="2"/>
  <c r="BA195" i="2"/>
  <c r="BA196" i="2"/>
  <c r="BA197" i="2"/>
  <c r="BA198" i="2"/>
  <c r="BA199" i="2"/>
  <c r="BA200" i="2"/>
  <c r="BA201" i="2"/>
  <c r="BA202" i="2"/>
  <c r="BA203" i="2"/>
  <c r="BA204" i="2"/>
  <c r="BA205" i="2"/>
  <c r="BA206" i="2"/>
  <c r="BA207" i="2"/>
  <c r="BA208" i="2"/>
  <c r="BA209" i="2"/>
  <c r="BA210" i="2"/>
  <c r="BA211" i="2"/>
  <c r="BA212" i="2"/>
  <c r="BA213" i="2"/>
  <c r="BA214" i="2"/>
  <c r="BA215" i="2"/>
  <c r="BA216" i="2"/>
  <c r="BA217" i="2"/>
  <c r="BA218" i="2"/>
  <c r="BA219" i="2"/>
  <c r="BA220" i="2"/>
  <c r="BA221" i="2"/>
  <c r="BA222" i="2"/>
  <c r="BA223" i="2"/>
  <c r="BA224" i="2"/>
  <c r="BA225" i="2"/>
  <c r="BA226" i="2"/>
  <c r="BA227" i="2"/>
  <c r="BA228" i="2"/>
  <c r="BA229" i="2"/>
  <c r="BA230" i="2"/>
  <c r="BA231" i="2"/>
  <c r="BA232" i="2"/>
  <c r="BA233" i="2"/>
  <c r="BA234" i="2"/>
  <c r="BA235" i="2"/>
  <c r="BA236" i="2"/>
  <c r="BA237" i="2"/>
  <c r="BA238" i="2"/>
  <c r="BA239" i="2"/>
  <c r="BA240" i="2"/>
  <c r="BA241" i="2"/>
  <c r="BA242" i="2"/>
  <c r="BA243" i="2"/>
  <c r="BA244" i="2"/>
  <c r="BA245" i="2"/>
  <c r="BA246" i="2"/>
  <c r="BA247" i="2"/>
  <c r="BA248" i="2"/>
  <c r="BA249" i="2"/>
  <c r="BA250" i="2"/>
  <c r="BA251" i="2"/>
  <c r="BA252" i="2"/>
  <c r="BA253" i="2"/>
  <c r="BA254" i="2"/>
  <c r="BA255" i="2"/>
  <c r="BA256" i="2"/>
  <c r="BA257" i="2"/>
  <c r="BA258" i="2"/>
  <c r="BA259" i="2"/>
  <c r="BA260" i="2"/>
  <c r="BA261" i="2"/>
  <c r="BA262" i="2"/>
  <c r="BA263" i="2"/>
  <c r="BA264" i="2"/>
  <c r="BA265" i="2"/>
  <c r="BA266" i="2"/>
  <c r="BA267" i="2"/>
  <c r="BA268" i="2"/>
  <c r="BA269" i="2"/>
  <c r="BA270" i="2"/>
  <c r="BA271" i="2"/>
  <c r="BA272" i="2"/>
  <c r="AG153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9" i="3"/>
  <c r="AG141" i="3"/>
  <c r="AG142" i="3"/>
  <c r="AG143" i="3"/>
  <c r="AG144" i="3"/>
  <c r="AG146" i="3"/>
  <c r="AG148" i="3"/>
  <c r="AG149" i="3"/>
  <c r="AG150" i="3"/>
  <c r="AG151" i="3"/>
  <c r="AG152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203" i="3"/>
  <c r="AG204" i="3"/>
  <c r="AG205" i="3"/>
  <c r="AG206" i="3"/>
  <c r="AG207" i="3"/>
  <c r="AG208" i="3"/>
  <c r="AG209" i="3"/>
  <c r="AG210" i="3"/>
  <c r="AG211" i="3"/>
  <c r="AG212" i="3"/>
  <c r="AG215" i="3"/>
  <c r="AG216" i="3"/>
  <c r="AG217" i="3"/>
  <c r="AG218" i="3"/>
  <c r="AG219" i="3"/>
  <c r="AG220" i="3"/>
  <c r="AG221" i="3"/>
  <c r="AG222" i="3"/>
  <c r="AG223" i="3"/>
  <c r="AG224" i="3"/>
  <c r="AG225" i="3"/>
  <c r="AG227" i="3"/>
  <c r="AG230" i="3"/>
  <c r="AG233" i="3"/>
  <c r="AG234" i="3"/>
  <c r="AG235" i="3"/>
  <c r="AG236" i="3"/>
  <c r="AG237" i="3"/>
  <c r="AG238" i="3"/>
  <c r="AG239" i="3"/>
  <c r="AG240" i="3"/>
  <c r="AG241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60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6" i="2"/>
  <c r="AJ87" i="2"/>
  <c r="AJ88" i="2"/>
  <c r="AJ89" i="2"/>
  <c r="AJ90" i="2"/>
  <c r="AJ91" i="2"/>
  <c r="AJ92" i="2"/>
  <c r="AJ94" i="2"/>
  <c r="AJ95" i="2"/>
  <c r="AJ96" i="2"/>
  <c r="AJ97" i="2"/>
  <c r="AJ98" i="2"/>
  <c r="AJ99" i="2"/>
  <c r="AJ100" i="2"/>
  <c r="AJ101" i="2"/>
  <c r="AJ103" i="2"/>
  <c r="AJ104" i="2"/>
  <c r="AJ105" i="2"/>
  <c r="AJ106" i="2"/>
  <c r="AJ107" i="2"/>
  <c r="AJ108" i="2"/>
  <c r="AJ109" i="2"/>
  <c r="AJ110" i="2"/>
  <c r="AJ111" i="2"/>
  <c r="AJ112" i="2"/>
  <c r="AJ117" i="2"/>
  <c r="AJ121" i="2"/>
  <c r="AJ122" i="2"/>
  <c r="AJ135" i="2"/>
  <c r="AJ137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6" i="2"/>
  <c r="AJ177" i="2"/>
  <c r="AJ178" i="2"/>
  <c r="AJ179" i="2"/>
  <c r="AJ180" i="2"/>
  <c r="AJ181" i="2"/>
  <c r="AJ182" i="2"/>
  <c r="AJ183" i="2"/>
  <c r="AJ184" i="2"/>
  <c r="AJ186" i="2"/>
  <c r="AJ188" i="2"/>
  <c r="AJ189" i="2"/>
  <c r="AJ190" i="2"/>
  <c r="AJ191" i="2"/>
  <c r="AJ194" i="2"/>
  <c r="AJ195" i="2"/>
  <c r="AJ196" i="2"/>
  <c r="AJ197" i="2"/>
  <c r="AJ201" i="2"/>
  <c r="AJ209" i="2"/>
  <c r="AJ210" i="2"/>
  <c r="AJ211" i="2"/>
  <c r="AJ225" i="2"/>
  <c r="AJ226" i="2"/>
  <c r="AJ227" i="2"/>
  <c r="AJ249" i="2"/>
  <c r="AJ255" i="2"/>
  <c r="AJ256" i="2"/>
  <c r="AJ257" i="2"/>
  <c r="AG3" i="1"/>
  <c r="AG4" i="1"/>
  <c r="AG5" i="1"/>
  <c r="AG6" i="1"/>
  <c r="AG7" i="1"/>
  <c r="AG13" i="1"/>
  <c r="AG14" i="1"/>
  <c r="AG15" i="1"/>
  <c r="AG16" i="1"/>
  <c r="AG17" i="1"/>
  <c r="AG18" i="1"/>
  <c r="AG19" i="1"/>
  <c r="AG20" i="1"/>
  <c r="AG21" i="1"/>
  <c r="AG22" i="1"/>
  <c r="AG28" i="1"/>
  <c r="AG29" i="1"/>
  <c r="AG30" i="1"/>
  <c r="AG31" i="1"/>
  <c r="AG32" i="1"/>
  <c r="AG33" i="1"/>
  <c r="AG34" i="1"/>
  <c r="AG35" i="1"/>
  <c r="AG36" i="1"/>
  <c r="AG37" i="1"/>
  <c r="AG43" i="1"/>
  <c r="AG44" i="1"/>
  <c r="AG45" i="1"/>
  <c r="AG47" i="1"/>
  <c r="AG48" i="1"/>
  <c r="AG49" i="1"/>
  <c r="AG50" i="1"/>
  <c r="AG51" i="1"/>
  <c r="AG52" i="1"/>
  <c r="AG59" i="1"/>
  <c r="AG60" i="1"/>
  <c r="AG61" i="1"/>
  <c r="AG62" i="1"/>
  <c r="AG63" i="1"/>
  <c r="AG64" i="1"/>
  <c r="AG65" i="1"/>
  <c r="AG66" i="1"/>
  <c r="AG67" i="1"/>
  <c r="AG73" i="1"/>
  <c r="AG74" i="1"/>
  <c r="AG75" i="1"/>
  <c r="AG76" i="1"/>
  <c r="AG78" i="1"/>
  <c r="AG79" i="1"/>
  <c r="AG80" i="1"/>
  <c r="AG81" i="1"/>
  <c r="AG82" i="1"/>
  <c r="AG89" i="1"/>
  <c r="AG90" i="1"/>
  <c r="AG91" i="1"/>
  <c r="AG104" i="1"/>
  <c r="AG106" i="1"/>
  <c r="AG107" i="1"/>
  <c r="AG118" i="1"/>
  <c r="AG133" i="1"/>
  <c r="AG134" i="1"/>
  <c r="AG135" i="1"/>
  <c r="AG136" i="1"/>
  <c r="AG137" i="1"/>
  <c r="AG148" i="1"/>
  <c r="AG150" i="1"/>
  <c r="AG151" i="1"/>
  <c r="AG152" i="1"/>
  <c r="AG153" i="1"/>
  <c r="AG154" i="1"/>
  <c r="AG155" i="1"/>
  <c r="AG156" i="1"/>
  <c r="AG157" i="1"/>
  <c r="AG163" i="1"/>
  <c r="AG168" i="1"/>
  <c r="AG169" i="1"/>
  <c r="AG171" i="1"/>
  <c r="AG172" i="1"/>
  <c r="AG179" i="1"/>
  <c r="AG181" i="1"/>
  <c r="AG193" i="1"/>
  <c r="AG194" i="1"/>
  <c r="AG195" i="1"/>
  <c r="AG196" i="1"/>
  <c r="AG197" i="1"/>
  <c r="AG210" i="1"/>
  <c r="AG211" i="1"/>
  <c r="AG223" i="1"/>
  <c r="AG224" i="1"/>
  <c r="AG225" i="1"/>
  <c r="AG226" i="1"/>
  <c r="AG227" i="1"/>
  <c r="AG238" i="1"/>
  <c r="AG239" i="1"/>
  <c r="AG240" i="1"/>
  <c r="AG242" i="1"/>
  <c r="AG253" i="1"/>
  <c r="AG254" i="1"/>
  <c r="AG255" i="1"/>
  <c r="AG256" i="1"/>
  <c r="AG257" i="1"/>
  <c r="AG262" i="1"/>
  <c r="AG267" i="1"/>
  <c r="AG268" i="1"/>
  <c r="AG269" i="1"/>
  <c r="AG271" i="1"/>
  <c r="AG272" i="1"/>
  <c r="AD4" i="3"/>
  <c r="AE4" i="3"/>
  <c r="AF4" i="3"/>
  <c r="AD5" i="3"/>
  <c r="AE5" i="3"/>
  <c r="AF5" i="3"/>
  <c r="AD6" i="3"/>
  <c r="AE6" i="3"/>
  <c r="AF6" i="3"/>
  <c r="AD7" i="3"/>
  <c r="AE7" i="3"/>
  <c r="AF7" i="3"/>
  <c r="AD8" i="3"/>
  <c r="AE8" i="3"/>
  <c r="AF8" i="3"/>
  <c r="AD9" i="3"/>
  <c r="AE9" i="3"/>
  <c r="AF9" i="3"/>
  <c r="AD10" i="3"/>
  <c r="AE10" i="3"/>
  <c r="AF10" i="3"/>
  <c r="AD11" i="3"/>
  <c r="AE11" i="3"/>
  <c r="AF11" i="3"/>
  <c r="AD12" i="3"/>
  <c r="AE12" i="3"/>
  <c r="AF12" i="3"/>
  <c r="AD13" i="3"/>
  <c r="AE13" i="3"/>
  <c r="AF13" i="3"/>
  <c r="AD14" i="3"/>
  <c r="AE14" i="3"/>
  <c r="AF14" i="3"/>
  <c r="AD15" i="3"/>
  <c r="AE15" i="3"/>
  <c r="AF15" i="3"/>
  <c r="AD16" i="3"/>
  <c r="AE16" i="3"/>
  <c r="AF16" i="3"/>
  <c r="AD17" i="3"/>
  <c r="AE17" i="3"/>
  <c r="AF17" i="3"/>
  <c r="AD18" i="3"/>
  <c r="AE18" i="3"/>
  <c r="AF18" i="3"/>
  <c r="AD19" i="3"/>
  <c r="AE19" i="3"/>
  <c r="AF19" i="3"/>
  <c r="AD20" i="3"/>
  <c r="AE20" i="3"/>
  <c r="AF20" i="3"/>
  <c r="AD21" i="3"/>
  <c r="AE21" i="3"/>
  <c r="AF21" i="3"/>
  <c r="AD22" i="3"/>
  <c r="AF22" i="3"/>
  <c r="AD23" i="3"/>
  <c r="AE23" i="3"/>
  <c r="AF23" i="3"/>
  <c r="AD24" i="3"/>
  <c r="AS24" i="3" s="1"/>
  <c r="AE24" i="3"/>
  <c r="AF24" i="3"/>
  <c r="AF25" i="3"/>
  <c r="AD26" i="3"/>
  <c r="AF26" i="3"/>
  <c r="AD27" i="3"/>
  <c r="AE27" i="3"/>
  <c r="AF27" i="3"/>
  <c r="AD28" i="3"/>
  <c r="AE28" i="3"/>
  <c r="AF28" i="3"/>
  <c r="AD29" i="3"/>
  <c r="AE29" i="3"/>
  <c r="AF29" i="3"/>
  <c r="AD30" i="3"/>
  <c r="AE30" i="3"/>
  <c r="AD31" i="3"/>
  <c r="AE31" i="3"/>
  <c r="AD32" i="3"/>
  <c r="AE32" i="3"/>
  <c r="AF32" i="3"/>
  <c r="AD34" i="3"/>
  <c r="AE34" i="3"/>
  <c r="AD35" i="3"/>
  <c r="AE35" i="3"/>
  <c r="AF35" i="3"/>
  <c r="AD36" i="3"/>
  <c r="AE36" i="3"/>
  <c r="AF36" i="3"/>
  <c r="AD37" i="3"/>
  <c r="AF37" i="3"/>
  <c r="AE39" i="3"/>
  <c r="AF39" i="3"/>
  <c r="AE40" i="3"/>
  <c r="AE41" i="3"/>
  <c r="AF41" i="3"/>
  <c r="AF42" i="3"/>
  <c r="AD43" i="3"/>
  <c r="AE43" i="3"/>
  <c r="AE44" i="3"/>
  <c r="AE45" i="3"/>
  <c r="AF45" i="3"/>
  <c r="AE46" i="3"/>
  <c r="AF46" i="3"/>
  <c r="AE47" i="3"/>
  <c r="AD48" i="3"/>
  <c r="AF48" i="3"/>
  <c r="AD50" i="3"/>
  <c r="AF50" i="3"/>
  <c r="AD51" i="3"/>
  <c r="AD52" i="3"/>
  <c r="AE52" i="3"/>
  <c r="AF52" i="3"/>
  <c r="AF55" i="3"/>
  <c r="AE58" i="3"/>
  <c r="AE59" i="3"/>
  <c r="AF59" i="3"/>
  <c r="AE60" i="3"/>
  <c r="AE62" i="3"/>
  <c r="AD63" i="3"/>
  <c r="AE63" i="3"/>
  <c r="AF63" i="3"/>
  <c r="AD64" i="3"/>
  <c r="AE64" i="3"/>
  <c r="AF64" i="3"/>
  <c r="AD65" i="3"/>
  <c r="AE65" i="3"/>
  <c r="AF65" i="3"/>
  <c r="AD66" i="3"/>
  <c r="AE66" i="3"/>
  <c r="AF66" i="3"/>
  <c r="AD67" i="3"/>
  <c r="AE67" i="3"/>
  <c r="AF67" i="3"/>
  <c r="AD68" i="3"/>
  <c r="AE68" i="3"/>
  <c r="AF68" i="3"/>
  <c r="AD69" i="3"/>
  <c r="AE69" i="3"/>
  <c r="AF69" i="3"/>
  <c r="AD70" i="3"/>
  <c r="AE70" i="3"/>
  <c r="AF70" i="3"/>
  <c r="AE71" i="3"/>
  <c r="AF71" i="3"/>
  <c r="AD72" i="3"/>
  <c r="AF72" i="3"/>
  <c r="AD73" i="3"/>
  <c r="AE73" i="3"/>
  <c r="AF73" i="3"/>
  <c r="AD74" i="3"/>
  <c r="AE74" i="3"/>
  <c r="AF74" i="3"/>
  <c r="AD75" i="3"/>
  <c r="AE75" i="3"/>
  <c r="AF75" i="3"/>
  <c r="AD76" i="3"/>
  <c r="AE76" i="3"/>
  <c r="AF76" i="3"/>
  <c r="AD77" i="3"/>
  <c r="AE77" i="3"/>
  <c r="AF77" i="3"/>
  <c r="AD78" i="3"/>
  <c r="AE78" i="3"/>
  <c r="AF78" i="3"/>
  <c r="AD79" i="3"/>
  <c r="AF79" i="3"/>
  <c r="AD80" i="3"/>
  <c r="AE80" i="3"/>
  <c r="AF80" i="3"/>
  <c r="AD81" i="3"/>
  <c r="AE81" i="3"/>
  <c r="AF81" i="3"/>
  <c r="AD82" i="3"/>
  <c r="AS82" i="3" s="1"/>
  <c r="AE82" i="3"/>
  <c r="AF82" i="3"/>
  <c r="AD83" i="3"/>
  <c r="AE83" i="3"/>
  <c r="AF83" i="3"/>
  <c r="AE84" i="3"/>
  <c r="AF84" i="3"/>
  <c r="AD85" i="3"/>
  <c r="AE85" i="3"/>
  <c r="AF85" i="3"/>
  <c r="AD86" i="3"/>
  <c r="AE86" i="3"/>
  <c r="AF86" i="3"/>
  <c r="AD87" i="3"/>
  <c r="AE87" i="3"/>
  <c r="AF87" i="3"/>
  <c r="AD88" i="3"/>
  <c r="AE88" i="3"/>
  <c r="AF88" i="3"/>
  <c r="AF89" i="3"/>
  <c r="AD90" i="3"/>
  <c r="AE90" i="3"/>
  <c r="AF90" i="3"/>
  <c r="AD91" i="3"/>
  <c r="AE91" i="3"/>
  <c r="AF91" i="3"/>
  <c r="AD92" i="3"/>
  <c r="AE92" i="3"/>
  <c r="AF92" i="3"/>
  <c r="AE93" i="3"/>
  <c r="AF93" i="3"/>
  <c r="AD94" i="3"/>
  <c r="AE94" i="3"/>
  <c r="AF94" i="3"/>
  <c r="AD95" i="3"/>
  <c r="AE95" i="3"/>
  <c r="AF95" i="3"/>
  <c r="AD96" i="3"/>
  <c r="AE96" i="3"/>
  <c r="AF96" i="3"/>
  <c r="AF97" i="3"/>
  <c r="AF99" i="3"/>
  <c r="AE100" i="3"/>
  <c r="AF100" i="3"/>
  <c r="AE104" i="3"/>
  <c r="AF104" i="3"/>
  <c r="AE105" i="3"/>
  <c r="AF105" i="3"/>
  <c r="AE106" i="3"/>
  <c r="AE107" i="3"/>
  <c r="AD108" i="3"/>
  <c r="AE108" i="3"/>
  <c r="AF108" i="3"/>
  <c r="AD109" i="3"/>
  <c r="AE110" i="3"/>
  <c r="AF110" i="3"/>
  <c r="AF112" i="3"/>
  <c r="AF114" i="3"/>
  <c r="AE121" i="3"/>
  <c r="AF121" i="3"/>
  <c r="AE134" i="3"/>
  <c r="AE137" i="3"/>
  <c r="AD153" i="3"/>
  <c r="AE153" i="3"/>
  <c r="AF153" i="3"/>
  <c r="AD154" i="3"/>
  <c r="AE154" i="3"/>
  <c r="AF154" i="3"/>
  <c r="AD155" i="3"/>
  <c r="AE155" i="3"/>
  <c r="AF155" i="3"/>
  <c r="AD156" i="3"/>
  <c r="AE156" i="3"/>
  <c r="AF156" i="3"/>
  <c r="AD157" i="3"/>
  <c r="AE157" i="3"/>
  <c r="AF157" i="3"/>
  <c r="AE158" i="3"/>
  <c r="AF158" i="3"/>
  <c r="AD159" i="3"/>
  <c r="AS159" i="3" s="1"/>
  <c r="AE159" i="3"/>
  <c r="AF159" i="3"/>
  <c r="AD160" i="3"/>
  <c r="AE160" i="3"/>
  <c r="AF160" i="3"/>
  <c r="AD161" i="3"/>
  <c r="AE161" i="3"/>
  <c r="AF161" i="3"/>
  <c r="AD162" i="3"/>
  <c r="AE162" i="3"/>
  <c r="AF162" i="3"/>
  <c r="AD163" i="3"/>
  <c r="AE163" i="3"/>
  <c r="AF163" i="3"/>
  <c r="AD164" i="3"/>
  <c r="AE164" i="3"/>
  <c r="AF164" i="3"/>
  <c r="AD165" i="3"/>
  <c r="AE165" i="3"/>
  <c r="AF165" i="3"/>
  <c r="AD166" i="3"/>
  <c r="AE166" i="3"/>
  <c r="AF166" i="3"/>
  <c r="AD167" i="3"/>
  <c r="AS167" i="3" s="1"/>
  <c r="AE167" i="3"/>
  <c r="AF167" i="3"/>
  <c r="AD168" i="3"/>
  <c r="AF168" i="3"/>
  <c r="AD169" i="3"/>
  <c r="AD170" i="3"/>
  <c r="AE170" i="3"/>
  <c r="AF170" i="3"/>
  <c r="AD171" i="3"/>
  <c r="AD172" i="3"/>
  <c r="AF172" i="3"/>
  <c r="AD173" i="3"/>
  <c r="AE173" i="3"/>
  <c r="AF173" i="3"/>
  <c r="AF174" i="3"/>
  <c r="AE175" i="3"/>
  <c r="AF175" i="3"/>
  <c r="AF176" i="3"/>
  <c r="AE177" i="3"/>
  <c r="AF177" i="3"/>
  <c r="AE178" i="3"/>
  <c r="AF178" i="3"/>
  <c r="AD179" i="3"/>
  <c r="AF179" i="3"/>
  <c r="AD180" i="3"/>
  <c r="AE180" i="3"/>
  <c r="AF180" i="3"/>
  <c r="AE181" i="3"/>
  <c r="AF181" i="3"/>
  <c r="AE182" i="3"/>
  <c r="AF182" i="3"/>
  <c r="AE183" i="3"/>
  <c r="AF183" i="3"/>
  <c r="AD184" i="3"/>
  <c r="AE184" i="3"/>
  <c r="AF184" i="3"/>
  <c r="AD185" i="3"/>
  <c r="AE186" i="3"/>
  <c r="AF186" i="3"/>
  <c r="AF189" i="3"/>
  <c r="AF190" i="3"/>
  <c r="AD191" i="3"/>
  <c r="AF191" i="3"/>
  <c r="AE194" i="3"/>
  <c r="AE195" i="3"/>
  <c r="AE196" i="3"/>
  <c r="AE202" i="3"/>
  <c r="AE208" i="3"/>
  <c r="AD243" i="3"/>
  <c r="AD244" i="3"/>
  <c r="AE244" i="3"/>
  <c r="AF244" i="3"/>
  <c r="AD245" i="3"/>
  <c r="AE245" i="3"/>
  <c r="AF245" i="3"/>
  <c r="AD246" i="3"/>
  <c r="AS246" i="3" s="1"/>
  <c r="AE246" i="3"/>
  <c r="AF246" i="3"/>
  <c r="AD247" i="3"/>
  <c r="AE247" i="3"/>
  <c r="AF247" i="3"/>
  <c r="AE249" i="3"/>
  <c r="AF249" i="3"/>
  <c r="AF250" i="3"/>
  <c r="AD251" i="3"/>
  <c r="AF251" i="3"/>
  <c r="AD252" i="3"/>
  <c r="AD258" i="3"/>
  <c r="AF258" i="3"/>
  <c r="AD259" i="3"/>
  <c r="AE259" i="3"/>
  <c r="AF259" i="3"/>
  <c r="AD260" i="3"/>
  <c r="AE260" i="3"/>
  <c r="AF260" i="3"/>
  <c r="AD261" i="3"/>
  <c r="AE261" i="3"/>
  <c r="AF261" i="3"/>
  <c r="AD262" i="3"/>
  <c r="AE262" i="3"/>
  <c r="AF262" i="3"/>
  <c r="AF3" i="3"/>
  <c r="AE3" i="3"/>
  <c r="AD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AE22" i="3" s="1"/>
  <c r="X23" i="3"/>
  <c r="X24" i="3"/>
  <c r="X25" i="3"/>
  <c r="AD25" i="3" s="1"/>
  <c r="X26" i="3"/>
  <c r="AE26" i="3" s="1"/>
  <c r="X27" i="3"/>
  <c r="X28" i="3"/>
  <c r="X29" i="3"/>
  <c r="X30" i="3"/>
  <c r="AF30" i="3" s="1"/>
  <c r="X31" i="3"/>
  <c r="AF31" i="3" s="1"/>
  <c r="X32" i="3"/>
  <c r="X33" i="3"/>
  <c r="AF33" i="3" s="1"/>
  <c r="X34" i="3"/>
  <c r="AF34" i="3" s="1"/>
  <c r="X35" i="3"/>
  <c r="X36" i="3"/>
  <c r="X37" i="3"/>
  <c r="AE37" i="3" s="1"/>
  <c r="X38" i="3"/>
  <c r="X39" i="3"/>
  <c r="X40" i="3"/>
  <c r="X41" i="3"/>
  <c r="X42" i="3"/>
  <c r="X43" i="3"/>
  <c r="AF43" i="3" s="1"/>
  <c r="X44" i="3"/>
  <c r="AD44" i="3" s="1"/>
  <c r="X45" i="3"/>
  <c r="AD45" i="3" s="1"/>
  <c r="X46" i="3"/>
  <c r="X47" i="3"/>
  <c r="AF47" i="3" s="1"/>
  <c r="X48" i="3"/>
  <c r="AE48" i="3" s="1"/>
  <c r="X49" i="3"/>
  <c r="AF49" i="3" s="1"/>
  <c r="X50" i="3"/>
  <c r="AE50" i="3" s="1"/>
  <c r="X51" i="3"/>
  <c r="AF51" i="3" s="1"/>
  <c r="X52" i="3"/>
  <c r="X53" i="3"/>
  <c r="AF53" i="3" s="1"/>
  <c r="X54" i="3"/>
  <c r="X55" i="3"/>
  <c r="X56" i="3"/>
  <c r="X57" i="3"/>
  <c r="AF57" i="3" s="1"/>
  <c r="X58" i="3"/>
  <c r="X59" i="3"/>
  <c r="X60" i="3"/>
  <c r="X61" i="3"/>
  <c r="AF61" i="3" s="1"/>
  <c r="X62" i="3"/>
  <c r="X63" i="3"/>
  <c r="X64" i="3"/>
  <c r="X65" i="3"/>
  <c r="X66" i="3"/>
  <c r="X67" i="3"/>
  <c r="X68" i="3"/>
  <c r="X69" i="3"/>
  <c r="X70" i="3"/>
  <c r="X71" i="3"/>
  <c r="AD71" i="3" s="1"/>
  <c r="X72" i="3"/>
  <c r="AE72" i="3" s="1"/>
  <c r="X73" i="3"/>
  <c r="X74" i="3"/>
  <c r="X75" i="3"/>
  <c r="X76" i="3"/>
  <c r="X77" i="3"/>
  <c r="X78" i="3"/>
  <c r="X79" i="3"/>
  <c r="AE79" i="3" s="1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AD97" i="3" s="1"/>
  <c r="X98" i="3"/>
  <c r="X99" i="3"/>
  <c r="X100" i="3"/>
  <c r="X101" i="3"/>
  <c r="AF101" i="3" s="1"/>
  <c r="X102" i="3"/>
  <c r="X103" i="3"/>
  <c r="AF103" i="3" s="1"/>
  <c r="X104" i="3"/>
  <c r="X105" i="3"/>
  <c r="X106" i="3"/>
  <c r="X107" i="3"/>
  <c r="AF107" i="3" s="1"/>
  <c r="X108" i="3"/>
  <c r="X109" i="3"/>
  <c r="AF109" i="3" s="1"/>
  <c r="X110" i="3"/>
  <c r="AD110" i="3" s="1"/>
  <c r="AS110" i="3" s="1"/>
  <c r="X111" i="3"/>
  <c r="AF111" i="3" s="1"/>
  <c r="X112" i="3"/>
  <c r="X113" i="3"/>
  <c r="AF113" i="3" s="1"/>
  <c r="X114" i="3"/>
  <c r="X115" i="3"/>
  <c r="AF115" i="3" s="1"/>
  <c r="X116" i="3"/>
  <c r="X117" i="3"/>
  <c r="AF117" i="3" s="1"/>
  <c r="X118" i="3"/>
  <c r="X119" i="3"/>
  <c r="AF119" i="3" s="1"/>
  <c r="X120" i="3"/>
  <c r="X121" i="3"/>
  <c r="X122" i="3"/>
  <c r="X123" i="3"/>
  <c r="AF123" i="3" s="1"/>
  <c r="X124" i="3"/>
  <c r="X125" i="3"/>
  <c r="AF125" i="3" s="1"/>
  <c r="X126" i="3"/>
  <c r="X127" i="3"/>
  <c r="AF127" i="3" s="1"/>
  <c r="X128" i="3"/>
  <c r="X129" i="3"/>
  <c r="AF129" i="3" s="1"/>
  <c r="X130" i="3"/>
  <c r="X131" i="3"/>
  <c r="AF131" i="3" s="1"/>
  <c r="X132" i="3"/>
  <c r="X133" i="3"/>
  <c r="AF133" i="3" s="1"/>
  <c r="X134" i="3"/>
  <c r="X135" i="3"/>
  <c r="AF135" i="3" s="1"/>
  <c r="X136" i="3"/>
  <c r="X137" i="3"/>
  <c r="AF137" i="3" s="1"/>
  <c r="X138" i="3"/>
  <c r="X139" i="3"/>
  <c r="AF139" i="3" s="1"/>
  <c r="X140" i="3"/>
  <c r="X141" i="3"/>
  <c r="AF141" i="3" s="1"/>
  <c r="X142" i="3"/>
  <c r="X143" i="3"/>
  <c r="AF143" i="3" s="1"/>
  <c r="X144" i="3"/>
  <c r="X145" i="3"/>
  <c r="AF145" i="3" s="1"/>
  <c r="X146" i="3"/>
  <c r="X147" i="3"/>
  <c r="AF147" i="3" s="1"/>
  <c r="X148" i="3"/>
  <c r="X149" i="3"/>
  <c r="AF149" i="3" s="1"/>
  <c r="X150" i="3"/>
  <c r="X151" i="3"/>
  <c r="AF151" i="3" s="1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AE168" i="3" s="1"/>
  <c r="X169" i="3"/>
  <c r="AF169" i="3" s="1"/>
  <c r="X170" i="3"/>
  <c r="X171" i="3"/>
  <c r="AF171" i="3" s="1"/>
  <c r="X172" i="3"/>
  <c r="AE172" i="3" s="1"/>
  <c r="X173" i="3"/>
  <c r="X174" i="3"/>
  <c r="AD174" i="3" s="1"/>
  <c r="X175" i="3"/>
  <c r="AD175" i="3" s="1"/>
  <c r="AS175" i="3" s="1"/>
  <c r="X176" i="3"/>
  <c r="X177" i="3"/>
  <c r="AD177" i="3" s="1"/>
  <c r="X178" i="3"/>
  <c r="X179" i="3"/>
  <c r="AE179" i="3" s="1"/>
  <c r="X180" i="3"/>
  <c r="X181" i="3"/>
  <c r="X182" i="3"/>
  <c r="AD182" i="3" s="1"/>
  <c r="X183" i="3"/>
  <c r="AD183" i="3" s="1"/>
  <c r="X184" i="3"/>
  <c r="X185" i="3"/>
  <c r="AF185" i="3" s="1"/>
  <c r="X186" i="3"/>
  <c r="X187" i="3"/>
  <c r="AF187" i="3" s="1"/>
  <c r="X188" i="3"/>
  <c r="X189" i="3"/>
  <c r="X190" i="3"/>
  <c r="X191" i="3"/>
  <c r="X192" i="3"/>
  <c r="X193" i="3"/>
  <c r="AF193" i="3" s="1"/>
  <c r="X194" i="3"/>
  <c r="X195" i="3"/>
  <c r="AF195" i="3" s="1"/>
  <c r="X196" i="3"/>
  <c r="X197" i="3"/>
  <c r="AF197" i="3" s="1"/>
  <c r="X198" i="3"/>
  <c r="X199" i="3"/>
  <c r="AF199" i="3" s="1"/>
  <c r="X200" i="3"/>
  <c r="AD200" i="3" s="1"/>
  <c r="X201" i="3"/>
  <c r="AF201" i="3" s="1"/>
  <c r="X202" i="3"/>
  <c r="X203" i="3"/>
  <c r="AF203" i="3" s="1"/>
  <c r="X204" i="3"/>
  <c r="X205" i="3"/>
  <c r="AF205" i="3" s="1"/>
  <c r="X206" i="3"/>
  <c r="X207" i="3"/>
  <c r="AF207" i="3" s="1"/>
  <c r="X208" i="3"/>
  <c r="X209" i="3"/>
  <c r="AF209" i="3" s="1"/>
  <c r="X210" i="3"/>
  <c r="X211" i="3"/>
  <c r="AF211" i="3" s="1"/>
  <c r="X212" i="3"/>
  <c r="X213" i="3"/>
  <c r="AF213" i="3" s="1"/>
  <c r="X214" i="3"/>
  <c r="X215" i="3"/>
  <c r="AF215" i="3" s="1"/>
  <c r="X216" i="3"/>
  <c r="X217" i="3"/>
  <c r="AF217" i="3" s="1"/>
  <c r="X218" i="3"/>
  <c r="X219" i="3"/>
  <c r="AF219" i="3" s="1"/>
  <c r="X220" i="3"/>
  <c r="X221" i="3"/>
  <c r="AF221" i="3" s="1"/>
  <c r="X222" i="3"/>
  <c r="X223" i="3"/>
  <c r="AF223" i="3" s="1"/>
  <c r="X224" i="3"/>
  <c r="X225" i="3"/>
  <c r="AF225" i="3" s="1"/>
  <c r="X226" i="3"/>
  <c r="X227" i="3"/>
  <c r="AF227" i="3" s="1"/>
  <c r="X228" i="3"/>
  <c r="X229" i="3"/>
  <c r="AF229" i="3" s="1"/>
  <c r="X230" i="3"/>
  <c r="X231" i="3"/>
  <c r="AF231" i="3" s="1"/>
  <c r="X232" i="3"/>
  <c r="X233" i="3"/>
  <c r="AF233" i="3" s="1"/>
  <c r="X234" i="3"/>
  <c r="X235" i="3"/>
  <c r="AF235" i="3" s="1"/>
  <c r="X236" i="3"/>
  <c r="X237" i="3"/>
  <c r="AF237" i="3" s="1"/>
  <c r="X238" i="3"/>
  <c r="X239" i="3"/>
  <c r="AF239" i="3" s="1"/>
  <c r="X240" i="3"/>
  <c r="X241" i="3"/>
  <c r="AF241" i="3" s="1"/>
  <c r="X242" i="3"/>
  <c r="X243" i="3"/>
  <c r="AF243" i="3" s="1"/>
  <c r="X244" i="3"/>
  <c r="X245" i="3"/>
  <c r="X246" i="3"/>
  <c r="X247" i="3"/>
  <c r="X248" i="3"/>
  <c r="X249" i="3"/>
  <c r="X250" i="3"/>
  <c r="AD250" i="3" s="1"/>
  <c r="X251" i="3"/>
  <c r="AE251" i="3" s="1"/>
  <c r="X252" i="3"/>
  <c r="X253" i="3"/>
  <c r="AF253" i="3" s="1"/>
  <c r="X254" i="3"/>
  <c r="X255" i="3"/>
  <c r="AF255" i="3" s="1"/>
  <c r="X256" i="3"/>
  <c r="X257" i="3"/>
  <c r="AF257" i="3" s="1"/>
  <c r="X258" i="3"/>
  <c r="AE258" i="3" s="1"/>
  <c r="X259" i="3"/>
  <c r="X260" i="3"/>
  <c r="X261" i="3"/>
  <c r="X262" i="3"/>
  <c r="X263" i="3"/>
  <c r="AF263" i="3" s="1"/>
  <c r="X264" i="3"/>
  <c r="X265" i="3"/>
  <c r="AF265" i="3" s="1"/>
  <c r="X266" i="3"/>
  <c r="X267" i="3"/>
  <c r="AF267" i="3" s="1"/>
  <c r="X268" i="3"/>
  <c r="X269" i="3"/>
  <c r="AF269" i="3" s="1"/>
  <c r="X270" i="3"/>
  <c r="X271" i="3"/>
  <c r="AF271" i="3" s="1"/>
  <c r="X272" i="3"/>
  <c r="X3" i="3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4" i="2"/>
  <c r="AG35" i="2"/>
  <c r="AG36" i="2"/>
  <c r="AG37" i="2"/>
  <c r="AG48" i="2"/>
  <c r="AG49" i="2"/>
  <c r="AG50" i="2"/>
  <c r="AG51" i="2"/>
  <c r="AG5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5" i="2"/>
  <c r="AG86" i="2"/>
  <c r="AG87" i="2"/>
  <c r="AG88" i="2"/>
  <c r="AG90" i="2"/>
  <c r="AG91" i="2"/>
  <c r="AG92" i="2"/>
  <c r="AG93" i="2"/>
  <c r="AG96" i="2"/>
  <c r="AG108" i="2"/>
  <c r="AG110" i="2"/>
  <c r="AG153" i="2"/>
  <c r="AG154" i="2"/>
  <c r="AG155" i="2"/>
  <c r="AG156" i="2"/>
  <c r="AG157" i="2"/>
  <c r="AG158" i="2"/>
  <c r="AG159" i="2"/>
  <c r="AG160" i="2"/>
  <c r="AG161" i="2"/>
  <c r="AG162" i="2"/>
  <c r="AG164" i="2"/>
  <c r="AG165" i="2"/>
  <c r="AG166" i="2"/>
  <c r="AG167" i="2"/>
  <c r="AG168" i="2"/>
  <c r="AG169" i="2"/>
  <c r="AG170" i="2"/>
  <c r="AG171" i="2"/>
  <c r="AG172" i="2"/>
  <c r="AG173" i="2"/>
  <c r="AG175" i="2"/>
  <c r="AG176" i="2"/>
  <c r="AG181" i="2"/>
  <c r="AG183" i="2"/>
  <c r="AG184" i="2"/>
  <c r="AG186" i="2"/>
  <c r="AG187" i="2"/>
  <c r="AG198" i="2"/>
  <c r="AG199" i="2"/>
  <c r="AG246" i="2"/>
  <c r="AG247" i="2"/>
  <c r="AG262" i="2"/>
  <c r="AG3" i="2"/>
  <c r="AH3" i="2"/>
  <c r="AH37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7" i="2"/>
  <c r="AH28" i="2"/>
  <c r="AH29" i="2"/>
  <c r="AH30" i="2"/>
  <c r="AH31" i="2"/>
  <c r="AH32" i="2"/>
  <c r="AH33" i="2"/>
  <c r="AH34" i="2"/>
  <c r="AH35" i="2"/>
  <c r="AH36" i="2"/>
  <c r="AH39" i="2"/>
  <c r="AH44" i="2"/>
  <c r="AH48" i="2"/>
  <c r="AH49" i="2"/>
  <c r="AH50" i="2"/>
  <c r="AH51" i="2"/>
  <c r="AH52" i="2"/>
  <c r="AH63" i="2"/>
  <c r="AH65" i="2"/>
  <c r="AH66" i="2"/>
  <c r="AH67" i="2"/>
  <c r="AH68" i="2"/>
  <c r="AH69" i="2"/>
  <c r="AH70" i="2"/>
  <c r="AH71" i="2"/>
  <c r="AH73" i="2"/>
  <c r="AH74" i="2"/>
  <c r="AH75" i="2"/>
  <c r="AH76" i="2"/>
  <c r="AH78" i="2"/>
  <c r="AH79" i="2"/>
  <c r="AH80" i="2"/>
  <c r="AH81" i="2"/>
  <c r="AH82" i="2"/>
  <c r="AH86" i="2"/>
  <c r="AH90" i="2"/>
  <c r="AH91" i="2"/>
  <c r="AH94" i="2"/>
  <c r="AH109" i="2"/>
  <c r="AH112" i="2"/>
  <c r="AH153" i="2"/>
  <c r="AH154" i="2"/>
  <c r="AH155" i="2"/>
  <c r="AH156" i="2"/>
  <c r="AH157" i="2"/>
  <c r="AH159" i="2"/>
  <c r="AH160" i="2"/>
  <c r="AH161" i="2"/>
  <c r="AH162" i="2"/>
  <c r="AH164" i="2"/>
  <c r="AH165" i="2"/>
  <c r="AH166" i="2"/>
  <c r="AH167" i="2"/>
  <c r="AH168" i="2"/>
  <c r="AH169" i="2"/>
  <c r="AH170" i="2"/>
  <c r="AH171" i="2"/>
  <c r="AH172" i="2"/>
  <c r="AH183" i="2"/>
  <c r="AH201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9" i="2"/>
  <c r="AI44" i="2"/>
  <c r="AI48" i="2"/>
  <c r="AI49" i="2"/>
  <c r="AI50" i="2"/>
  <c r="AI51" i="2"/>
  <c r="AI5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8" i="2"/>
  <c r="AI79" i="2"/>
  <c r="AI80" i="2"/>
  <c r="AI81" i="2"/>
  <c r="AI82" i="2"/>
  <c r="AI86" i="2"/>
  <c r="AI88" i="2"/>
  <c r="AI90" i="2"/>
  <c r="AI91" i="2"/>
  <c r="AI96" i="2"/>
  <c r="AI108" i="2"/>
  <c r="AI110" i="2"/>
  <c r="AI112" i="2"/>
  <c r="AI153" i="2"/>
  <c r="AI154" i="2"/>
  <c r="AI155" i="2"/>
  <c r="AI156" i="2"/>
  <c r="AI157" i="2"/>
  <c r="AI159" i="2"/>
  <c r="AI160" i="2"/>
  <c r="AI161" i="2"/>
  <c r="AI162" i="2"/>
  <c r="AI164" i="2"/>
  <c r="AI165" i="2"/>
  <c r="AI167" i="2"/>
  <c r="AI168" i="2"/>
  <c r="AI169" i="2"/>
  <c r="AI170" i="2"/>
  <c r="AI171" i="2"/>
  <c r="AI172" i="2"/>
  <c r="AI187" i="2"/>
  <c r="AI3" i="2"/>
  <c r="Z272" i="2"/>
  <c r="AJ272" i="2" s="1"/>
  <c r="Z4" i="2"/>
  <c r="BB4" i="2" s="1"/>
  <c r="BC4" i="2" s="1"/>
  <c r="Z5" i="2"/>
  <c r="BB5" i="2" s="1"/>
  <c r="Z6" i="2"/>
  <c r="BB6" i="2" s="1"/>
  <c r="BC6" i="2" s="1"/>
  <c r="Z7" i="2"/>
  <c r="BB7" i="2" s="1"/>
  <c r="BC7" i="2" s="1"/>
  <c r="Z8" i="2"/>
  <c r="BB8" i="2" s="1"/>
  <c r="Z9" i="2"/>
  <c r="BB9" i="2" s="1"/>
  <c r="Z10" i="2"/>
  <c r="BB10" i="2" s="1"/>
  <c r="BC10" i="2" s="1"/>
  <c r="Z11" i="2"/>
  <c r="BB11" i="2" s="1"/>
  <c r="Z12" i="2"/>
  <c r="BB12" i="2" s="1"/>
  <c r="BC12" i="2" s="1"/>
  <c r="Z13" i="2"/>
  <c r="BB13" i="2" s="1"/>
  <c r="Z14" i="2"/>
  <c r="BB14" i="2" s="1"/>
  <c r="BC14" i="2" s="1"/>
  <c r="Z15" i="2"/>
  <c r="BB15" i="2" s="1"/>
  <c r="BC15" i="2" s="1"/>
  <c r="Z16" i="2"/>
  <c r="BB16" i="2" s="1"/>
  <c r="Z17" i="2"/>
  <c r="BB17" i="2" s="1"/>
  <c r="Z18" i="2"/>
  <c r="BB18" i="2" s="1"/>
  <c r="BC18" i="2" s="1"/>
  <c r="Z19" i="2"/>
  <c r="BB19" i="2" s="1"/>
  <c r="Z20" i="2"/>
  <c r="BB20" i="2" s="1"/>
  <c r="BC20" i="2" s="1"/>
  <c r="Z21" i="2"/>
  <c r="BB21" i="2" s="1"/>
  <c r="Z22" i="2"/>
  <c r="BB22" i="2" s="1"/>
  <c r="BC22" i="2" s="1"/>
  <c r="Z23" i="2"/>
  <c r="BB23" i="2" s="1"/>
  <c r="BC23" i="2" s="1"/>
  <c r="Z24" i="2"/>
  <c r="AH24" i="2" s="1"/>
  <c r="Z25" i="2"/>
  <c r="AH25" i="2" s="1"/>
  <c r="Z26" i="2"/>
  <c r="Z27" i="2"/>
  <c r="BB27" i="2" s="1"/>
  <c r="Z28" i="2"/>
  <c r="BB28" i="2" s="1"/>
  <c r="BC28" i="2" s="1"/>
  <c r="Z29" i="2"/>
  <c r="BB29" i="2" s="1"/>
  <c r="Z30" i="2"/>
  <c r="BB30" i="2" s="1"/>
  <c r="BC30" i="2" s="1"/>
  <c r="Z31" i="2"/>
  <c r="BB31" i="2" s="1"/>
  <c r="BC31" i="2" s="1"/>
  <c r="Z32" i="2"/>
  <c r="BB32" i="2" s="1"/>
  <c r="Z33" i="2"/>
  <c r="AG33" i="2" s="1"/>
  <c r="Z34" i="2"/>
  <c r="BB34" i="2" s="1"/>
  <c r="BC34" i="2" s="1"/>
  <c r="Z35" i="2"/>
  <c r="BB35" i="2" s="1"/>
  <c r="Z36" i="2"/>
  <c r="BB36" i="2" s="1"/>
  <c r="BC36" i="2" s="1"/>
  <c r="Z37" i="2"/>
  <c r="BB37" i="2" s="1"/>
  <c r="Z38" i="2"/>
  <c r="AI38" i="2" s="1"/>
  <c r="Z39" i="2"/>
  <c r="AG39" i="2" s="1"/>
  <c r="Z40" i="2"/>
  <c r="AI40" i="2" s="1"/>
  <c r="Z41" i="2"/>
  <c r="AI41" i="2" s="1"/>
  <c r="Z42" i="2"/>
  <c r="Z43" i="2"/>
  <c r="Z44" i="2"/>
  <c r="Z45" i="2"/>
  <c r="AH45" i="2" s="1"/>
  <c r="Z46" i="2"/>
  <c r="AI46" i="2" s="1"/>
  <c r="Z47" i="2"/>
  <c r="AI47" i="2" s="1"/>
  <c r="Z48" i="2"/>
  <c r="BB48" i="2" s="1"/>
  <c r="BC48" i="2" s="1"/>
  <c r="Z49" i="2"/>
  <c r="BB49" i="2" s="1"/>
  <c r="Z50" i="2"/>
  <c r="BB50" i="2" s="1"/>
  <c r="BC50" i="2" s="1"/>
  <c r="Z51" i="2"/>
  <c r="BB51" i="2" s="1"/>
  <c r="Z52" i="2"/>
  <c r="BB52" i="2" s="1"/>
  <c r="BC52" i="2" s="1"/>
  <c r="Z53" i="2"/>
  <c r="AI53" i="2" s="1"/>
  <c r="Z54" i="2"/>
  <c r="AI54" i="2" s="1"/>
  <c r="Z55" i="2"/>
  <c r="AI55" i="2" s="1"/>
  <c r="Z56" i="2"/>
  <c r="AI56" i="2" s="1"/>
  <c r="Z57" i="2"/>
  <c r="AI57" i="2" s="1"/>
  <c r="Z58" i="2"/>
  <c r="Z59" i="2"/>
  <c r="Z60" i="2"/>
  <c r="AH60" i="2" s="1"/>
  <c r="Z61" i="2"/>
  <c r="AI61" i="2" s="1"/>
  <c r="Z62" i="2"/>
  <c r="AI62" i="2" s="1"/>
  <c r="Z63" i="2"/>
  <c r="BB63" i="2" s="1"/>
  <c r="BC63" i="2" s="1"/>
  <c r="Z64" i="2"/>
  <c r="AH64" i="2" s="1"/>
  <c r="Z65" i="2"/>
  <c r="BB65" i="2" s="1"/>
  <c r="Z66" i="2"/>
  <c r="BB66" i="2" s="1"/>
  <c r="BC66" i="2" s="1"/>
  <c r="Z67" i="2"/>
  <c r="BB67" i="2" s="1"/>
  <c r="Z68" i="2"/>
  <c r="BB68" i="2" s="1"/>
  <c r="BC68" i="2" s="1"/>
  <c r="Z69" i="2"/>
  <c r="BB69" i="2" s="1"/>
  <c r="Z70" i="2"/>
  <c r="BB70" i="2" s="1"/>
  <c r="BC70" i="2" s="1"/>
  <c r="Z71" i="2"/>
  <c r="BB71" i="2" s="1"/>
  <c r="BC71" i="2" s="1"/>
  <c r="Z72" i="2"/>
  <c r="AH72" i="2" s="1"/>
  <c r="Z73" i="2"/>
  <c r="BB73" i="2" s="1"/>
  <c r="Z74" i="2"/>
  <c r="BB74" i="2" s="1"/>
  <c r="BC74" i="2" s="1"/>
  <c r="Z75" i="2"/>
  <c r="BB75" i="2" s="1"/>
  <c r="Z76" i="2"/>
  <c r="AI76" i="2" s="1"/>
  <c r="Z77" i="2"/>
  <c r="AI77" i="2" s="1"/>
  <c r="Z78" i="2"/>
  <c r="BB78" i="2" s="1"/>
  <c r="BC78" i="2" s="1"/>
  <c r="Z79" i="2"/>
  <c r="BB79" i="2" s="1"/>
  <c r="BC79" i="2" s="1"/>
  <c r="Z80" i="2"/>
  <c r="BB80" i="2" s="1"/>
  <c r="Z81" i="2"/>
  <c r="BB81" i="2" s="1"/>
  <c r="Z82" i="2"/>
  <c r="BB82" i="2" s="1"/>
  <c r="BC82" i="2" s="1"/>
  <c r="Z83" i="2"/>
  <c r="Z84" i="2"/>
  <c r="AH84" i="2" s="1"/>
  <c r="Z85" i="2"/>
  <c r="AI85" i="2" s="1"/>
  <c r="Z86" i="2"/>
  <c r="BB86" i="2" s="1"/>
  <c r="BC86" i="2" s="1"/>
  <c r="Z87" i="2"/>
  <c r="AI87" i="2" s="1"/>
  <c r="Z88" i="2"/>
  <c r="AH88" i="2" s="1"/>
  <c r="Z89" i="2"/>
  <c r="AI89" i="2" s="1"/>
  <c r="Z90" i="2"/>
  <c r="BB90" i="2" s="1"/>
  <c r="BC90" i="2" s="1"/>
  <c r="Z91" i="2"/>
  <c r="BB91" i="2" s="1"/>
  <c r="Z92" i="2"/>
  <c r="AH92" i="2" s="1"/>
  <c r="Z93" i="2"/>
  <c r="AI93" i="2" s="1"/>
  <c r="Z94" i="2"/>
  <c r="AI94" i="2" s="1"/>
  <c r="Z95" i="2"/>
  <c r="AI95" i="2" s="1"/>
  <c r="Z96" i="2"/>
  <c r="AH96" i="2" s="1"/>
  <c r="Z97" i="2"/>
  <c r="AI97" i="2" s="1"/>
  <c r="Z98" i="2"/>
  <c r="Z99" i="2"/>
  <c r="Z100" i="2"/>
  <c r="AH100" i="2" s="1"/>
  <c r="Z101" i="2"/>
  <c r="AI101" i="2" s="1"/>
  <c r="Z102" i="2"/>
  <c r="AI102" i="2" s="1"/>
  <c r="Z103" i="2"/>
  <c r="AI103" i="2" s="1"/>
  <c r="Z104" i="2"/>
  <c r="AI104" i="2" s="1"/>
  <c r="Z105" i="2"/>
  <c r="AI105" i="2" s="1"/>
  <c r="Z106" i="2"/>
  <c r="Z107" i="2"/>
  <c r="Z108" i="2"/>
  <c r="AH108" i="2" s="1"/>
  <c r="Z109" i="2"/>
  <c r="AI109" i="2" s="1"/>
  <c r="Z110" i="2"/>
  <c r="AH110" i="2" s="1"/>
  <c r="Z111" i="2"/>
  <c r="AI111" i="2" s="1"/>
  <c r="Z112" i="2"/>
  <c r="AG112" i="2" s="1"/>
  <c r="Z113" i="2"/>
  <c r="AI113" i="2" s="1"/>
  <c r="Z114" i="2"/>
  <c r="Z115" i="2"/>
  <c r="Z116" i="2"/>
  <c r="AH116" i="2" s="1"/>
  <c r="Z117" i="2"/>
  <c r="AI117" i="2" s="1"/>
  <c r="Z118" i="2"/>
  <c r="AI118" i="2" s="1"/>
  <c r="Z119" i="2"/>
  <c r="AI119" i="2" s="1"/>
  <c r="Z120" i="2"/>
  <c r="AI120" i="2" s="1"/>
  <c r="Z121" i="2"/>
  <c r="AI121" i="2" s="1"/>
  <c r="Z122" i="2"/>
  <c r="Z123" i="2"/>
  <c r="Z124" i="2"/>
  <c r="AH124" i="2" s="1"/>
  <c r="Z125" i="2"/>
  <c r="AI125" i="2" s="1"/>
  <c r="Z126" i="2"/>
  <c r="AI126" i="2" s="1"/>
  <c r="Z127" i="2"/>
  <c r="AI127" i="2" s="1"/>
  <c r="Z128" i="2"/>
  <c r="AI128" i="2" s="1"/>
  <c r="Z129" i="2"/>
  <c r="AI129" i="2" s="1"/>
  <c r="Z130" i="2"/>
  <c r="Z131" i="2"/>
  <c r="Z132" i="2"/>
  <c r="AH132" i="2" s="1"/>
  <c r="Z133" i="2"/>
  <c r="AI133" i="2" s="1"/>
  <c r="Z134" i="2"/>
  <c r="AI134" i="2" s="1"/>
  <c r="Z135" i="2"/>
  <c r="AI135" i="2" s="1"/>
  <c r="Z136" i="2"/>
  <c r="AI136" i="2" s="1"/>
  <c r="Z137" i="2"/>
  <c r="AI137" i="2" s="1"/>
  <c r="Z138" i="2"/>
  <c r="Z139" i="2"/>
  <c r="Z140" i="2"/>
  <c r="AH140" i="2" s="1"/>
  <c r="Z141" i="2"/>
  <c r="AI141" i="2" s="1"/>
  <c r="Z142" i="2"/>
  <c r="AI142" i="2" s="1"/>
  <c r="Z143" i="2"/>
  <c r="AI143" i="2" s="1"/>
  <c r="Z144" i="2"/>
  <c r="AI144" i="2" s="1"/>
  <c r="Z145" i="2"/>
  <c r="AI145" i="2" s="1"/>
  <c r="Z146" i="2"/>
  <c r="Z147" i="2"/>
  <c r="Z148" i="2"/>
  <c r="AH148" i="2" s="1"/>
  <c r="Z149" i="2"/>
  <c r="AI149" i="2" s="1"/>
  <c r="Z150" i="2"/>
  <c r="AI150" i="2" s="1"/>
  <c r="Z151" i="2"/>
  <c r="AI151" i="2" s="1"/>
  <c r="Z152" i="2"/>
  <c r="AI152" i="2" s="1"/>
  <c r="Z153" i="2"/>
  <c r="BB153" i="2" s="1"/>
  <c r="Z154" i="2"/>
  <c r="BB154" i="2" s="1"/>
  <c r="BC154" i="2" s="1"/>
  <c r="Z155" i="2"/>
  <c r="BB155" i="2" s="1"/>
  <c r="Z156" i="2"/>
  <c r="BB156" i="2" s="1"/>
  <c r="BC156" i="2" s="1"/>
  <c r="Z157" i="2"/>
  <c r="BB157" i="2" s="1"/>
  <c r="Z158" i="2"/>
  <c r="AI158" i="2" s="1"/>
  <c r="Z159" i="2"/>
  <c r="BB159" i="2" s="1"/>
  <c r="BC159" i="2" s="1"/>
  <c r="Z160" i="2"/>
  <c r="BB160" i="2" s="1"/>
  <c r="Z161" i="2"/>
  <c r="BB161" i="2" s="1"/>
  <c r="Z162" i="2"/>
  <c r="Z163" i="2"/>
  <c r="Z164" i="2"/>
  <c r="BB164" i="2" s="1"/>
  <c r="BC164" i="2" s="1"/>
  <c r="Z165" i="2"/>
  <c r="BB165" i="2" s="1"/>
  <c r="Z166" i="2"/>
  <c r="AI166" i="2" s="1"/>
  <c r="Z167" i="2"/>
  <c r="BB167" i="2" s="1"/>
  <c r="BC167" i="2" s="1"/>
  <c r="Z168" i="2"/>
  <c r="BB168" i="2" s="1"/>
  <c r="Z169" i="2"/>
  <c r="BB169" i="2" s="1"/>
  <c r="Z170" i="2"/>
  <c r="BB170" i="2" s="1"/>
  <c r="BC170" i="2" s="1"/>
  <c r="Z171" i="2"/>
  <c r="BB171" i="2" s="1"/>
  <c r="Z172" i="2"/>
  <c r="BB172" i="2" s="1"/>
  <c r="BC172" i="2" s="1"/>
  <c r="Z173" i="2"/>
  <c r="AI173" i="2" s="1"/>
  <c r="Z174" i="2"/>
  <c r="AI174" i="2" s="1"/>
  <c r="Z175" i="2"/>
  <c r="AI175" i="2" s="1"/>
  <c r="Z176" i="2"/>
  <c r="AI176" i="2" s="1"/>
  <c r="Z177" i="2"/>
  <c r="AI177" i="2" s="1"/>
  <c r="Z178" i="2"/>
  <c r="Z179" i="2"/>
  <c r="Z180" i="2"/>
  <c r="AH180" i="2" s="1"/>
  <c r="Z181" i="2"/>
  <c r="AI181" i="2" s="1"/>
  <c r="Z182" i="2"/>
  <c r="AI182" i="2" s="1"/>
  <c r="Z183" i="2"/>
  <c r="AI183" i="2" s="1"/>
  <c r="Z184" i="2"/>
  <c r="AI184" i="2" s="1"/>
  <c r="Z185" i="2"/>
  <c r="AI185" i="2" s="1"/>
  <c r="Z186" i="2"/>
  <c r="Z187" i="2"/>
  <c r="Z188" i="2"/>
  <c r="AH188" i="2" s="1"/>
  <c r="Z189" i="2"/>
  <c r="AI189" i="2" s="1"/>
  <c r="Z190" i="2"/>
  <c r="AI190" i="2" s="1"/>
  <c r="Z191" i="2"/>
  <c r="AI191" i="2" s="1"/>
  <c r="Z192" i="2"/>
  <c r="AI192" i="2" s="1"/>
  <c r="Z193" i="2"/>
  <c r="AI193" i="2" s="1"/>
  <c r="Z194" i="2"/>
  <c r="Z195" i="2"/>
  <c r="Z196" i="2"/>
  <c r="AH196" i="2" s="1"/>
  <c r="Z197" i="2"/>
  <c r="AI197" i="2" s="1"/>
  <c r="Z198" i="2"/>
  <c r="AI198" i="2" s="1"/>
  <c r="Z199" i="2"/>
  <c r="AI199" i="2" s="1"/>
  <c r="Z200" i="2"/>
  <c r="AI200" i="2" s="1"/>
  <c r="Z201" i="2"/>
  <c r="AI201" i="2" s="1"/>
  <c r="Z202" i="2"/>
  <c r="Z203" i="2"/>
  <c r="Z204" i="2"/>
  <c r="AH204" i="2" s="1"/>
  <c r="Z205" i="2"/>
  <c r="AI205" i="2" s="1"/>
  <c r="Z206" i="2"/>
  <c r="AI206" i="2" s="1"/>
  <c r="Z207" i="2"/>
  <c r="AI207" i="2" s="1"/>
  <c r="Z208" i="2"/>
  <c r="AI208" i="2" s="1"/>
  <c r="Z209" i="2"/>
  <c r="AI209" i="2" s="1"/>
  <c r="Z210" i="2"/>
  <c r="Z211" i="2"/>
  <c r="Z212" i="2"/>
  <c r="AH212" i="2" s="1"/>
  <c r="Z213" i="2"/>
  <c r="AI213" i="2" s="1"/>
  <c r="Z214" i="2"/>
  <c r="AI214" i="2" s="1"/>
  <c r="Z215" i="2"/>
  <c r="AI215" i="2" s="1"/>
  <c r="Z216" i="2"/>
  <c r="AI216" i="2" s="1"/>
  <c r="Z217" i="2"/>
  <c r="AI217" i="2" s="1"/>
  <c r="Z218" i="2"/>
  <c r="Z219" i="2"/>
  <c r="Z220" i="2"/>
  <c r="AH220" i="2" s="1"/>
  <c r="Z221" i="2"/>
  <c r="AI221" i="2" s="1"/>
  <c r="Z222" i="2"/>
  <c r="AI222" i="2" s="1"/>
  <c r="Z223" i="2"/>
  <c r="AI223" i="2" s="1"/>
  <c r="Z224" i="2"/>
  <c r="AI224" i="2" s="1"/>
  <c r="Z225" i="2"/>
  <c r="AI225" i="2" s="1"/>
  <c r="Z226" i="2"/>
  <c r="Z227" i="2"/>
  <c r="Z228" i="2"/>
  <c r="AH228" i="2" s="1"/>
  <c r="Z229" i="2"/>
  <c r="AI229" i="2" s="1"/>
  <c r="Z230" i="2"/>
  <c r="AI230" i="2" s="1"/>
  <c r="Z231" i="2"/>
  <c r="AI231" i="2" s="1"/>
  <c r="Z232" i="2"/>
  <c r="AI232" i="2" s="1"/>
  <c r="Z233" i="2"/>
  <c r="AI233" i="2" s="1"/>
  <c r="Z234" i="2"/>
  <c r="Z235" i="2"/>
  <c r="Z236" i="2"/>
  <c r="AH236" i="2" s="1"/>
  <c r="Z237" i="2"/>
  <c r="AI237" i="2" s="1"/>
  <c r="Z238" i="2"/>
  <c r="AI238" i="2" s="1"/>
  <c r="Z239" i="2"/>
  <c r="AI239" i="2" s="1"/>
  <c r="Z240" i="2"/>
  <c r="AI240" i="2" s="1"/>
  <c r="Z241" i="2"/>
  <c r="AI241" i="2" s="1"/>
  <c r="Z242" i="2"/>
  <c r="Z243" i="2"/>
  <c r="Z244" i="2"/>
  <c r="AH244" i="2" s="1"/>
  <c r="Z245" i="2"/>
  <c r="AI245" i="2" s="1"/>
  <c r="Z246" i="2"/>
  <c r="AI246" i="2" s="1"/>
  <c r="Z247" i="2"/>
  <c r="AI247" i="2" s="1"/>
  <c r="Z248" i="2"/>
  <c r="AI248" i="2" s="1"/>
  <c r="Z249" i="2"/>
  <c r="AI249" i="2" s="1"/>
  <c r="Z250" i="2"/>
  <c r="Z251" i="2"/>
  <c r="Z252" i="2"/>
  <c r="AH252" i="2" s="1"/>
  <c r="Z253" i="2"/>
  <c r="AI253" i="2" s="1"/>
  <c r="Z254" i="2"/>
  <c r="AI254" i="2" s="1"/>
  <c r="Z255" i="2"/>
  <c r="AI255" i="2" s="1"/>
  <c r="Z256" i="2"/>
  <c r="AI256" i="2" s="1"/>
  <c r="Z257" i="2"/>
  <c r="AI257" i="2" s="1"/>
  <c r="Z258" i="2"/>
  <c r="Z259" i="2"/>
  <c r="Z260" i="2"/>
  <c r="AH260" i="2" s="1"/>
  <c r="Z261" i="2"/>
  <c r="AI261" i="2" s="1"/>
  <c r="Z262" i="2"/>
  <c r="AI262" i="2" s="1"/>
  <c r="Z263" i="2"/>
  <c r="AI263" i="2" s="1"/>
  <c r="Z264" i="2"/>
  <c r="AI264" i="2" s="1"/>
  <c r="Z265" i="2"/>
  <c r="AI265" i="2" s="1"/>
  <c r="Z266" i="2"/>
  <c r="Z267" i="2"/>
  <c r="Z268" i="2"/>
  <c r="AH268" i="2" s="1"/>
  <c r="Z269" i="2"/>
  <c r="AI269" i="2" s="1"/>
  <c r="Z270" i="2"/>
  <c r="AI270" i="2" s="1"/>
  <c r="Z271" i="2"/>
  <c r="AI271" i="2" s="1"/>
  <c r="Z3" i="2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8" i="1"/>
  <c r="AD49" i="1"/>
  <c r="AD50" i="1"/>
  <c r="AD51" i="1"/>
  <c r="AD52" i="1"/>
  <c r="AD53" i="1"/>
  <c r="AD54" i="1"/>
  <c r="AD56" i="1"/>
  <c r="AD57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8" i="1"/>
  <c r="AD109" i="1"/>
  <c r="AD110" i="1"/>
  <c r="AD111" i="1"/>
  <c r="AD112" i="1"/>
  <c r="AD123" i="1"/>
  <c r="AD124" i="1"/>
  <c r="AD125" i="1"/>
  <c r="AD126" i="1"/>
  <c r="AD127" i="1"/>
  <c r="AD130" i="1"/>
  <c r="AD138" i="1"/>
  <c r="AD139" i="1"/>
  <c r="AD140" i="1"/>
  <c r="AD141" i="1"/>
  <c r="AD14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90" i="1"/>
  <c r="AD198" i="1"/>
  <c r="AD199" i="1"/>
  <c r="AD200" i="1"/>
  <c r="AD201" i="1"/>
  <c r="AD202" i="1"/>
  <c r="AD213" i="1"/>
  <c r="AD214" i="1"/>
  <c r="AD215" i="1"/>
  <c r="AD216" i="1"/>
  <c r="AD217" i="1"/>
  <c r="AD219" i="1"/>
  <c r="AD228" i="1"/>
  <c r="AD229" i="1"/>
  <c r="AD230" i="1"/>
  <c r="AD231" i="1"/>
  <c r="AD232" i="1"/>
  <c r="AD243" i="1"/>
  <c r="AD244" i="1"/>
  <c r="AD245" i="1"/>
  <c r="AD246" i="1"/>
  <c r="AD247" i="1"/>
  <c r="AD258" i="1"/>
  <c r="AD259" i="1"/>
  <c r="AD260" i="1"/>
  <c r="AD261" i="1"/>
  <c r="AD262" i="1"/>
  <c r="AD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9" i="1"/>
  <c r="AF41" i="1"/>
  <c r="AF42" i="1"/>
  <c r="AF45" i="1"/>
  <c r="AF47" i="1"/>
  <c r="AF48" i="1"/>
  <c r="AF49" i="1"/>
  <c r="AF50" i="1"/>
  <c r="AF51" i="1"/>
  <c r="AF5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108" i="1"/>
  <c r="AF109" i="1"/>
  <c r="AF110" i="1"/>
  <c r="AF111" i="1"/>
  <c r="AF112" i="1"/>
  <c r="AF123" i="1"/>
  <c r="AF124" i="1"/>
  <c r="AF126" i="1"/>
  <c r="AF127" i="1"/>
  <c r="AF138" i="1"/>
  <c r="AF139" i="1"/>
  <c r="AF140" i="1"/>
  <c r="AF141" i="1"/>
  <c r="AF14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98" i="1"/>
  <c r="AF199" i="1"/>
  <c r="AF200" i="1"/>
  <c r="AF201" i="1"/>
  <c r="AF202" i="1"/>
  <c r="AF213" i="1"/>
  <c r="AF215" i="1"/>
  <c r="AF216" i="1"/>
  <c r="AF228" i="1"/>
  <c r="AF230" i="1"/>
  <c r="AF231" i="1"/>
  <c r="AF243" i="1"/>
  <c r="AF244" i="1"/>
  <c r="AF258" i="1"/>
  <c r="AF259" i="1"/>
  <c r="AF260" i="1"/>
  <c r="AF262" i="1"/>
  <c r="AF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9" i="1"/>
  <c r="AE41" i="1"/>
  <c r="AE45" i="1"/>
  <c r="AE47" i="1"/>
  <c r="AE48" i="1"/>
  <c r="AE49" i="1"/>
  <c r="AE50" i="1"/>
  <c r="AE51" i="1"/>
  <c r="AE5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108" i="1"/>
  <c r="AE109" i="1"/>
  <c r="AE110" i="1"/>
  <c r="AE111" i="1"/>
  <c r="AE112" i="1"/>
  <c r="AE125" i="1"/>
  <c r="AE126" i="1"/>
  <c r="AE127" i="1"/>
  <c r="AE138" i="1"/>
  <c r="AE139" i="1"/>
  <c r="AE140" i="1"/>
  <c r="AE141" i="1"/>
  <c r="AE14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5" i="1"/>
  <c r="AE176" i="1"/>
  <c r="AE177" i="1"/>
  <c r="AE178" i="1"/>
  <c r="AE179" i="1"/>
  <c r="AE180" i="1"/>
  <c r="AE181" i="1"/>
  <c r="AE182" i="1"/>
  <c r="AE184" i="1"/>
  <c r="AE185" i="1"/>
  <c r="AE186" i="1"/>
  <c r="AE187" i="1"/>
  <c r="AE198" i="1"/>
  <c r="AE199" i="1"/>
  <c r="AE200" i="1"/>
  <c r="AE201" i="1"/>
  <c r="AE202" i="1"/>
  <c r="AE228" i="1"/>
  <c r="AE229" i="1"/>
  <c r="AE230" i="1"/>
  <c r="AE231" i="1"/>
  <c r="AE232" i="1"/>
  <c r="AE243" i="1"/>
  <c r="AE244" i="1"/>
  <c r="AE245" i="1"/>
  <c r="AE258" i="1"/>
  <c r="AE260" i="1"/>
  <c r="AE261" i="1"/>
  <c r="AE262" i="1"/>
  <c r="AE3" i="1"/>
  <c r="X272" i="1"/>
  <c r="AF272" i="1" s="1"/>
  <c r="X271" i="1"/>
  <c r="AE271" i="1" s="1"/>
  <c r="X270" i="1"/>
  <c r="AE270" i="1" s="1"/>
  <c r="X269" i="1"/>
  <c r="AE269" i="1" s="1"/>
  <c r="X268" i="1"/>
  <c r="AF268" i="1" s="1"/>
  <c r="X267" i="1"/>
  <c r="AF267" i="1" s="1"/>
  <c r="X266" i="1"/>
  <c r="AE266" i="1" s="1"/>
  <c r="X265" i="1"/>
  <c r="AF265" i="1" s="1"/>
  <c r="X264" i="1"/>
  <c r="AF264" i="1" s="1"/>
  <c r="X263" i="1"/>
  <c r="AE263" i="1" s="1"/>
  <c r="X262" i="1"/>
  <c r="X261" i="1"/>
  <c r="AF261" i="1" s="1"/>
  <c r="X260" i="1"/>
  <c r="AG260" i="1" s="1"/>
  <c r="X259" i="1"/>
  <c r="AE259" i="1" s="1"/>
  <c r="X258" i="1"/>
  <c r="AG258" i="1" s="1"/>
  <c r="X257" i="1"/>
  <c r="AF257" i="1" s="1"/>
  <c r="X256" i="1"/>
  <c r="AF256" i="1" s="1"/>
  <c r="X255" i="1"/>
  <c r="AE255" i="1" s="1"/>
  <c r="X254" i="1"/>
  <c r="AE254" i="1" s="1"/>
  <c r="X253" i="1"/>
  <c r="AE253" i="1" s="1"/>
  <c r="X252" i="1"/>
  <c r="AF252" i="1" s="1"/>
  <c r="X251" i="1"/>
  <c r="AF251" i="1" s="1"/>
  <c r="X250" i="1"/>
  <c r="AE250" i="1" s="1"/>
  <c r="X249" i="1"/>
  <c r="AF249" i="1" s="1"/>
  <c r="X248" i="1"/>
  <c r="AF248" i="1" s="1"/>
  <c r="X247" i="1"/>
  <c r="AE247" i="1" s="1"/>
  <c r="X246" i="1"/>
  <c r="AE246" i="1" s="1"/>
  <c r="X245" i="1"/>
  <c r="AF245" i="1" s="1"/>
  <c r="X244" i="1"/>
  <c r="AG244" i="1" s="1"/>
  <c r="X243" i="1"/>
  <c r="AG243" i="1" s="1"/>
  <c r="X242" i="1"/>
  <c r="AE242" i="1" s="1"/>
  <c r="X241" i="1"/>
  <c r="AF241" i="1" s="1"/>
  <c r="X240" i="1"/>
  <c r="AF240" i="1" s="1"/>
  <c r="X239" i="1"/>
  <c r="AE239" i="1" s="1"/>
  <c r="X238" i="1"/>
  <c r="AE238" i="1" s="1"/>
  <c r="X237" i="1"/>
  <c r="AE237" i="1" s="1"/>
  <c r="X236" i="1"/>
  <c r="AF236" i="1" s="1"/>
  <c r="X235" i="1"/>
  <c r="AE235" i="1" s="1"/>
  <c r="X234" i="1"/>
  <c r="AE234" i="1" s="1"/>
  <c r="X233" i="1"/>
  <c r="AF233" i="1" s="1"/>
  <c r="X232" i="1"/>
  <c r="AF232" i="1" s="1"/>
  <c r="X231" i="1"/>
  <c r="AG231" i="1" s="1"/>
  <c r="X230" i="1"/>
  <c r="AG230" i="1" s="1"/>
  <c r="X229" i="1"/>
  <c r="AF229" i="1" s="1"/>
  <c r="X228" i="1"/>
  <c r="AG228" i="1" s="1"/>
  <c r="X227" i="1"/>
  <c r="AE227" i="1" s="1"/>
  <c r="X226" i="1"/>
  <c r="AE226" i="1" s="1"/>
  <c r="X225" i="1"/>
  <c r="AF225" i="1" s="1"/>
  <c r="X224" i="1"/>
  <c r="AF224" i="1" s="1"/>
  <c r="X223" i="1"/>
  <c r="AE223" i="1" s="1"/>
  <c r="X222" i="1"/>
  <c r="AE222" i="1" s="1"/>
  <c r="X221" i="1"/>
  <c r="AE221" i="1" s="1"/>
  <c r="X220" i="1"/>
  <c r="AF220" i="1" s="1"/>
  <c r="X219" i="1"/>
  <c r="AE219" i="1" s="1"/>
  <c r="X218" i="1"/>
  <c r="AE218" i="1" s="1"/>
  <c r="X217" i="1"/>
  <c r="AF217" i="1" s="1"/>
  <c r="X216" i="1"/>
  <c r="AE216" i="1" s="1"/>
  <c r="X215" i="1"/>
  <c r="AE215" i="1" s="1"/>
  <c r="X214" i="1"/>
  <c r="AE214" i="1" s="1"/>
  <c r="X213" i="1"/>
  <c r="AE213" i="1" s="1"/>
  <c r="X212" i="1"/>
  <c r="AF212" i="1" s="1"/>
  <c r="X211" i="1"/>
  <c r="AE211" i="1" s="1"/>
  <c r="X210" i="1"/>
  <c r="AE210" i="1" s="1"/>
  <c r="X209" i="1"/>
  <c r="AF209" i="1" s="1"/>
  <c r="X208" i="1"/>
  <c r="AF208" i="1" s="1"/>
  <c r="X207" i="1"/>
  <c r="AE207" i="1" s="1"/>
  <c r="X206" i="1"/>
  <c r="AE206" i="1" s="1"/>
  <c r="X205" i="1"/>
  <c r="AE205" i="1" s="1"/>
  <c r="X204" i="1"/>
  <c r="AF204" i="1" s="1"/>
  <c r="X203" i="1"/>
  <c r="AE203" i="1" s="1"/>
  <c r="X202" i="1"/>
  <c r="AG202" i="1" s="1"/>
  <c r="X201" i="1"/>
  <c r="AG201" i="1" s="1"/>
  <c r="X200" i="1"/>
  <c r="AG200" i="1" s="1"/>
  <c r="X199" i="1"/>
  <c r="AG199" i="1" s="1"/>
  <c r="X198" i="1"/>
  <c r="AG198" i="1" s="1"/>
  <c r="X197" i="1"/>
  <c r="AE197" i="1" s="1"/>
  <c r="X196" i="1"/>
  <c r="AF196" i="1" s="1"/>
  <c r="X195" i="1"/>
  <c r="AE195" i="1" s="1"/>
  <c r="X194" i="1"/>
  <c r="AE194" i="1" s="1"/>
  <c r="X193" i="1"/>
  <c r="AF193" i="1" s="1"/>
  <c r="X192" i="1"/>
  <c r="AF192" i="1" s="1"/>
  <c r="X191" i="1"/>
  <c r="AE191" i="1" s="1"/>
  <c r="X190" i="1"/>
  <c r="AE190" i="1" s="1"/>
  <c r="X189" i="1"/>
  <c r="AE189" i="1" s="1"/>
  <c r="X188" i="1"/>
  <c r="AF188" i="1" s="1"/>
  <c r="X187" i="1"/>
  <c r="AG187" i="1" s="1"/>
  <c r="X186" i="1"/>
  <c r="AG186" i="1" s="1"/>
  <c r="X185" i="1"/>
  <c r="AG185" i="1" s="1"/>
  <c r="X184" i="1"/>
  <c r="AG184" i="1" s="1"/>
  <c r="X183" i="1"/>
  <c r="AE183" i="1" s="1"/>
  <c r="X182" i="1"/>
  <c r="AG182" i="1" s="1"/>
  <c r="X181" i="1"/>
  <c r="X180" i="1"/>
  <c r="AG180" i="1" s="1"/>
  <c r="X179" i="1"/>
  <c r="X178" i="1"/>
  <c r="AG178" i="1" s="1"/>
  <c r="X177" i="1"/>
  <c r="AG177" i="1" s="1"/>
  <c r="X176" i="1"/>
  <c r="AG176" i="1" s="1"/>
  <c r="X175" i="1"/>
  <c r="AG175" i="1" s="1"/>
  <c r="X174" i="1"/>
  <c r="AE174" i="1" s="1"/>
  <c r="X173" i="1"/>
  <c r="AG173" i="1" s="1"/>
  <c r="X172" i="1"/>
  <c r="X171" i="1"/>
  <c r="X170" i="1"/>
  <c r="AG170" i="1" s="1"/>
  <c r="X169" i="1"/>
  <c r="X168" i="1"/>
  <c r="X167" i="1"/>
  <c r="AG167" i="1" s="1"/>
  <c r="X166" i="1"/>
  <c r="AG166" i="1" s="1"/>
  <c r="X165" i="1"/>
  <c r="AG165" i="1" s="1"/>
  <c r="X164" i="1"/>
  <c r="AG164" i="1" s="1"/>
  <c r="X163" i="1"/>
  <c r="X162" i="1"/>
  <c r="AG162" i="1" s="1"/>
  <c r="X161" i="1"/>
  <c r="AG161" i="1" s="1"/>
  <c r="X160" i="1"/>
  <c r="AG160" i="1" s="1"/>
  <c r="X159" i="1"/>
  <c r="AG159" i="1" s="1"/>
  <c r="X158" i="1"/>
  <c r="AG158" i="1" s="1"/>
  <c r="X157" i="1"/>
  <c r="X156" i="1"/>
  <c r="X155" i="1"/>
  <c r="X154" i="1"/>
  <c r="X153" i="1"/>
  <c r="X152" i="1"/>
  <c r="AF152" i="1" s="1"/>
  <c r="X151" i="1"/>
  <c r="AE151" i="1" s="1"/>
  <c r="X150" i="1"/>
  <c r="AE150" i="1" s="1"/>
  <c r="X149" i="1"/>
  <c r="AE149" i="1" s="1"/>
  <c r="X148" i="1"/>
  <c r="AE148" i="1" s="1"/>
  <c r="X147" i="1"/>
  <c r="AE147" i="1" s="1"/>
  <c r="X146" i="1"/>
  <c r="AE146" i="1" s="1"/>
  <c r="X145" i="1"/>
  <c r="AF145" i="1" s="1"/>
  <c r="X144" i="1"/>
  <c r="AF144" i="1" s="1"/>
  <c r="X143" i="1"/>
  <c r="AE143" i="1" s="1"/>
  <c r="X142" i="1"/>
  <c r="AG142" i="1" s="1"/>
  <c r="X141" i="1"/>
  <c r="AG141" i="1" s="1"/>
  <c r="X140" i="1"/>
  <c r="AG140" i="1" s="1"/>
  <c r="X139" i="1"/>
  <c r="AG139" i="1" s="1"/>
  <c r="X138" i="1"/>
  <c r="AG138" i="1" s="1"/>
  <c r="X137" i="1"/>
  <c r="AF137" i="1" s="1"/>
  <c r="X136" i="1"/>
  <c r="AF136" i="1" s="1"/>
  <c r="X135" i="1"/>
  <c r="AE135" i="1" s="1"/>
  <c r="X134" i="1"/>
  <c r="AE134" i="1" s="1"/>
  <c r="X133" i="1"/>
  <c r="AE133" i="1" s="1"/>
  <c r="X132" i="1"/>
  <c r="AE132" i="1" s="1"/>
  <c r="X131" i="1"/>
  <c r="AE131" i="1" s="1"/>
  <c r="X130" i="1"/>
  <c r="AE130" i="1" s="1"/>
  <c r="X129" i="1"/>
  <c r="AF129" i="1" s="1"/>
  <c r="X128" i="1"/>
  <c r="AF128" i="1" s="1"/>
  <c r="X127" i="1"/>
  <c r="AG127" i="1" s="1"/>
  <c r="X126" i="1"/>
  <c r="AG126" i="1" s="1"/>
  <c r="X125" i="1"/>
  <c r="AF125" i="1" s="1"/>
  <c r="X124" i="1"/>
  <c r="AE124" i="1" s="1"/>
  <c r="X123" i="1"/>
  <c r="AE123" i="1" s="1"/>
  <c r="X122" i="1"/>
  <c r="AE122" i="1" s="1"/>
  <c r="X121" i="1"/>
  <c r="AF121" i="1" s="1"/>
  <c r="X120" i="1"/>
  <c r="AF120" i="1" s="1"/>
  <c r="X119" i="1"/>
  <c r="AE119" i="1" s="1"/>
  <c r="X118" i="1"/>
  <c r="AE118" i="1" s="1"/>
  <c r="X117" i="1"/>
  <c r="AE117" i="1" s="1"/>
  <c r="X116" i="1"/>
  <c r="AE116" i="1" s="1"/>
  <c r="X115" i="1"/>
  <c r="AE115" i="1" s="1"/>
  <c r="X114" i="1"/>
  <c r="AE114" i="1" s="1"/>
  <c r="X113" i="1"/>
  <c r="AF113" i="1" s="1"/>
  <c r="X112" i="1"/>
  <c r="AG112" i="1" s="1"/>
  <c r="X111" i="1"/>
  <c r="AG111" i="1" s="1"/>
  <c r="X110" i="1"/>
  <c r="AG110" i="1" s="1"/>
  <c r="X109" i="1"/>
  <c r="AG109" i="1" s="1"/>
  <c r="X108" i="1"/>
  <c r="AG108" i="1" s="1"/>
  <c r="X107" i="1"/>
  <c r="AE107" i="1" s="1"/>
  <c r="X106" i="1"/>
  <c r="AE106" i="1" s="1"/>
  <c r="X105" i="1"/>
  <c r="AF105" i="1" s="1"/>
  <c r="X104" i="1"/>
  <c r="AF104" i="1" s="1"/>
  <c r="X103" i="1"/>
  <c r="AE103" i="1" s="1"/>
  <c r="X102" i="1"/>
  <c r="AE102" i="1" s="1"/>
  <c r="X101" i="1"/>
  <c r="AE101" i="1" s="1"/>
  <c r="X100" i="1"/>
  <c r="AE100" i="1" s="1"/>
  <c r="X99" i="1"/>
  <c r="AE99" i="1" s="1"/>
  <c r="X98" i="1"/>
  <c r="AE98" i="1" s="1"/>
  <c r="X97" i="1"/>
  <c r="AG97" i="1" s="1"/>
  <c r="X96" i="1"/>
  <c r="AG96" i="1" s="1"/>
  <c r="X95" i="1"/>
  <c r="AG95" i="1" s="1"/>
  <c r="X94" i="1"/>
  <c r="AG94" i="1" s="1"/>
  <c r="X93" i="1"/>
  <c r="AG93" i="1" s="1"/>
  <c r="X92" i="1"/>
  <c r="AG92" i="1" s="1"/>
  <c r="X91" i="1"/>
  <c r="X90" i="1"/>
  <c r="X89" i="1"/>
  <c r="X88" i="1"/>
  <c r="AG88" i="1" s="1"/>
  <c r="X87" i="1"/>
  <c r="AG87" i="1" s="1"/>
  <c r="X86" i="1"/>
  <c r="AG86" i="1" s="1"/>
  <c r="X85" i="1"/>
  <c r="AG85" i="1" s="1"/>
  <c r="X84" i="1"/>
  <c r="AG84" i="1" s="1"/>
  <c r="X83" i="1"/>
  <c r="AG83" i="1" s="1"/>
  <c r="X82" i="1"/>
  <c r="X81" i="1"/>
  <c r="X80" i="1"/>
  <c r="X79" i="1"/>
  <c r="X78" i="1"/>
  <c r="X77" i="1"/>
  <c r="AG77" i="1" s="1"/>
  <c r="X76" i="1"/>
  <c r="X75" i="1"/>
  <c r="X74" i="1"/>
  <c r="X73" i="1"/>
  <c r="X72" i="1"/>
  <c r="AG72" i="1" s="1"/>
  <c r="X71" i="1"/>
  <c r="AG71" i="1" s="1"/>
  <c r="X70" i="1"/>
  <c r="AG70" i="1" s="1"/>
  <c r="X69" i="1"/>
  <c r="AG69" i="1" s="1"/>
  <c r="X68" i="1"/>
  <c r="AG68" i="1" s="1"/>
  <c r="X67" i="1"/>
  <c r="X66" i="1"/>
  <c r="X65" i="1"/>
  <c r="X64" i="1"/>
  <c r="X63" i="1"/>
  <c r="X62" i="1"/>
  <c r="AE62" i="1" s="1"/>
  <c r="X61" i="1"/>
  <c r="AE61" i="1" s="1"/>
  <c r="X60" i="1"/>
  <c r="AE60" i="1" s="1"/>
  <c r="X59" i="1"/>
  <c r="AE59" i="1" s="1"/>
  <c r="X58" i="1"/>
  <c r="AE58" i="1" s="1"/>
  <c r="X57" i="1"/>
  <c r="AF57" i="1" s="1"/>
  <c r="X56" i="1"/>
  <c r="AF56" i="1" s="1"/>
  <c r="X55" i="1"/>
  <c r="AE55" i="1" s="1"/>
  <c r="X54" i="1"/>
  <c r="AE54" i="1" s="1"/>
  <c r="X53" i="1"/>
  <c r="AE53" i="1" s="1"/>
  <c r="X52" i="1"/>
  <c r="X51" i="1"/>
  <c r="X50" i="1"/>
  <c r="X49" i="1"/>
  <c r="X48" i="1"/>
  <c r="X47" i="1"/>
  <c r="X46" i="1"/>
  <c r="AE46" i="1" s="1"/>
  <c r="X45" i="1"/>
  <c r="X44" i="1"/>
  <c r="AE44" i="1" s="1"/>
  <c r="X43" i="1"/>
  <c r="AE43" i="1" s="1"/>
  <c r="X42" i="1"/>
  <c r="AE42" i="1" s="1"/>
  <c r="X41" i="1"/>
  <c r="AG41" i="1" s="1"/>
  <c r="X40" i="1"/>
  <c r="AF40" i="1" s="1"/>
  <c r="X39" i="1"/>
  <c r="AG39" i="1" s="1"/>
  <c r="X38" i="1"/>
  <c r="AE38" i="1" s="1"/>
  <c r="X37" i="1"/>
  <c r="X36" i="1"/>
  <c r="X35" i="1"/>
  <c r="X34" i="1"/>
  <c r="X33" i="1"/>
  <c r="X32" i="1"/>
  <c r="X31" i="1"/>
  <c r="X30" i="1"/>
  <c r="X29" i="1"/>
  <c r="X28" i="1"/>
  <c r="X27" i="1"/>
  <c r="AG27" i="1" s="1"/>
  <c r="X26" i="1"/>
  <c r="AG26" i="1" s="1"/>
  <c r="X25" i="1"/>
  <c r="AG25" i="1" s="1"/>
  <c r="X24" i="1"/>
  <c r="AG24" i="1" s="1"/>
  <c r="X23" i="1"/>
  <c r="AG23" i="1" s="1"/>
  <c r="X22" i="1"/>
  <c r="X21" i="1"/>
  <c r="X20" i="1"/>
  <c r="X19" i="1"/>
  <c r="X18" i="1"/>
  <c r="X17" i="1"/>
  <c r="X16" i="1"/>
  <c r="X15" i="1"/>
  <c r="X14" i="1"/>
  <c r="X13" i="1"/>
  <c r="X12" i="1"/>
  <c r="AG12" i="1" s="1"/>
  <c r="X11" i="1"/>
  <c r="AG11" i="1" s="1"/>
  <c r="X10" i="1"/>
  <c r="AG10" i="1" s="1"/>
  <c r="X9" i="1"/>
  <c r="AG9" i="1" s="1"/>
  <c r="X8" i="1"/>
  <c r="AG8" i="1" s="1"/>
  <c r="X7" i="1"/>
  <c r="X6" i="1"/>
  <c r="X5" i="1"/>
  <c r="X4" i="1"/>
  <c r="X3" i="1"/>
  <c r="P13" i="7"/>
  <c r="P27" i="7"/>
  <c r="P52" i="7"/>
  <c r="P24" i="7"/>
  <c r="P25" i="7"/>
  <c r="P53" i="7"/>
  <c r="P42" i="7"/>
  <c r="O11" i="7"/>
  <c r="O43" i="7"/>
  <c r="O16" i="7"/>
  <c r="O48" i="7"/>
  <c r="O21" i="7"/>
  <c r="O53" i="7"/>
  <c r="O26" i="7"/>
  <c r="U20" i="7"/>
  <c r="U52" i="7"/>
  <c r="U21" i="7"/>
  <c r="U53" i="7"/>
  <c r="U22" i="7"/>
  <c r="U43" i="7"/>
  <c r="U31" i="7"/>
  <c r="X11" i="7"/>
  <c r="X43" i="7"/>
  <c r="X4" i="7"/>
  <c r="X36" i="7"/>
  <c r="X13" i="7"/>
  <c r="X22" i="7"/>
  <c r="Q6" i="7"/>
  <c r="Q38" i="7"/>
  <c r="Q11" i="7"/>
  <c r="Q43" i="7"/>
  <c r="Q12" i="7"/>
  <c r="Q44" i="7"/>
  <c r="Q25" i="7"/>
  <c r="V4" i="7"/>
  <c r="V36" i="7"/>
  <c r="V9" i="7"/>
  <c r="V41" i="7"/>
  <c r="V42" i="7"/>
  <c r="V7" i="7"/>
  <c r="V47" i="7"/>
  <c r="W19" i="7"/>
  <c r="W51" i="7"/>
  <c r="W24" i="7"/>
  <c r="W56" i="7"/>
  <c r="W29" i="7"/>
  <c r="W54" i="7"/>
  <c r="W30" i="7"/>
  <c r="R26" i="7"/>
  <c r="R48" i="7"/>
  <c r="R23" i="7"/>
  <c r="R12" i="7"/>
  <c r="R37" i="7"/>
  <c r="R21" i="7"/>
  <c r="P26" i="7"/>
  <c r="O40" i="7"/>
  <c r="O45" i="7"/>
  <c r="U44" i="7"/>
  <c r="U46" i="7"/>
  <c r="X28" i="7"/>
  <c r="Q3" i="7"/>
  <c r="V53" i="7"/>
  <c r="V31" i="7"/>
  <c r="W53" i="7"/>
  <c r="R15" i="7"/>
  <c r="P55" i="7"/>
  <c r="O12" i="7"/>
  <c r="O49" i="7"/>
  <c r="U17" i="7"/>
  <c r="U27" i="7"/>
  <c r="X9" i="7"/>
  <c r="Q39" i="7"/>
  <c r="V38" i="7"/>
  <c r="V3" i="7"/>
  <c r="W20" i="7"/>
  <c r="W26" i="7"/>
  <c r="R36" i="7"/>
  <c r="P49" i="7"/>
  <c r="P31" i="7"/>
  <c r="P56" i="7"/>
  <c r="P28" i="7"/>
  <c r="P29" i="7"/>
  <c r="P6" i="7"/>
  <c r="P46" i="7"/>
  <c r="O15" i="7"/>
  <c r="O47" i="7"/>
  <c r="O20" i="7"/>
  <c r="O52" i="7"/>
  <c r="O25" i="7"/>
  <c r="O34" i="7"/>
  <c r="O30" i="7"/>
  <c r="U24" i="7"/>
  <c r="U56" i="7"/>
  <c r="U25" i="7"/>
  <c r="U54" i="7"/>
  <c r="U26" i="7"/>
  <c r="U3" i="7"/>
  <c r="U39" i="7"/>
  <c r="X15" i="7"/>
  <c r="X47" i="7"/>
  <c r="X8" i="7"/>
  <c r="X40" i="7"/>
  <c r="X21" i="7"/>
  <c r="X26" i="7"/>
  <c r="Q10" i="7"/>
  <c r="Q42" i="7"/>
  <c r="Q15" i="7"/>
  <c r="Q47" i="7"/>
  <c r="Q16" i="7"/>
  <c r="Q48" i="7"/>
  <c r="Q29" i="7"/>
  <c r="V8" i="7"/>
  <c r="V40" i="7"/>
  <c r="V13" i="7"/>
  <c r="V45" i="7"/>
  <c r="V50" i="7"/>
  <c r="V11" i="7"/>
  <c r="V55" i="7"/>
  <c r="W23" i="7"/>
  <c r="W55" i="7"/>
  <c r="W28" i="7"/>
  <c r="W42" i="7"/>
  <c r="W33" i="7"/>
  <c r="W50" i="7"/>
  <c r="W34" i="7"/>
  <c r="R30" i="7"/>
  <c r="R55" i="7"/>
  <c r="R27" i="7"/>
  <c r="R32" i="7"/>
  <c r="R4" i="7"/>
  <c r="R25" i="7"/>
  <c r="P51" i="7"/>
  <c r="O35" i="7"/>
  <c r="O18" i="7"/>
  <c r="U13" i="7"/>
  <c r="X35" i="7"/>
  <c r="Q30" i="7"/>
  <c r="Q17" i="7"/>
  <c r="V26" i="7"/>
  <c r="W16" i="7"/>
  <c r="R18" i="7"/>
  <c r="R13" i="7"/>
  <c r="P20" i="7"/>
  <c r="P30" i="7"/>
  <c r="O17" i="7"/>
  <c r="U16" i="7"/>
  <c r="U50" i="7"/>
  <c r="X39" i="7"/>
  <c r="Q7" i="7"/>
  <c r="Q21" i="7"/>
  <c r="P3" i="7"/>
  <c r="P35" i="7"/>
  <c r="P9" i="7"/>
  <c r="P32" i="7"/>
  <c r="P37" i="7"/>
  <c r="P10" i="7"/>
  <c r="P34" i="7"/>
  <c r="O19" i="7"/>
  <c r="O51" i="7"/>
  <c r="O24" i="7"/>
  <c r="O56" i="7"/>
  <c r="O29" i="7"/>
  <c r="O50" i="7"/>
  <c r="O42" i="7"/>
  <c r="U28" i="7"/>
  <c r="U51" i="7"/>
  <c r="U29" i="7"/>
  <c r="U55" i="7"/>
  <c r="U30" i="7"/>
  <c r="U7" i="7"/>
  <c r="X56" i="7"/>
  <c r="X19" i="7"/>
  <c r="X51" i="7"/>
  <c r="X12" i="7"/>
  <c r="X44" i="7"/>
  <c r="X25" i="7"/>
  <c r="X30" i="7"/>
  <c r="Q14" i="7"/>
  <c r="Q46" i="7"/>
  <c r="Q19" i="7"/>
  <c r="Q51" i="7"/>
  <c r="Q20" i="7"/>
  <c r="Q52" i="7"/>
  <c r="Q33" i="7"/>
  <c r="V12" i="7"/>
  <c r="V44" i="7"/>
  <c r="V17" i="7"/>
  <c r="V49" i="7"/>
  <c r="V54" i="7"/>
  <c r="V15" i="7"/>
  <c r="V43" i="7"/>
  <c r="W27" i="7"/>
  <c r="W38" i="7"/>
  <c r="W32" i="7"/>
  <c r="W5" i="7"/>
  <c r="W37" i="7"/>
  <c r="W6" i="7"/>
  <c r="R44" i="7"/>
  <c r="R34" i="7"/>
  <c r="R40" i="7"/>
  <c r="R31" i="7"/>
  <c r="R52" i="7"/>
  <c r="R8" i="7"/>
  <c r="R29" i="7"/>
  <c r="P48" i="7"/>
  <c r="O8" i="7"/>
  <c r="U12" i="7"/>
  <c r="U14" i="7"/>
  <c r="X52" i="7"/>
  <c r="X5" i="7"/>
  <c r="Q35" i="7"/>
  <c r="V28" i="7"/>
  <c r="W11" i="7"/>
  <c r="W21" i="7"/>
  <c r="R47" i="7"/>
  <c r="P23" i="7"/>
  <c r="O39" i="7"/>
  <c r="O22" i="7"/>
  <c r="U49" i="7"/>
  <c r="X7" i="7"/>
  <c r="X32" i="7"/>
  <c r="Q8" i="7"/>
  <c r="V32" i="7"/>
  <c r="V34" i="7"/>
  <c r="W52" i="7"/>
  <c r="R22" i="7"/>
  <c r="R17" i="7"/>
  <c r="P7" i="7"/>
  <c r="P39" i="7"/>
  <c r="P4" i="7"/>
  <c r="P36" i="7"/>
  <c r="P41" i="7"/>
  <c r="P14" i="7"/>
  <c r="P38" i="7"/>
  <c r="O23" i="7"/>
  <c r="O55" i="7"/>
  <c r="O28" i="7"/>
  <c r="O38" i="7"/>
  <c r="O33" i="7"/>
  <c r="O6" i="7"/>
  <c r="O54" i="7"/>
  <c r="U32" i="7"/>
  <c r="U35" i="7"/>
  <c r="U33" i="7"/>
  <c r="U47" i="7"/>
  <c r="U34" i="7"/>
  <c r="U11" i="7"/>
  <c r="X29" i="7"/>
  <c r="X23" i="7"/>
  <c r="X55" i="7"/>
  <c r="X16" i="7"/>
  <c r="X48" i="7"/>
  <c r="X37" i="7"/>
  <c r="X38" i="7"/>
  <c r="Q18" i="7"/>
  <c r="Q50" i="7"/>
  <c r="Q23" i="7"/>
  <c r="Q55" i="7"/>
  <c r="Q24" i="7"/>
  <c r="Q5" i="7"/>
  <c r="Q37" i="7"/>
  <c r="V16" i="7"/>
  <c r="V48" i="7"/>
  <c r="V21" i="7"/>
  <c r="V10" i="7"/>
  <c r="V6" i="7"/>
  <c r="V19" i="7"/>
  <c r="V51" i="7"/>
  <c r="W31" i="7"/>
  <c r="W4" i="7"/>
  <c r="W36" i="7"/>
  <c r="W9" i="7"/>
  <c r="W41" i="7"/>
  <c r="W10" i="7"/>
  <c r="R6" i="7"/>
  <c r="R38" i="7"/>
  <c r="R3" i="7"/>
  <c r="R35" i="7"/>
  <c r="R56" i="7"/>
  <c r="R16" i="7"/>
  <c r="R33" i="7"/>
  <c r="P16" i="7"/>
  <c r="U23" i="7"/>
  <c r="X42" i="7"/>
  <c r="Q4" i="7"/>
  <c r="V46" i="7"/>
  <c r="V35" i="7"/>
  <c r="W48" i="7"/>
  <c r="R50" i="7"/>
  <c r="R49" i="7"/>
  <c r="P45" i="7"/>
  <c r="X50" i="7"/>
  <c r="V5" i="7"/>
  <c r="V39" i="7"/>
  <c r="W47" i="7"/>
  <c r="W46" i="7"/>
  <c r="R19" i="7"/>
  <c r="R45" i="7"/>
  <c r="P11" i="7"/>
  <c r="P43" i="7"/>
  <c r="P8" i="7"/>
  <c r="P40" i="7"/>
  <c r="P33" i="7"/>
  <c r="P18" i="7"/>
  <c r="P54" i="7"/>
  <c r="O27" i="7"/>
  <c r="O46" i="7"/>
  <c r="O32" i="7"/>
  <c r="O5" i="7"/>
  <c r="O37" i="7"/>
  <c r="O10" i="7"/>
  <c r="U4" i="7"/>
  <c r="U36" i="7"/>
  <c r="U5" i="7"/>
  <c r="U37" i="7"/>
  <c r="U6" i="7"/>
  <c r="U38" i="7"/>
  <c r="U15" i="7"/>
  <c r="X53" i="7"/>
  <c r="X27" i="7"/>
  <c r="X33" i="7"/>
  <c r="X20" i="7"/>
  <c r="X17" i="7"/>
  <c r="X6" i="7"/>
  <c r="X46" i="7"/>
  <c r="Q22" i="7"/>
  <c r="Q54" i="7"/>
  <c r="Q27" i="7"/>
  <c r="Q49" i="7"/>
  <c r="Q28" i="7"/>
  <c r="Q9" i="7"/>
  <c r="Q41" i="7"/>
  <c r="V20" i="7"/>
  <c r="V52" i="7"/>
  <c r="V25" i="7"/>
  <c r="V18" i="7"/>
  <c r="V14" i="7"/>
  <c r="V23" i="7"/>
  <c r="W3" i="7"/>
  <c r="W35" i="7"/>
  <c r="W8" i="7"/>
  <c r="W40" i="7"/>
  <c r="W13" i="7"/>
  <c r="W45" i="7"/>
  <c r="W14" i="7"/>
  <c r="R10" i="7"/>
  <c r="R42" i="7"/>
  <c r="R7" i="7"/>
  <c r="R39" i="7"/>
  <c r="R20" i="7"/>
  <c r="R5" i="7"/>
  <c r="R53" i="7"/>
  <c r="P17" i="7"/>
  <c r="X18" i="7"/>
  <c r="P15" i="7"/>
  <c r="P47" i="7"/>
  <c r="P12" i="7"/>
  <c r="P44" i="7"/>
  <c r="P5" i="7"/>
  <c r="P22" i="7"/>
  <c r="P50" i="7"/>
  <c r="O31" i="7"/>
  <c r="O4" i="7"/>
  <c r="O36" i="7"/>
  <c r="O9" i="7"/>
  <c r="O41" i="7"/>
  <c r="O14" i="7"/>
  <c r="U8" i="7"/>
  <c r="U40" i="7"/>
  <c r="U9" i="7"/>
  <c r="U41" i="7"/>
  <c r="U10" i="7"/>
  <c r="U42" i="7"/>
  <c r="U19" i="7"/>
  <c r="X34" i="7"/>
  <c r="X31" i="7"/>
  <c r="X41" i="7"/>
  <c r="X24" i="7"/>
  <c r="X45" i="7"/>
  <c r="X10" i="7"/>
  <c r="X54" i="7"/>
  <c r="Q26" i="7"/>
  <c r="Q53" i="7"/>
  <c r="Q31" i="7"/>
  <c r="Q56" i="7"/>
  <c r="Q32" i="7"/>
  <c r="Q13" i="7"/>
  <c r="Q45" i="7"/>
  <c r="V24" i="7"/>
  <c r="V56" i="7"/>
  <c r="V29" i="7"/>
  <c r="V22" i="7"/>
  <c r="V30" i="7"/>
  <c r="V27" i="7"/>
  <c r="W7" i="7"/>
  <c r="W39" i="7"/>
  <c r="W12" i="7"/>
  <c r="W44" i="7"/>
  <c r="W17" i="7"/>
  <c r="W49" i="7"/>
  <c r="W18" i="7"/>
  <c r="R14" i="7"/>
  <c r="R46" i="7"/>
  <c r="R11" i="7"/>
  <c r="R43" i="7"/>
  <c r="R24" i="7"/>
  <c r="R9" i="7"/>
  <c r="R41" i="7"/>
  <c r="P19" i="7"/>
  <c r="O3" i="7"/>
  <c r="O13" i="7"/>
  <c r="U45" i="7"/>
  <c r="X3" i="7"/>
  <c r="X14" i="7"/>
  <c r="Q36" i="7"/>
  <c r="V33" i="7"/>
  <c r="W43" i="7"/>
  <c r="W22" i="7"/>
  <c r="R28" i="7"/>
  <c r="P21" i="7"/>
  <c r="O7" i="7"/>
  <c r="O44" i="7"/>
  <c r="U48" i="7"/>
  <c r="U18" i="7"/>
  <c r="X49" i="7"/>
  <c r="Q34" i="7"/>
  <c r="Q40" i="7"/>
  <c r="V37" i="7"/>
  <c r="W15" i="7"/>
  <c r="W25" i="7"/>
  <c r="R54" i="7"/>
  <c r="R51" i="7"/>
  <c r="N17" i="7"/>
  <c r="N15" i="7"/>
  <c r="N47" i="7"/>
  <c r="N45" i="7"/>
  <c r="N24" i="7"/>
  <c r="N56" i="7"/>
  <c r="N25" i="7"/>
  <c r="N41" i="7"/>
  <c r="N19" i="7"/>
  <c r="N51" i="7"/>
  <c r="N18" i="7"/>
  <c r="N28" i="7"/>
  <c r="N9" i="7"/>
  <c r="N33" i="7"/>
  <c r="N5" i="7"/>
  <c r="N6" i="7"/>
  <c r="N23" i="7"/>
  <c r="N55" i="7"/>
  <c r="N46" i="7"/>
  <c r="N32" i="7"/>
  <c r="N29" i="7"/>
  <c r="N53" i="7"/>
  <c r="N52" i="7"/>
  <c r="N30" i="7"/>
  <c r="N27" i="7"/>
  <c r="N13" i="7"/>
  <c r="N4" i="7"/>
  <c r="N36" i="7"/>
  <c r="N37" i="7"/>
  <c r="N14" i="7"/>
  <c r="N21" i="7"/>
  <c r="N54" i="7"/>
  <c r="N31" i="7"/>
  <c r="N49" i="7"/>
  <c r="N8" i="7"/>
  <c r="N40" i="7"/>
  <c r="N10" i="7"/>
  <c r="N38" i="7"/>
  <c r="N20" i="7"/>
  <c r="N3" i="7"/>
  <c r="N35" i="7"/>
  <c r="N22" i="7"/>
  <c r="N12" i="7"/>
  <c r="N44" i="7"/>
  <c r="N34" i="7"/>
  <c r="N26" i="7"/>
  <c r="N11" i="7"/>
  <c r="N7" i="7"/>
  <c r="N39" i="7"/>
  <c r="N42" i="7"/>
  <c r="N16" i="7"/>
  <c r="N48" i="7"/>
  <c r="N50" i="7"/>
  <c r="N43" i="7"/>
  <c r="L5" i="7"/>
  <c r="L38" i="7"/>
  <c r="L23" i="7"/>
  <c r="L24" i="7"/>
  <c r="L9" i="7"/>
  <c r="L35" i="7"/>
  <c r="L28" i="7"/>
  <c r="K54" i="7"/>
  <c r="K28" i="7"/>
  <c r="K51" i="7"/>
  <c r="K20" i="7"/>
  <c r="K42" i="7"/>
  <c r="K43" i="7"/>
  <c r="L47" i="7"/>
  <c r="L33" i="7"/>
  <c r="L12" i="7"/>
  <c r="K7" i="7"/>
  <c r="K25" i="7"/>
  <c r="K12" i="7"/>
  <c r="L30" i="7"/>
  <c r="L56" i="7"/>
  <c r="L26" i="7"/>
  <c r="K22" i="7"/>
  <c r="K15" i="7"/>
  <c r="K33" i="7"/>
  <c r="K3" i="7"/>
  <c r="K21" i="7"/>
  <c r="L46" i="7"/>
  <c r="L49" i="7"/>
  <c r="L36" i="7"/>
  <c r="K30" i="7"/>
  <c r="K40" i="7"/>
  <c r="K18" i="7"/>
  <c r="K37" i="7"/>
  <c r="L8" i="7"/>
  <c r="K48" i="7"/>
  <c r="K49" i="7"/>
  <c r="K45" i="7"/>
  <c r="L16" i="7"/>
  <c r="K55" i="7"/>
  <c r="K56" i="7"/>
  <c r="K27" i="7"/>
  <c r="K53" i="7"/>
  <c r="L13" i="7"/>
  <c r="L54" i="7"/>
  <c r="L31" i="7"/>
  <c r="L32" i="7"/>
  <c r="L17" i="7"/>
  <c r="L43" i="7"/>
  <c r="L44" i="7"/>
  <c r="K31" i="7"/>
  <c r="K8" i="7"/>
  <c r="K9" i="7"/>
  <c r="K36" i="7"/>
  <c r="K50" i="7"/>
  <c r="K29" i="7"/>
  <c r="L29" i="7"/>
  <c r="L48" i="7"/>
  <c r="L18" i="7"/>
  <c r="K24" i="7"/>
  <c r="K52" i="7"/>
  <c r="K13" i="7"/>
  <c r="L37" i="7"/>
  <c r="L41" i="7"/>
  <c r="L20" i="7"/>
  <c r="K32" i="7"/>
  <c r="K10" i="7"/>
  <c r="L45" i="7"/>
  <c r="L50" i="7"/>
  <c r="K41" i="7"/>
  <c r="L7" i="7"/>
  <c r="L3" i="7"/>
  <c r="K39" i="7"/>
  <c r="K19" i="7"/>
  <c r="L22" i="7"/>
  <c r="L19" i="7"/>
  <c r="K4" i="7"/>
  <c r="L21" i="7"/>
  <c r="L6" i="7"/>
  <c r="L39" i="7"/>
  <c r="L40" i="7"/>
  <c r="L25" i="7"/>
  <c r="L10" i="7"/>
  <c r="L52" i="7"/>
  <c r="K6" i="7"/>
  <c r="K47" i="7"/>
  <c r="K16" i="7"/>
  <c r="K17" i="7"/>
  <c r="K44" i="7"/>
  <c r="K35" i="7"/>
  <c r="K5" i="7"/>
  <c r="L14" i="7"/>
  <c r="K14" i="7"/>
  <c r="L55" i="7"/>
  <c r="L34" i="7"/>
  <c r="L42" i="7"/>
  <c r="L11" i="7"/>
  <c r="L51" i="7"/>
  <c r="K23" i="7"/>
  <c r="K11" i="7"/>
  <c r="L53" i="7"/>
  <c r="L27" i="7"/>
  <c r="K38" i="7"/>
  <c r="K26" i="7"/>
  <c r="L15" i="7"/>
  <c r="L4" i="7"/>
  <c r="K46" i="7"/>
  <c r="K34" i="7"/>
  <c r="F47" i="6"/>
  <c r="E32" i="6"/>
  <c r="F31" i="6"/>
  <c r="E3" i="6"/>
  <c r="F4" i="6"/>
  <c r="F23" i="6"/>
  <c r="F18" i="6"/>
  <c r="F14" i="6"/>
  <c r="E43" i="6"/>
  <c r="F12" i="6"/>
  <c r="F36" i="6"/>
  <c r="E7" i="6"/>
  <c r="E27" i="6"/>
  <c r="E41" i="6"/>
  <c r="E42" i="6"/>
  <c r="E11" i="6"/>
  <c r="E37" i="6"/>
  <c r="F33" i="6"/>
  <c r="J6" i="6"/>
  <c r="O53" i="6"/>
  <c r="F17" i="6"/>
  <c r="N14" i="6"/>
  <c r="N30" i="6"/>
  <c r="O46" i="6"/>
  <c r="N5" i="6"/>
  <c r="N11" i="6"/>
  <c r="N27" i="6"/>
  <c r="N43" i="6"/>
  <c r="O29" i="6"/>
  <c r="N41" i="6"/>
  <c r="N16" i="6"/>
  <c r="N32" i="6"/>
  <c r="N48" i="6"/>
  <c r="F20" i="6"/>
  <c r="O18" i="6"/>
  <c r="O50" i="6"/>
  <c r="O15" i="6"/>
  <c r="O47" i="6"/>
  <c r="E33" i="6"/>
  <c r="N36" i="6"/>
  <c r="N53" i="6"/>
  <c r="O45" i="6"/>
  <c r="N18" i="6"/>
  <c r="O34" i="6"/>
  <c r="N50" i="6"/>
  <c r="O5" i="6"/>
  <c r="O11" i="6"/>
  <c r="O27" i="6"/>
  <c r="O43" i="6"/>
  <c r="N29" i="6"/>
  <c r="E13" i="6"/>
  <c r="O16" i="6"/>
  <c r="O32" i="6"/>
  <c r="O48" i="6"/>
  <c r="N45" i="6"/>
  <c r="N34" i="6"/>
  <c r="O33" i="6"/>
  <c r="N31" i="6"/>
  <c r="O4" i="6"/>
  <c r="O52" i="6"/>
  <c r="O9" i="6"/>
  <c r="N9" i="6"/>
  <c r="N6" i="6"/>
  <c r="O22" i="6"/>
  <c r="N38" i="6"/>
  <c r="O54" i="6"/>
  <c r="N33" i="6"/>
  <c r="N15" i="6"/>
  <c r="O31" i="6"/>
  <c r="N47" i="6"/>
  <c r="N13" i="6"/>
  <c r="N4" i="6"/>
  <c r="O20" i="6"/>
  <c r="O36" i="6"/>
  <c r="N52" i="6"/>
  <c r="O17" i="6"/>
  <c r="O6" i="6"/>
  <c r="N22" i="6"/>
  <c r="O38" i="6"/>
  <c r="N54" i="6"/>
  <c r="O3" i="6"/>
  <c r="N19" i="6"/>
  <c r="O35" i="6"/>
  <c r="N51" i="6"/>
  <c r="O13" i="6"/>
  <c r="N8" i="6"/>
  <c r="N24" i="6"/>
  <c r="O40" i="6"/>
  <c r="O56" i="6"/>
  <c r="N56" i="6"/>
  <c r="O21" i="6"/>
  <c r="N37" i="6"/>
  <c r="N17" i="6"/>
  <c r="N10" i="6"/>
  <c r="O26" i="6"/>
  <c r="O42" i="6"/>
  <c r="N25" i="6"/>
  <c r="N3" i="6"/>
  <c r="O19" i="6"/>
  <c r="N35" i="6"/>
  <c r="O51" i="6"/>
  <c r="N21" i="6"/>
  <c r="O8" i="6"/>
  <c r="O24" i="6"/>
  <c r="N40" i="6"/>
  <c r="O12" i="6"/>
  <c r="N44" i="6"/>
  <c r="N49" i="6"/>
  <c r="O10" i="6"/>
  <c r="N26" i="6"/>
  <c r="N42" i="6"/>
  <c r="O25" i="6"/>
  <c r="O7" i="6"/>
  <c r="O23" i="6"/>
  <c r="O39" i="6"/>
  <c r="O55" i="6"/>
  <c r="O28" i="6"/>
  <c r="O49" i="6"/>
  <c r="O14" i="6"/>
  <c r="O30" i="6"/>
  <c r="N46" i="6"/>
  <c r="E9" i="6"/>
  <c r="N7" i="6"/>
  <c r="N23" i="6"/>
  <c r="N39" i="6"/>
  <c r="N55" i="6"/>
  <c r="O41" i="6"/>
  <c r="N12" i="6"/>
  <c r="N28" i="6"/>
  <c r="O44" i="6"/>
  <c r="O37" i="6"/>
  <c r="N20" i="6"/>
  <c r="AY265" i="3" l="1"/>
  <c r="AY257" i="3"/>
  <c r="AY249" i="3"/>
  <c r="AY241" i="3"/>
  <c r="AY233" i="3"/>
  <c r="AY225" i="3"/>
  <c r="AY217" i="3"/>
  <c r="AY209" i="3"/>
  <c r="AY201" i="3"/>
  <c r="AY193" i="3"/>
  <c r="AY185" i="3"/>
  <c r="AY177" i="3"/>
  <c r="AY169" i="3"/>
  <c r="AY161" i="3"/>
  <c r="AY153" i="3"/>
  <c r="AY145" i="3"/>
  <c r="AY137" i="3"/>
  <c r="AY129" i="3"/>
  <c r="AY121" i="3"/>
  <c r="AY113" i="3"/>
  <c r="AY105" i="3"/>
  <c r="AY97" i="3"/>
  <c r="AY89" i="3"/>
  <c r="AY81" i="3"/>
  <c r="AY73" i="3"/>
  <c r="AY65" i="3"/>
  <c r="AY57" i="3"/>
  <c r="AY49" i="3"/>
  <c r="AY41" i="3"/>
  <c r="AY33" i="3"/>
  <c r="AY25" i="3"/>
  <c r="AY17" i="3"/>
  <c r="AY9" i="3"/>
  <c r="AS247" i="3"/>
  <c r="AS168" i="3"/>
  <c r="AS160" i="3"/>
  <c r="AS92" i="3"/>
  <c r="AS23" i="3"/>
  <c r="AS165" i="3"/>
  <c r="AS80" i="3"/>
  <c r="AS162" i="3"/>
  <c r="AS182" i="3"/>
  <c r="AS164" i="3"/>
  <c r="AS31" i="3"/>
  <c r="AS245" i="3"/>
  <c r="AS166" i="3"/>
  <c r="AS81" i="3"/>
  <c r="AS258" i="3"/>
  <c r="AS163" i="3"/>
  <c r="AY270" i="3"/>
  <c r="AY262" i="3"/>
  <c r="AY254" i="3"/>
  <c r="AY246" i="3"/>
  <c r="AY238" i="3"/>
  <c r="AY230" i="3"/>
  <c r="AY222" i="3"/>
  <c r="AY214" i="3"/>
  <c r="AY206" i="3"/>
  <c r="AY198" i="3"/>
  <c r="AY190" i="3"/>
  <c r="AY182" i="3"/>
  <c r="AY174" i="3"/>
  <c r="AS261" i="3"/>
  <c r="AS259" i="3"/>
  <c r="AS184" i="3"/>
  <c r="AS90" i="3"/>
  <c r="AS70" i="3"/>
  <c r="AS68" i="3"/>
  <c r="AS66" i="3"/>
  <c r="AS64" i="3"/>
  <c r="AS32" i="3"/>
  <c r="AS156" i="3"/>
  <c r="AS154" i="3"/>
  <c r="AS87" i="3"/>
  <c r="AS85" i="3"/>
  <c r="AS37" i="3"/>
  <c r="AS45" i="3"/>
  <c r="AS262" i="3"/>
  <c r="AS260" i="3"/>
  <c r="AS180" i="3"/>
  <c r="AS153" i="3"/>
  <c r="AS108" i="3"/>
  <c r="AS91" i="3"/>
  <c r="AS69" i="3"/>
  <c r="AS67" i="3"/>
  <c r="AS65" i="3"/>
  <c r="AS63" i="3"/>
  <c r="AS34" i="3"/>
  <c r="AS173" i="3"/>
  <c r="AS157" i="3"/>
  <c r="AS155" i="3"/>
  <c r="AS88" i="3"/>
  <c r="AS86" i="3"/>
  <c r="AS36" i="3"/>
  <c r="AS26" i="3"/>
  <c r="AY271" i="3"/>
  <c r="AY263" i="3"/>
  <c r="AY255" i="3"/>
  <c r="AY247" i="3"/>
  <c r="AY239" i="3"/>
  <c r="AY231" i="3"/>
  <c r="AY223" i="3"/>
  <c r="AY215" i="3"/>
  <c r="AY207" i="3"/>
  <c r="AY199" i="3"/>
  <c r="AY191" i="3"/>
  <c r="AY183" i="3"/>
  <c r="AY175" i="3"/>
  <c r="AS3" i="3"/>
  <c r="AS179" i="3"/>
  <c r="AS170" i="3"/>
  <c r="AS95" i="3"/>
  <c r="AS79" i="3"/>
  <c r="AS77" i="3"/>
  <c r="AS75" i="3"/>
  <c r="AS73" i="3"/>
  <c r="AS52" i="3"/>
  <c r="AS48" i="3"/>
  <c r="AS30" i="3"/>
  <c r="AS28" i="3"/>
  <c r="AS21" i="3"/>
  <c r="AS19" i="3"/>
  <c r="AS17" i="3"/>
  <c r="AS15" i="3"/>
  <c r="AS13" i="3"/>
  <c r="AS11" i="3"/>
  <c r="AS9" i="3"/>
  <c r="AS7" i="3"/>
  <c r="AS5" i="3"/>
  <c r="AS251" i="3"/>
  <c r="AS161" i="3"/>
  <c r="AS83" i="3"/>
  <c r="AS177" i="3"/>
  <c r="AS172" i="3"/>
  <c r="AS72" i="3"/>
  <c r="AS43" i="3"/>
  <c r="AS35" i="3"/>
  <c r="AS183" i="3"/>
  <c r="AS71" i="3"/>
  <c r="AS244" i="3"/>
  <c r="AS96" i="3"/>
  <c r="AS94" i="3"/>
  <c r="AS78" i="3"/>
  <c r="AS76" i="3"/>
  <c r="AS74" i="3"/>
  <c r="AS50" i="3"/>
  <c r="AS29" i="3"/>
  <c r="AS27" i="3"/>
  <c r="AS22" i="3"/>
  <c r="AS20" i="3"/>
  <c r="AS18" i="3"/>
  <c r="AS16" i="3"/>
  <c r="AS14" i="3"/>
  <c r="AS12" i="3"/>
  <c r="AS10" i="3"/>
  <c r="AS8" i="3"/>
  <c r="AS6" i="3"/>
  <c r="AS4" i="3"/>
  <c r="BC171" i="2"/>
  <c r="BC155" i="2"/>
  <c r="BC91" i="2"/>
  <c r="BC75" i="2"/>
  <c r="BC67" i="2"/>
  <c r="BC51" i="2"/>
  <c r="BC35" i="2"/>
  <c r="BC27" i="2"/>
  <c r="BC19" i="2"/>
  <c r="BC11" i="2"/>
  <c r="AY272" i="3"/>
  <c r="AY264" i="3"/>
  <c r="AY256" i="3"/>
  <c r="AY248" i="3"/>
  <c r="AY240" i="3"/>
  <c r="AY232" i="3"/>
  <c r="AY224" i="3"/>
  <c r="AY216" i="3"/>
  <c r="AY208" i="3"/>
  <c r="AY200" i="3"/>
  <c r="AY192" i="3"/>
  <c r="AY184" i="3"/>
  <c r="AY176" i="3"/>
  <c r="AY168" i="3"/>
  <c r="AY160" i="3"/>
  <c r="AY152" i="3"/>
  <c r="AY144" i="3"/>
  <c r="AY136" i="3"/>
  <c r="AY128" i="3"/>
  <c r="AY120" i="3"/>
  <c r="AY112" i="3"/>
  <c r="AY104" i="3"/>
  <c r="AY96" i="3"/>
  <c r="AY88" i="3"/>
  <c r="AY80" i="3"/>
  <c r="AY72" i="3"/>
  <c r="AY64" i="3"/>
  <c r="AY56" i="3"/>
  <c r="AY48" i="3"/>
  <c r="AY40" i="3"/>
  <c r="AY32" i="3"/>
  <c r="AY24" i="3"/>
  <c r="AY16" i="3"/>
  <c r="AY8" i="3"/>
  <c r="AY167" i="3"/>
  <c r="AY159" i="3"/>
  <c r="AY151" i="3"/>
  <c r="AY143" i="3"/>
  <c r="AY135" i="3"/>
  <c r="AY127" i="3"/>
  <c r="AY119" i="3"/>
  <c r="AY111" i="3"/>
  <c r="AY103" i="3"/>
  <c r="AY95" i="3"/>
  <c r="AY87" i="3"/>
  <c r="AY79" i="3"/>
  <c r="AY71" i="3"/>
  <c r="AY63" i="3"/>
  <c r="AY55" i="3"/>
  <c r="AY47" i="3"/>
  <c r="AY39" i="3"/>
  <c r="AY31" i="3"/>
  <c r="AY23" i="3"/>
  <c r="AY15" i="3"/>
  <c r="AY7" i="3"/>
  <c r="AY166" i="3"/>
  <c r="AY158" i="3"/>
  <c r="AY150" i="3"/>
  <c r="AY142" i="3"/>
  <c r="AY134" i="3"/>
  <c r="AY126" i="3"/>
  <c r="AY118" i="3"/>
  <c r="AY110" i="3"/>
  <c r="AY102" i="3"/>
  <c r="AY94" i="3"/>
  <c r="AY86" i="3"/>
  <c r="AY78" i="3"/>
  <c r="AY70" i="3"/>
  <c r="AY62" i="3"/>
  <c r="AY54" i="3"/>
  <c r="AY46" i="3"/>
  <c r="AY38" i="3"/>
  <c r="AY30" i="3"/>
  <c r="AY22" i="3"/>
  <c r="AY14" i="3"/>
  <c r="AY6" i="3"/>
  <c r="AS3" i="1"/>
  <c r="AS200" i="1"/>
  <c r="AS187" i="1"/>
  <c r="AS179" i="1"/>
  <c r="AS175" i="1"/>
  <c r="AS171" i="1"/>
  <c r="AS167" i="1"/>
  <c r="AS163" i="1"/>
  <c r="AS159" i="1"/>
  <c r="AS155" i="1"/>
  <c r="AS141" i="1"/>
  <c r="AS110" i="1"/>
  <c r="AS96" i="1"/>
  <c r="AS92" i="1"/>
  <c r="AS88" i="1"/>
  <c r="AS84" i="1"/>
  <c r="AS80" i="1"/>
  <c r="AS76" i="1"/>
  <c r="AS72" i="1"/>
  <c r="AS68" i="1"/>
  <c r="AS64" i="1"/>
  <c r="AS231" i="1"/>
  <c r="AS50" i="1"/>
  <c r="AS41" i="1"/>
  <c r="AS37" i="1"/>
  <c r="AS33" i="1"/>
  <c r="AS29" i="1"/>
  <c r="AS25" i="1"/>
  <c r="AS21" i="1"/>
  <c r="AS17" i="1"/>
  <c r="AS13" i="1"/>
  <c r="AS9" i="1"/>
  <c r="AS5" i="1"/>
  <c r="AS199" i="1"/>
  <c r="AS186" i="1"/>
  <c r="AS182" i="1"/>
  <c r="AS178" i="1"/>
  <c r="AS170" i="1"/>
  <c r="AS166" i="1"/>
  <c r="AS162" i="1"/>
  <c r="AS158" i="1"/>
  <c r="AS154" i="1"/>
  <c r="AS140" i="1"/>
  <c r="AS127" i="1"/>
  <c r="AS109" i="1"/>
  <c r="AS95" i="1"/>
  <c r="AS91" i="1"/>
  <c r="AS87" i="1"/>
  <c r="AS83" i="1"/>
  <c r="AS79" i="1"/>
  <c r="AS75" i="1"/>
  <c r="AS71" i="1"/>
  <c r="AS67" i="1"/>
  <c r="AS63" i="1"/>
  <c r="AS262" i="1"/>
  <c r="AS258" i="1"/>
  <c r="AS244" i="1"/>
  <c r="AS230" i="1"/>
  <c r="AS49" i="1"/>
  <c r="AS36" i="1"/>
  <c r="AS32" i="1"/>
  <c r="AS28" i="1"/>
  <c r="AS24" i="1"/>
  <c r="AS20" i="1"/>
  <c r="AS16" i="1"/>
  <c r="AS12" i="1"/>
  <c r="AS8" i="1"/>
  <c r="AS4" i="1"/>
  <c r="AS202" i="1"/>
  <c r="AS198" i="1"/>
  <c r="AS185" i="1"/>
  <c r="AS181" i="1"/>
  <c r="AS177" i="1"/>
  <c r="AS173" i="1"/>
  <c r="AS169" i="1"/>
  <c r="AS165" i="1"/>
  <c r="AS161" i="1"/>
  <c r="AS157" i="1"/>
  <c r="AS153" i="1"/>
  <c r="AS139" i="1"/>
  <c r="AS126" i="1"/>
  <c r="AS112" i="1"/>
  <c r="AS108" i="1"/>
  <c r="AS94" i="1"/>
  <c r="AS90" i="1"/>
  <c r="AS86" i="1"/>
  <c r="AS82" i="1"/>
  <c r="AS78" i="1"/>
  <c r="AS74" i="1"/>
  <c r="AS70" i="1"/>
  <c r="AS66" i="1"/>
  <c r="AS243" i="1"/>
  <c r="AS52" i="1"/>
  <c r="AS48" i="1"/>
  <c r="AS39" i="1"/>
  <c r="AS35" i="1"/>
  <c r="AS31" i="1"/>
  <c r="AS27" i="1"/>
  <c r="AS23" i="1"/>
  <c r="AS19" i="1"/>
  <c r="AS15" i="1"/>
  <c r="AS11" i="1"/>
  <c r="AS7" i="1"/>
  <c r="AS201" i="1"/>
  <c r="AS184" i="1"/>
  <c r="AS180" i="1"/>
  <c r="AS176" i="1"/>
  <c r="AS172" i="1"/>
  <c r="AS168" i="1"/>
  <c r="AS164" i="1"/>
  <c r="AS160" i="1"/>
  <c r="AS156" i="1"/>
  <c r="AS142" i="1"/>
  <c r="AS138" i="1"/>
  <c r="AS111" i="1"/>
  <c r="AS97" i="1"/>
  <c r="AS93" i="1"/>
  <c r="AS89" i="1"/>
  <c r="AS85" i="1"/>
  <c r="AS81" i="1"/>
  <c r="AS77" i="1"/>
  <c r="AS73" i="1"/>
  <c r="AS69" i="1"/>
  <c r="AS65" i="1"/>
  <c r="AS260" i="1"/>
  <c r="AS228" i="1"/>
  <c r="AS51" i="1"/>
  <c r="AS34" i="1"/>
  <c r="AS30" i="1"/>
  <c r="AS26" i="1"/>
  <c r="AS22" i="1"/>
  <c r="AS18" i="1"/>
  <c r="AS14" i="1"/>
  <c r="AS10" i="1"/>
  <c r="AS6" i="1"/>
  <c r="BB3" i="2"/>
  <c r="BC3" i="2" s="1"/>
  <c r="AY4" i="3"/>
  <c r="AY3" i="3"/>
  <c r="BB190" i="2"/>
  <c r="BC190" i="2" s="1"/>
  <c r="BB158" i="2"/>
  <c r="BC158" i="2" s="1"/>
  <c r="BB126" i="2"/>
  <c r="BC126" i="2" s="1"/>
  <c r="BC157" i="2"/>
  <c r="BB94" i="2"/>
  <c r="BC94" i="2" s="1"/>
  <c r="BB62" i="2"/>
  <c r="BC62" i="2" s="1"/>
  <c r="BB254" i="2"/>
  <c r="BC254" i="2" s="1"/>
  <c r="BB222" i="2"/>
  <c r="BC222" i="2" s="1"/>
  <c r="AJ248" i="2"/>
  <c r="AJ224" i="2"/>
  <c r="AJ200" i="2"/>
  <c r="AJ129" i="2"/>
  <c r="AJ57" i="2"/>
  <c r="BB247" i="2"/>
  <c r="BC247" i="2" s="1"/>
  <c r="BB215" i="2"/>
  <c r="BC215" i="2" s="1"/>
  <c r="BB183" i="2"/>
  <c r="BC183" i="2" s="1"/>
  <c r="BB151" i="2"/>
  <c r="BC151" i="2" s="1"/>
  <c r="BB119" i="2"/>
  <c r="BC119" i="2" s="1"/>
  <c r="BB87" i="2"/>
  <c r="BC87" i="2" s="1"/>
  <c r="BB55" i="2"/>
  <c r="BC55" i="2" s="1"/>
  <c r="AJ241" i="2"/>
  <c r="AJ217" i="2"/>
  <c r="AJ128" i="2"/>
  <c r="AJ56" i="2"/>
  <c r="BB246" i="2"/>
  <c r="BC246" i="2" s="1"/>
  <c r="BB214" i="2"/>
  <c r="BC214" i="2" s="1"/>
  <c r="BB182" i="2"/>
  <c r="BC182" i="2" s="1"/>
  <c r="BB150" i="2"/>
  <c r="BC150" i="2" s="1"/>
  <c r="BB118" i="2"/>
  <c r="BC118" i="2" s="1"/>
  <c r="BB54" i="2"/>
  <c r="BC54" i="2" s="1"/>
  <c r="AJ265" i="2"/>
  <c r="AJ240" i="2"/>
  <c r="AJ216" i="2"/>
  <c r="AJ152" i="2"/>
  <c r="BB271" i="2"/>
  <c r="BC271" i="2" s="1"/>
  <c r="BB239" i="2"/>
  <c r="BC239" i="2" s="1"/>
  <c r="BB207" i="2"/>
  <c r="BC207" i="2" s="1"/>
  <c r="BB175" i="2"/>
  <c r="BC175" i="2" s="1"/>
  <c r="BB143" i="2"/>
  <c r="BC143" i="2" s="1"/>
  <c r="BB111" i="2"/>
  <c r="BC111" i="2" s="1"/>
  <c r="BB47" i="2"/>
  <c r="BC47" i="2" s="1"/>
  <c r="AJ264" i="2"/>
  <c r="AJ233" i="2"/>
  <c r="AJ145" i="2"/>
  <c r="BB270" i="2"/>
  <c r="BC270" i="2" s="1"/>
  <c r="BB238" i="2"/>
  <c r="BC238" i="2" s="1"/>
  <c r="BB206" i="2"/>
  <c r="BC206" i="2" s="1"/>
  <c r="BB174" i="2"/>
  <c r="BC174" i="2" s="1"/>
  <c r="BB142" i="2"/>
  <c r="BC142" i="2" s="1"/>
  <c r="BB110" i="2"/>
  <c r="BC110" i="2" s="1"/>
  <c r="BB46" i="2"/>
  <c r="BC46" i="2" s="1"/>
  <c r="AJ232" i="2"/>
  <c r="AJ185" i="2"/>
  <c r="AJ144" i="2"/>
  <c r="AJ120" i="2"/>
  <c r="BC168" i="2"/>
  <c r="BC160" i="2"/>
  <c r="BC80" i="2"/>
  <c r="BC32" i="2"/>
  <c r="BC16" i="2"/>
  <c r="BC8" i="2"/>
  <c r="BB263" i="2"/>
  <c r="BC263" i="2" s="1"/>
  <c r="BB231" i="2"/>
  <c r="BC231" i="2" s="1"/>
  <c r="BB199" i="2"/>
  <c r="BC199" i="2" s="1"/>
  <c r="BB135" i="2"/>
  <c r="BC135" i="2" s="1"/>
  <c r="BB103" i="2"/>
  <c r="BC103" i="2" s="1"/>
  <c r="BB39" i="2"/>
  <c r="BC39" i="2" s="1"/>
  <c r="BC29" i="2"/>
  <c r="BC21" i="2"/>
  <c r="AJ193" i="2"/>
  <c r="BB262" i="2"/>
  <c r="BC262" i="2" s="1"/>
  <c r="BB230" i="2"/>
  <c r="BC230" i="2" s="1"/>
  <c r="BB198" i="2"/>
  <c r="BC198" i="2" s="1"/>
  <c r="BB166" i="2"/>
  <c r="BC166" i="2" s="1"/>
  <c r="BB134" i="2"/>
  <c r="BC134" i="2" s="1"/>
  <c r="BB102" i="2"/>
  <c r="BC102" i="2" s="1"/>
  <c r="BB38" i="2"/>
  <c r="BC38" i="2" s="1"/>
  <c r="AJ208" i="2"/>
  <c r="AJ192" i="2"/>
  <c r="AJ136" i="2"/>
  <c r="AJ113" i="2"/>
  <c r="BB255" i="2"/>
  <c r="BC255" i="2" s="1"/>
  <c r="BB223" i="2"/>
  <c r="BC223" i="2" s="1"/>
  <c r="BB191" i="2"/>
  <c r="BC191" i="2" s="1"/>
  <c r="BB127" i="2"/>
  <c r="BC127" i="2" s="1"/>
  <c r="BB95" i="2"/>
  <c r="BC95" i="2" s="1"/>
  <c r="AG140" i="3"/>
  <c r="AG213" i="3"/>
  <c r="AG229" i="3"/>
  <c r="AG189" i="1"/>
  <c r="AG124" i="1"/>
  <c r="AS124" i="1" s="1"/>
  <c r="AG205" i="1"/>
  <c r="AG188" i="1"/>
  <c r="AG101" i="1"/>
  <c r="AG237" i="1"/>
  <c r="AG204" i="1"/>
  <c r="AG117" i="1"/>
  <c r="AG100" i="1"/>
  <c r="AG252" i="1"/>
  <c r="AG236" i="1"/>
  <c r="AG221" i="1"/>
  <c r="AG116" i="1"/>
  <c r="AG261" i="1"/>
  <c r="AS261" i="1" s="1"/>
  <c r="AG245" i="1"/>
  <c r="AS245" i="1" s="1"/>
  <c r="AG229" i="1"/>
  <c r="AS229" i="1" s="1"/>
  <c r="AG220" i="1"/>
  <c r="AG53" i="1"/>
  <c r="AG213" i="1"/>
  <c r="AS213" i="1" s="1"/>
  <c r="AG149" i="1"/>
  <c r="AG212" i="1"/>
  <c r="AG132" i="1"/>
  <c r="AG125" i="1"/>
  <c r="AS125" i="1" s="1"/>
  <c r="AH267" i="2"/>
  <c r="AJ267" i="2"/>
  <c r="BB267" i="2"/>
  <c r="BC267" i="2" s="1"/>
  <c r="AH243" i="2"/>
  <c r="AJ243" i="2"/>
  <c r="BB243" i="2"/>
  <c r="BC243" i="2" s="1"/>
  <c r="AH219" i="2"/>
  <c r="AJ219" i="2"/>
  <c r="BB219" i="2"/>
  <c r="BC219" i="2" s="1"/>
  <c r="AH203" i="2"/>
  <c r="AJ203" i="2"/>
  <c r="BB203" i="2"/>
  <c r="BC203" i="2" s="1"/>
  <c r="AH139" i="2"/>
  <c r="AJ139" i="2"/>
  <c r="BB139" i="2"/>
  <c r="BC139" i="2" s="1"/>
  <c r="AH115" i="2"/>
  <c r="AJ115" i="2"/>
  <c r="BB115" i="2"/>
  <c r="BC115" i="2" s="1"/>
  <c r="AH99" i="2"/>
  <c r="BB99" i="2"/>
  <c r="BC99" i="2" s="1"/>
  <c r="AH59" i="2"/>
  <c r="AJ59" i="2"/>
  <c r="BB59" i="2"/>
  <c r="BC59" i="2" s="1"/>
  <c r="AI250" i="2"/>
  <c r="AJ250" i="2"/>
  <c r="BB250" i="2"/>
  <c r="BC250" i="2" s="1"/>
  <c r="AI218" i="2"/>
  <c r="AJ218" i="2"/>
  <c r="BB218" i="2"/>
  <c r="BC218" i="2" s="1"/>
  <c r="AI178" i="2"/>
  <c r="BB178" i="2"/>
  <c r="BC178" i="2" s="1"/>
  <c r="AI130" i="2"/>
  <c r="AJ130" i="2"/>
  <c r="BB130" i="2"/>
  <c r="BC130" i="2" s="1"/>
  <c r="AH251" i="2"/>
  <c r="AJ251" i="2"/>
  <c r="BB251" i="2"/>
  <c r="BC251" i="2" s="1"/>
  <c r="AH211" i="2"/>
  <c r="BB211" i="2"/>
  <c r="BC211" i="2" s="1"/>
  <c r="AH195" i="2"/>
  <c r="BB195" i="2"/>
  <c r="BC195" i="2" s="1"/>
  <c r="AH163" i="2"/>
  <c r="BB163" i="2"/>
  <c r="BC163" i="2" s="1"/>
  <c r="AH131" i="2"/>
  <c r="AJ131" i="2"/>
  <c r="BB131" i="2"/>
  <c r="BC131" i="2" s="1"/>
  <c r="AH83" i="2"/>
  <c r="BB83" i="2"/>
  <c r="BC83" i="2" s="1"/>
  <c r="AI122" i="2"/>
  <c r="BB122" i="2"/>
  <c r="BC122" i="2" s="1"/>
  <c r="AI106" i="2"/>
  <c r="BB106" i="2"/>
  <c r="BC106" i="2" s="1"/>
  <c r="AH42" i="2"/>
  <c r="BB42" i="2"/>
  <c r="BC42" i="2" s="1"/>
  <c r="AH26" i="2"/>
  <c r="BB26" i="2"/>
  <c r="BC26" i="2" s="1"/>
  <c r="AH235" i="2"/>
  <c r="AJ235" i="2"/>
  <c r="BB235" i="2"/>
  <c r="BC235" i="2" s="1"/>
  <c r="AH179" i="2"/>
  <c r="BB179" i="2"/>
  <c r="BC179" i="2" s="1"/>
  <c r="AI234" i="2"/>
  <c r="AJ234" i="2"/>
  <c r="BB234" i="2"/>
  <c r="BC234" i="2" s="1"/>
  <c r="AI186" i="2"/>
  <c r="BB186" i="2"/>
  <c r="BC186" i="2" s="1"/>
  <c r="AI58" i="2"/>
  <c r="AJ58" i="2"/>
  <c r="BB58" i="2"/>
  <c r="BC58" i="2" s="1"/>
  <c r="BC165" i="2"/>
  <c r="BC69" i="2"/>
  <c r="BC37" i="2"/>
  <c r="BC13" i="2"/>
  <c r="BC5" i="2"/>
  <c r="AI266" i="2"/>
  <c r="AJ266" i="2"/>
  <c r="BB266" i="2"/>
  <c r="BC266" i="2" s="1"/>
  <c r="AI210" i="2"/>
  <c r="BB210" i="2"/>
  <c r="BC210" i="2" s="1"/>
  <c r="AH147" i="2"/>
  <c r="AJ147" i="2"/>
  <c r="BB147" i="2"/>
  <c r="BC147" i="2" s="1"/>
  <c r="AH107" i="2"/>
  <c r="BB107" i="2"/>
  <c r="BC107" i="2" s="1"/>
  <c r="AH43" i="2"/>
  <c r="BB43" i="2"/>
  <c r="BC43" i="2" s="1"/>
  <c r="AI272" i="2"/>
  <c r="BB272" i="2"/>
  <c r="BC272" i="2" s="1"/>
  <c r="AI138" i="2"/>
  <c r="AJ138" i="2"/>
  <c r="BB138" i="2"/>
  <c r="BC138" i="2" s="1"/>
  <c r="AI98" i="2"/>
  <c r="BB98" i="2"/>
  <c r="BC98" i="2" s="1"/>
  <c r="AH259" i="2"/>
  <c r="AJ259" i="2"/>
  <c r="BB259" i="2"/>
  <c r="BC259" i="2" s="1"/>
  <c r="AH123" i="2"/>
  <c r="AJ123" i="2"/>
  <c r="BB123" i="2"/>
  <c r="BC123" i="2" s="1"/>
  <c r="AI258" i="2"/>
  <c r="AJ258" i="2"/>
  <c r="BB258" i="2"/>
  <c r="BC258" i="2" s="1"/>
  <c r="AI226" i="2"/>
  <c r="BB226" i="2"/>
  <c r="BC226" i="2" s="1"/>
  <c r="AI194" i="2"/>
  <c r="BB194" i="2"/>
  <c r="BC194" i="2" s="1"/>
  <c r="BB162" i="2"/>
  <c r="BC162" i="2" s="1"/>
  <c r="AI146" i="2"/>
  <c r="AJ146" i="2"/>
  <c r="BB146" i="2"/>
  <c r="BC146" i="2" s="1"/>
  <c r="AI114" i="2"/>
  <c r="AJ114" i="2"/>
  <c r="BB114" i="2"/>
  <c r="BC114" i="2" s="1"/>
  <c r="AH227" i="2"/>
  <c r="BB227" i="2"/>
  <c r="BC227" i="2" s="1"/>
  <c r="AH187" i="2"/>
  <c r="AJ187" i="2"/>
  <c r="BB187" i="2"/>
  <c r="BC187" i="2" s="1"/>
  <c r="AI242" i="2"/>
  <c r="AJ242" i="2"/>
  <c r="BB242" i="2"/>
  <c r="BC242" i="2" s="1"/>
  <c r="AI202" i="2"/>
  <c r="AJ202" i="2"/>
  <c r="BB202" i="2"/>
  <c r="BC202" i="2" s="1"/>
  <c r="BC169" i="2"/>
  <c r="BC161" i="2"/>
  <c r="BC153" i="2"/>
  <c r="BC81" i="2"/>
  <c r="BC73" i="2"/>
  <c r="BC65" i="2"/>
  <c r="BC49" i="2"/>
  <c r="BC17" i="2"/>
  <c r="BC9" i="2"/>
  <c r="AJ271" i="2"/>
  <c r="AJ263" i="2"/>
  <c r="AJ247" i="2"/>
  <c r="AJ239" i="2"/>
  <c r="AJ231" i="2"/>
  <c r="AJ223" i="2"/>
  <c r="AJ215" i="2"/>
  <c r="AJ207" i="2"/>
  <c r="AJ199" i="2"/>
  <c r="AJ175" i="2"/>
  <c r="AJ151" i="2"/>
  <c r="AJ143" i="2"/>
  <c r="AJ127" i="2"/>
  <c r="AJ119" i="2"/>
  <c r="AJ55" i="2"/>
  <c r="BB269" i="2"/>
  <c r="BC269" i="2" s="1"/>
  <c r="BB261" i="2"/>
  <c r="BC261" i="2" s="1"/>
  <c r="BB253" i="2"/>
  <c r="BC253" i="2" s="1"/>
  <c r="BB245" i="2"/>
  <c r="BC245" i="2" s="1"/>
  <c r="BB237" i="2"/>
  <c r="BC237" i="2" s="1"/>
  <c r="BB229" i="2"/>
  <c r="BC229" i="2" s="1"/>
  <c r="BB221" i="2"/>
  <c r="BC221" i="2" s="1"/>
  <c r="BB213" i="2"/>
  <c r="BC213" i="2" s="1"/>
  <c r="BB205" i="2"/>
  <c r="BC205" i="2" s="1"/>
  <c r="BB197" i="2"/>
  <c r="BC197" i="2" s="1"/>
  <c r="BB189" i="2"/>
  <c r="BC189" i="2" s="1"/>
  <c r="BB181" i="2"/>
  <c r="BC181" i="2" s="1"/>
  <c r="BB173" i="2"/>
  <c r="BC173" i="2" s="1"/>
  <c r="BB149" i="2"/>
  <c r="BC149" i="2" s="1"/>
  <c r="BB141" i="2"/>
  <c r="BC141" i="2" s="1"/>
  <c r="BB133" i="2"/>
  <c r="BC133" i="2" s="1"/>
  <c r="BB125" i="2"/>
  <c r="BC125" i="2" s="1"/>
  <c r="BB117" i="2"/>
  <c r="BC117" i="2" s="1"/>
  <c r="BB109" i="2"/>
  <c r="BC109" i="2" s="1"/>
  <c r="BB101" i="2"/>
  <c r="BC101" i="2" s="1"/>
  <c r="BB93" i="2"/>
  <c r="BC93" i="2" s="1"/>
  <c r="BB85" i="2"/>
  <c r="BC85" i="2" s="1"/>
  <c r="BB77" i="2"/>
  <c r="BC77" i="2" s="1"/>
  <c r="BB61" i="2"/>
  <c r="BC61" i="2" s="1"/>
  <c r="BB53" i="2"/>
  <c r="BC53" i="2" s="1"/>
  <c r="BB45" i="2"/>
  <c r="BC45" i="2" s="1"/>
  <c r="AJ270" i="2"/>
  <c r="AJ262" i="2"/>
  <c r="AJ254" i="2"/>
  <c r="AJ246" i="2"/>
  <c r="AJ238" i="2"/>
  <c r="AJ230" i="2"/>
  <c r="AJ222" i="2"/>
  <c r="AJ214" i="2"/>
  <c r="AJ206" i="2"/>
  <c r="AJ198" i="2"/>
  <c r="AJ174" i="2"/>
  <c r="AJ150" i="2"/>
  <c r="AJ142" i="2"/>
  <c r="AJ134" i="2"/>
  <c r="AJ126" i="2"/>
  <c r="AJ118" i="2"/>
  <c r="AJ102" i="2"/>
  <c r="AJ54" i="2"/>
  <c r="BB268" i="2"/>
  <c r="BC268" i="2" s="1"/>
  <c r="BB260" i="2"/>
  <c r="BC260" i="2" s="1"/>
  <c r="BB252" i="2"/>
  <c r="BC252" i="2" s="1"/>
  <c r="BB244" i="2"/>
  <c r="BC244" i="2" s="1"/>
  <c r="BB236" i="2"/>
  <c r="BC236" i="2" s="1"/>
  <c r="BB228" i="2"/>
  <c r="BC228" i="2" s="1"/>
  <c r="BB220" i="2"/>
  <c r="BC220" i="2" s="1"/>
  <c r="BB212" i="2"/>
  <c r="BC212" i="2" s="1"/>
  <c r="BB204" i="2"/>
  <c r="BC204" i="2" s="1"/>
  <c r="BB196" i="2"/>
  <c r="BC196" i="2" s="1"/>
  <c r="BB188" i="2"/>
  <c r="BC188" i="2" s="1"/>
  <c r="BB180" i="2"/>
  <c r="BC180" i="2" s="1"/>
  <c r="BB148" i="2"/>
  <c r="BC148" i="2" s="1"/>
  <c r="BB140" i="2"/>
  <c r="BC140" i="2" s="1"/>
  <c r="BB132" i="2"/>
  <c r="BC132" i="2" s="1"/>
  <c r="BB124" i="2"/>
  <c r="BC124" i="2" s="1"/>
  <c r="BB116" i="2"/>
  <c r="BC116" i="2" s="1"/>
  <c r="BB108" i="2"/>
  <c r="BC108" i="2" s="1"/>
  <c r="BB100" i="2"/>
  <c r="BC100" i="2" s="1"/>
  <c r="BB92" i="2"/>
  <c r="BC92" i="2" s="1"/>
  <c r="BB84" i="2"/>
  <c r="BC84" i="2" s="1"/>
  <c r="BB76" i="2"/>
  <c r="BC76" i="2" s="1"/>
  <c r="BB60" i="2"/>
  <c r="BC60" i="2" s="1"/>
  <c r="BB44" i="2"/>
  <c r="BC44" i="2" s="1"/>
  <c r="AJ269" i="2"/>
  <c r="AJ261" i="2"/>
  <c r="AJ253" i="2"/>
  <c r="AJ245" i="2"/>
  <c r="AJ237" i="2"/>
  <c r="AJ229" i="2"/>
  <c r="AJ221" i="2"/>
  <c r="AJ213" i="2"/>
  <c r="AJ205" i="2"/>
  <c r="AJ173" i="2"/>
  <c r="AJ149" i="2"/>
  <c r="AJ141" i="2"/>
  <c r="AJ133" i="2"/>
  <c r="AJ125" i="2"/>
  <c r="AJ93" i="2"/>
  <c r="AJ85" i="2"/>
  <c r="AJ61" i="2"/>
  <c r="AJ53" i="2"/>
  <c r="AJ268" i="2"/>
  <c r="AJ260" i="2"/>
  <c r="AJ252" i="2"/>
  <c r="AJ244" i="2"/>
  <c r="AJ236" i="2"/>
  <c r="AJ228" i="2"/>
  <c r="AJ220" i="2"/>
  <c r="AJ212" i="2"/>
  <c r="AJ204" i="2"/>
  <c r="AJ148" i="2"/>
  <c r="AJ140" i="2"/>
  <c r="AJ132" i="2"/>
  <c r="AJ124" i="2"/>
  <c r="AJ116" i="2"/>
  <c r="BB265" i="2"/>
  <c r="BC265" i="2" s="1"/>
  <c r="BB257" i="2"/>
  <c r="BC257" i="2" s="1"/>
  <c r="BB249" i="2"/>
  <c r="BC249" i="2" s="1"/>
  <c r="BB241" i="2"/>
  <c r="BC241" i="2" s="1"/>
  <c r="BB233" i="2"/>
  <c r="BC233" i="2" s="1"/>
  <c r="BB225" i="2"/>
  <c r="BC225" i="2" s="1"/>
  <c r="BB217" i="2"/>
  <c r="BC217" i="2" s="1"/>
  <c r="BB209" i="2"/>
  <c r="BC209" i="2" s="1"/>
  <c r="BB201" i="2"/>
  <c r="BC201" i="2" s="1"/>
  <c r="BB193" i="2"/>
  <c r="BC193" i="2" s="1"/>
  <c r="BB185" i="2"/>
  <c r="BC185" i="2" s="1"/>
  <c r="BB177" i="2"/>
  <c r="BC177" i="2" s="1"/>
  <c r="BB145" i="2"/>
  <c r="BC145" i="2" s="1"/>
  <c r="BB137" i="2"/>
  <c r="BC137" i="2" s="1"/>
  <c r="BB129" i="2"/>
  <c r="BC129" i="2" s="1"/>
  <c r="BB121" i="2"/>
  <c r="BC121" i="2" s="1"/>
  <c r="BB113" i="2"/>
  <c r="BC113" i="2" s="1"/>
  <c r="BB105" i="2"/>
  <c r="BC105" i="2" s="1"/>
  <c r="BB97" i="2"/>
  <c r="BC97" i="2" s="1"/>
  <c r="BB89" i="2"/>
  <c r="BC89" i="2" s="1"/>
  <c r="BB57" i="2"/>
  <c r="BC57" i="2" s="1"/>
  <c r="BB41" i="2"/>
  <c r="BC41" i="2" s="1"/>
  <c r="BB33" i="2"/>
  <c r="BC33" i="2" s="1"/>
  <c r="BB25" i="2"/>
  <c r="BC25" i="2" s="1"/>
  <c r="BB264" i="2"/>
  <c r="BC264" i="2" s="1"/>
  <c r="BB256" i="2"/>
  <c r="BC256" i="2" s="1"/>
  <c r="BB248" i="2"/>
  <c r="BC248" i="2" s="1"/>
  <c r="BB240" i="2"/>
  <c r="BC240" i="2" s="1"/>
  <c r="BB232" i="2"/>
  <c r="BC232" i="2" s="1"/>
  <c r="BB224" i="2"/>
  <c r="BC224" i="2" s="1"/>
  <c r="BB216" i="2"/>
  <c r="BC216" i="2" s="1"/>
  <c r="BB208" i="2"/>
  <c r="BC208" i="2" s="1"/>
  <c r="BB200" i="2"/>
  <c r="BC200" i="2" s="1"/>
  <c r="BB192" i="2"/>
  <c r="BC192" i="2" s="1"/>
  <c r="BB184" i="2"/>
  <c r="BC184" i="2" s="1"/>
  <c r="BB176" i="2"/>
  <c r="BC176" i="2" s="1"/>
  <c r="BB152" i="2"/>
  <c r="BC152" i="2" s="1"/>
  <c r="BB144" i="2"/>
  <c r="BC144" i="2" s="1"/>
  <c r="BB136" i="2"/>
  <c r="BC136" i="2" s="1"/>
  <c r="BB128" i="2"/>
  <c r="BC128" i="2" s="1"/>
  <c r="BB120" i="2"/>
  <c r="BC120" i="2" s="1"/>
  <c r="BB112" i="2"/>
  <c r="BC112" i="2" s="1"/>
  <c r="BB104" i="2"/>
  <c r="BC104" i="2" s="1"/>
  <c r="BB96" i="2"/>
  <c r="BC96" i="2" s="1"/>
  <c r="BB88" i="2"/>
  <c r="BC88" i="2" s="1"/>
  <c r="BB72" i="2"/>
  <c r="BC72" i="2" s="1"/>
  <c r="BB64" i="2"/>
  <c r="BC64" i="2" s="1"/>
  <c r="BB56" i="2"/>
  <c r="BC56" i="2" s="1"/>
  <c r="BB40" i="2"/>
  <c r="BC40" i="2" s="1"/>
  <c r="BB24" i="2"/>
  <c r="BC24" i="2" s="1"/>
  <c r="AG228" i="3"/>
  <c r="AG147" i="3"/>
  <c r="AG138" i="3"/>
  <c r="AG242" i="3"/>
  <c r="AG226" i="3"/>
  <c r="AG145" i="3"/>
  <c r="AG232" i="3"/>
  <c r="AG231" i="3"/>
  <c r="AG214" i="3"/>
  <c r="AG125" i="3"/>
  <c r="AG264" i="1"/>
  <c r="AG248" i="1"/>
  <c r="AG232" i="1"/>
  <c r="AS232" i="1" s="1"/>
  <c r="AG216" i="1"/>
  <c r="AS216" i="1" s="1"/>
  <c r="AG208" i="1"/>
  <c r="AG192" i="1"/>
  <c r="AG144" i="1"/>
  <c r="AG128" i="1"/>
  <c r="AG120" i="1"/>
  <c r="AG56" i="1"/>
  <c r="AG40" i="1"/>
  <c r="AG263" i="1"/>
  <c r="AG247" i="1"/>
  <c r="AG215" i="1"/>
  <c r="AS215" i="1" s="1"/>
  <c r="AG207" i="1"/>
  <c r="AG191" i="1"/>
  <c r="AG183" i="1"/>
  <c r="AS183" i="1" s="1"/>
  <c r="AG143" i="1"/>
  <c r="AG119" i="1"/>
  <c r="AG103" i="1"/>
  <c r="AG55" i="1"/>
  <c r="AG270" i="1"/>
  <c r="AG246" i="1"/>
  <c r="AG222" i="1"/>
  <c r="AG214" i="1"/>
  <c r="AG206" i="1"/>
  <c r="AG190" i="1"/>
  <c r="AG174" i="1"/>
  <c r="AG102" i="1"/>
  <c r="AG54" i="1"/>
  <c r="AG46" i="1"/>
  <c r="AG38" i="1"/>
  <c r="AG259" i="1"/>
  <c r="AS259" i="1" s="1"/>
  <c r="AG251" i="1"/>
  <c r="AG235" i="1"/>
  <c r="AG219" i="1"/>
  <c r="AG203" i="1"/>
  <c r="AG147" i="1"/>
  <c r="AG131" i="1"/>
  <c r="AG123" i="1"/>
  <c r="AS123" i="1" s="1"/>
  <c r="AG115" i="1"/>
  <c r="AG99" i="1"/>
  <c r="AG266" i="1"/>
  <c r="AG250" i="1"/>
  <c r="AG234" i="1"/>
  <c r="AG218" i="1"/>
  <c r="AG146" i="1"/>
  <c r="AG130" i="1"/>
  <c r="AG122" i="1"/>
  <c r="AG114" i="1"/>
  <c r="AG98" i="1"/>
  <c r="AG58" i="1"/>
  <c r="AG42" i="1"/>
  <c r="AS42" i="1" s="1"/>
  <c r="AG265" i="1"/>
  <c r="AG249" i="1"/>
  <c r="AG241" i="1"/>
  <c r="AG233" i="1"/>
  <c r="AG217" i="1"/>
  <c r="AG209" i="1"/>
  <c r="AG145" i="1"/>
  <c r="AG129" i="1"/>
  <c r="AG121" i="1"/>
  <c r="AG113" i="1"/>
  <c r="AG105" i="1"/>
  <c r="AG57" i="1"/>
  <c r="AE271" i="3"/>
  <c r="AE269" i="3"/>
  <c r="AE267" i="3"/>
  <c r="AE265" i="3"/>
  <c r="AE263" i="3"/>
  <c r="AE257" i="3"/>
  <c r="AE255" i="3"/>
  <c r="AE253" i="3"/>
  <c r="AE243" i="3"/>
  <c r="AS243" i="3" s="1"/>
  <c r="AE241" i="3"/>
  <c r="AE239" i="3"/>
  <c r="AE237" i="3"/>
  <c r="AE235" i="3"/>
  <c r="AE233" i="3"/>
  <c r="AE231" i="3"/>
  <c r="AE229" i="3"/>
  <c r="AE227" i="3"/>
  <c r="AE225" i="3"/>
  <c r="AE223" i="3"/>
  <c r="AE221" i="3"/>
  <c r="AE219" i="3"/>
  <c r="AE217" i="3"/>
  <c r="AE215" i="3"/>
  <c r="AE213" i="3"/>
  <c r="AE211" i="3"/>
  <c r="AE209" i="3"/>
  <c r="AE207" i="3"/>
  <c r="AE205" i="3"/>
  <c r="AE203" i="3"/>
  <c r="AE201" i="3"/>
  <c r="AE199" i="3"/>
  <c r="AE197" i="3"/>
  <c r="AE193" i="3"/>
  <c r="AE191" i="3"/>
  <c r="AS191" i="3" s="1"/>
  <c r="AE189" i="3"/>
  <c r="AE187" i="3"/>
  <c r="AE185" i="3"/>
  <c r="AS185" i="3" s="1"/>
  <c r="AE171" i="3"/>
  <c r="AS171" i="3" s="1"/>
  <c r="AE169" i="3"/>
  <c r="AS169" i="3" s="1"/>
  <c r="AE151" i="3"/>
  <c r="AE149" i="3"/>
  <c r="AE147" i="3"/>
  <c r="AE145" i="3"/>
  <c r="AE143" i="3"/>
  <c r="AE141" i="3"/>
  <c r="AE139" i="3"/>
  <c r="AE135" i="3"/>
  <c r="AE133" i="3"/>
  <c r="AE131" i="3"/>
  <c r="AE129" i="3"/>
  <c r="AE127" i="3"/>
  <c r="AE125" i="3"/>
  <c r="AE123" i="3"/>
  <c r="AE119" i="3"/>
  <c r="AE117" i="3"/>
  <c r="AE115" i="3"/>
  <c r="AE113" i="3"/>
  <c r="AE111" i="3"/>
  <c r="AE109" i="3"/>
  <c r="AS109" i="3" s="1"/>
  <c r="AE103" i="3"/>
  <c r="AE101" i="3"/>
  <c r="AE99" i="3"/>
  <c r="AE97" i="3"/>
  <c r="AS97" i="3" s="1"/>
  <c r="AE89" i="3"/>
  <c r="AE61" i="3"/>
  <c r="AE57" i="3"/>
  <c r="AE55" i="3"/>
  <c r="AE53" i="3"/>
  <c r="AE51" i="3"/>
  <c r="AS51" i="3" s="1"/>
  <c r="AE49" i="3"/>
  <c r="AE33" i="3"/>
  <c r="AE25" i="3"/>
  <c r="AS25" i="3" s="1"/>
  <c r="AD271" i="3"/>
  <c r="AS271" i="3" s="1"/>
  <c r="AD269" i="3"/>
  <c r="AS269" i="3" s="1"/>
  <c r="AD267" i="3"/>
  <c r="AS267" i="3" s="1"/>
  <c r="AD265" i="3"/>
  <c r="AS265" i="3" s="1"/>
  <c r="AD263" i="3"/>
  <c r="AS263" i="3" s="1"/>
  <c r="AD257" i="3"/>
  <c r="AS257" i="3" s="1"/>
  <c r="AD255" i="3"/>
  <c r="AS255" i="3" s="1"/>
  <c r="AD253" i="3"/>
  <c r="AS253" i="3" s="1"/>
  <c r="AD249" i="3"/>
  <c r="AS249" i="3" s="1"/>
  <c r="AD241" i="3"/>
  <c r="AS241" i="3" s="1"/>
  <c r="AD239" i="3"/>
  <c r="AS239" i="3" s="1"/>
  <c r="AD237" i="3"/>
  <c r="AS237" i="3" s="1"/>
  <c r="AD235" i="3"/>
  <c r="AS235" i="3" s="1"/>
  <c r="AD233" i="3"/>
  <c r="AS233" i="3" s="1"/>
  <c r="AD231" i="3"/>
  <c r="AS231" i="3" s="1"/>
  <c r="AD229" i="3"/>
  <c r="AD227" i="3"/>
  <c r="AS227" i="3" s="1"/>
  <c r="AD225" i="3"/>
  <c r="AS225" i="3" s="1"/>
  <c r="AD223" i="3"/>
  <c r="AS223" i="3" s="1"/>
  <c r="AD221" i="3"/>
  <c r="AS221" i="3" s="1"/>
  <c r="AD219" i="3"/>
  <c r="AS219" i="3" s="1"/>
  <c r="AD217" i="3"/>
  <c r="AS217" i="3" s="1"/>
  <c r="AD215" i="3"/>
  <c r="AD213" i="3"/>
  <c r="AD211" i="3"/>
  <c r="AS211" i="3" s="1"/>
  <c r="AD209" i="3"/>
  <c r="AS209" i="3" s="1"/>
  <c r="AD207" i="3"/>
  <c r="AS207" i="3" s="1"/>
  <c r="AD205" i="3"/>
  <c r="AS205" i="3" s="1"/>
  <c r="AD203" i="3"/>
  <c r="AS203" i="3" s="1"/>
  <c r="AD201" i="3"/>
  <c r="AS201" i="3" s="1"/>
  <c r="AD199" i="3"/>
  <c r="AS199" i="3" s="1"/>
  <c r="AD197" i="3"/>
  <c r="AS197" i="3" s="1"/>
  <c r="AD195" i="3"/>
  <c r="AS195" i="3" s="1"/>
  <c r="AD193" i="3"/>
  <c r="AD189" i="3"/>
  <c r="AS189" i="3" s="1"/>
  <c r="AD187" i="3"/>
  <c r="AS187" i="3" s="1"/>
  <c r="AD181" i="3"/>
  <c r="AS181" i="3" s="1"/>
  <c r="AD151" i="3"/>
  <c r="AD149" i="3"/>
  <c r="AD147" i="3"/>
  <c r="AD145" i="3"/>
  <c r="AD143" i="3"/>
  <c r="AD141" i="3"/>
  <c r="AD139" i="3"/>
  <c r="AD137" i="3"/>
  <c r="AS137" i="3" s="1"/>
  <c r="AD135" i="3"/>
  <c r="AD133" i="3"/>
  <c r="AD131" i="3"/>
  <c r="AD129" i="3"/>
  <c r="AD127" i="3"/>
  <c r="AD125" i="3"/>
  <c r="AD123" i="3"/>
  <c r="AD121" i="3"/>
  <c r="AS121" i="3" s="1"/>
  <c r="AD119" i="3"/>
  <c r="AS119" i="3" s="1"/>
  <c r="AD117" i="3"/>
  <c r="AS117" i="3" s="1"/>
  <c r="AD115" i="3"/>
  <c r="AS115" i="3" s="1"/>
  <c r="AD113" i="3"/>
  <c r="AS113" i="3" s="1"/>
  <c r="AD111" i="3"/>
  <c r="AS111" i="3" s="1"/>
  <c r="AD107" i="3"/>
  <c r="AS107" i="3" s="1"/>
  <c r="AD105" i="3"/>
  <c r="AS105" i="3" s="1"/>
  <c r="AD103" i="3"/>
  <c r="AD101" i="3"/>
  <c r="AS101" i="3" s="1"/>
  <c r="AD99" i="3"/>
  <c r="AS99" i="3" s="1"/>
  <c r="AD93" i="3"/>
  <c r="AS93" i="3" s="1"/>
  <c r="AD89" i="3"/>
  <c r="AS89" i="3" s="1"/>
  <c r="AD61" i="3"/>
  <c r="AD59" i="3"/>
  <c r="AS59" i="3" s="1"/>
  <c r="AD57" i="3"/>
  <c r="AD55" i="3"/>
  <c r="AD53" i="3"/>
  <c r="AD49" i="3"/>
  <c r="AS49" i="3" s="1"/>
  <c r="AD47" i="3"/>
  <c r="AS47" i="3" s="1"/>
  <c r="AD41" i="3"/>
  <c r="AS41" i="3" s="1"/>
  <c r="AD39" i="3"/>
  <c r="AS39" i="3" s="1"/>
  <c r="AD33" i="3"/>
  <c r="AF272" i="3"/>
  <c r="AF270" i="3"/>
  <c r="AF268" i="3"/>
  <c r="AF266" i="3"/>
  <c r="AF264" i="3"/>
  <c r="AF256" i="3"/>
  <c r="AF254" i="3"/>
  <c r="AF252" i="3"/>
  <c r="AF248" i="3"/>
  <c r="AF242" i="3"/>
  <c r="AF240" i="3"/>
  <c r="AF238" i="3"/>
  <c r="AF236" i="3"/>
  <c r="AF234" i="3"/>
  <c r="AF232" i="3"/>
  <c r="AF230" i="3"/>
  <c r="AF228" i="3"/>
  <c r="AF226" i="3"/>
  <c r="AF224" i="3"/>
  <c r="AF222" i="3"/>
  <c r="AF220" i="3"/>
  <c r="AF218" i="3"/>
  <c r="AF216" i="3"/>
  <c r="AF214" i="3"/>
  <c r="AF212" i="3"/>
  <c r="AF210" i="3"/>
  <c r="AF208" i="3"/>
  <c r="AF206" i="3"/>
  <c r="AF204" i="3"/>
  <c r="AF202" i="3"/>
  <c r="AF200" i="3"/>
  <c r="AF198" i="3"/>
  <c r="AF196" i="3"/>
  <c r="AF194" i="3"/>
  <c r="AF192" i="3"/>
  <c r="AF188" i="3"/>
  <c r="AF152" i="3"/>
  <c r="AF150" i="3"/>
  <c r="AF148" i="3"/>
  <c r="AF146" i="3"/>
  <c r="AF144" i="3"/>
  <c r="AF142" i="3"/>
  <c r="AF140" i="3"/>
  <c r="AF138" i="3"/>
  <c r="AF136" i="3"/>
  <c r="AF134" i="3"/>
  <c r="AF132" i="3"/>
  <c r="AF130" i="3"/>
  <c r="AF128" i="3"/>
  <c r="AF126" i="3"/>
  <c r="AF124" i="3"/>
  <c r="AF122" i="3"/>
  <c r="AF120" i="3"/>
  <c r="AF118" i="3"/>
  <c r="AF116" i="3"/>
  <c r="AF106" i="3"/>
  <c r="AF102" i="3"/>
  <c r="AF98" i="3"/>
  <c r="AF62" i="3"/>
  <c r="AF60" i="3"/>
  <c r="AF58" i="3"/>
  <c r="AF56" i="3"/>
  <c r="AF54" i="3"/>
  <c r="AF44" i="3"/>
  <c r="AS44" i="3" s="1"/>
  <c r="AF40" i="3"/>
  <c r="AF38" i="3"/>
  <c r="AE272" i="3"/>
  <c r="AE270" i="3"/>
  <c r="AE268" i="3"/>
  <c r="AE266" i="3"/>
  <c r="AE264" i="3"/>
  <c r="AE256" i="3"/>
  <c r="AE254" i="3"/>
  <c r="AE252" i="3"/>
  <c r="AE250" i="3"/>
  <c r="AS250" i="3" s="1"/>
  <c r="AE248" i="3"/>
  <c r="AE242" i="3"/>
  <c r="AE240" i="3"/>
  <c r="AE238" i="3"/>
  <c r="AE236" i="3"/>
  <c r="AE234" i="3"/>
  <c r="AE232" i="3"/>
  <c r="AE230" i="3"/>
  <c r="AE228" i="3"/>
  <c r="AE226" i="3"/>
  <c r="AE224" i="3"/>
  <c r="AE222" i="3"/>
  <c r="AE220" i="3"/>
  <c r="AE218" i="3"/>
  <c r="AE216" i="3"/>
  <c r="AE214" i="3"/>
  <c r="AE212" i="3"/>
  <c r="AE210" i="3"/>
  <c r="AE206" i="3"/>
  <c r="AE204" i="3"/>
  <c r="AE200" i="3"/>
  <c r="AE198" i="3"/>
  <c r="AE192" i="3"/>
  <c r="AE190" i="3"/>
  <c r="AE188" i="3"/>
  <c r="AE176" i="3"/>
  <c r="AE174" i="3"/>
  <c r="AS174" i="3" s="1"/>
  <c r="AE152" i="3"/>
  <c r="AE150" i="3"/>
  <c r="AE148" i="3"/>
  <c r="AE146" i="3"/>
  <c r="AE144" i="3"/>
  <c r="AE142" i="3"/>
  <c r="AE140" i="3"/>
  <c r="AE138" i="3"/>
  <c r="AE136" i="3"/>
  <c r="AE132" i="3"/>
  <c r="AE130" i="3"/>
  <c r="AE128" i="3"/>
  <c r="AE126" i="3"/>
  <c r="AE124" i="3"/>
  <c r="AE122" i="3"/>
  <c r="AE120" i="3"/>
  <c r="AE118" i="3"/>
  <c r="AE116" i="3"/>
  <c r="AE114" i="3"/>
  <c r="AE112" i="3"/>
  <c r="AE102" i="3"/>
  <c r="AE98" i="3"/>
  <c r="AE56" i="3"/>
  <c r="AE54" i="3"/>
  <c r="AE42" i="3"/>
  <c r="AE38" i="3"/>
  <c r="AD272" i="3"/>
  <c r="AD270" i="3"/>
  <c r="AD268" i="3"/>
  <c r="AD266" i="3"/>
  <c r="AD264" i="3"/>
  <c r="AD256" i="3"/>
  <c r="AD254" i="3"/>
  <c r="AD248" i="3"/>
  <c r="AD242" i="3"/>
  <c r="AD240" i="3"/>
  <c r="AD238" i="3"/>
  <c r="AD236" i="3"/>
  <c r="AD234" i="3"/>
  <c r="AD232" i="3"/>
  <c r="AD230" i="3"/>
  <c r="AD228" i="3"/>
  <c r="AD226" i="3"/>
  <c r="AD224" i="3"/>
  <c r="AD222" i="3"/>
  <c r="AD220" i="3"/>
  <c r="AD218" i="3"/>
  <c r="AD216" i="3"/>
  <c r="AD214" i="3"/>
  <c r="AD212" i="3"/>
  <c r="AD210" i="3"/>
  <c r="AD208" i="3"/>
  <c r="AD206" i="3"/>
  <c r="AD204" i="3"/>
  <c r="AD202" i="3"/>
  <c r="AD198" i="3"/>
  <c r="AD196" i="3"/>
  <c r="AD194" i="3"/>
  <c r="AD192" i="3"/>
  <c r="AD190" i="3"/>
  <c r="AD188" i="3"/>
  <c r="AD186" i="3"/>
  <c r="AS186" i="3" s="1"/>
  <c r="AD178" i="3"/>
  <c r="AS178" i="3" s="1"/>
  <c r="AD176" i="3"/>
  <c r="AS176" i="3" s="1"/>
  <c r="AD158" i="3"/>
  <c r="AS158" i="3" s="1"/>
  <c r="AD152" i="3"/>
  <c r="AD150" i="3"/>
  <c r="AD148" i="3"/>
  <c r="AD146" i="3"/>
  <c r="AD144" i="3"/>
  <c r="AD142" i="3"/>
  <c r="AD140" i="3"/>
  <c r="AD138" i="3"/>
  <c r="AD136" i="3"/>
  <c r="AD134" i="3"/>
  <c r="AD132" i="3"/>
  <c r="AD130" i="3"/>
  <c r="AD128" i="3"/>
  <c r="AD126" i="3"/>
  <c r="AD124" i="3"/>
  <c r="AD122" i="3"/>
  <c r="AD120" i="3"/>
  <c r="AD118" i="3"/>
  <c r="AD116" i="3"/>
  <c r="AD114" i="3"/>
  <c r="AD112" i="3"/>
  <c r="AS112" i="3" s="1"/>
  <c r="AD106" i="3"/>
  <c r="AD104" i="3"/>
  <c r="AS104" i="3" s="1"/>
  <c r="AD102" i="3"/>
  <c r="AD100" i="3"/>
  <c r="AS100" i="3" s="1"/>
  <c r="AD98" i="3"/>
  <c r="AD84" i="3"/>
  <c r="AS84" i="3" s="1"/>
  <c r="AD62" i="3"/>
  <c r="AS62" i="3" s="1"/>
  <c r="AD60" i="3"/>
  <c r="AS60" i="3" s="1"/>
  <c r="AD58" i="3"/>
  <c r="AS58" i="3" s="1"/>
  <c r="AD56" i="3"/>
  <c r="AS56" i="3" s="1"/>
  <c r="AD54" i="3"/>
  <c r="AS54" i="3" s="1"/>
  <c r="AD46" i="3"/>
  <c r="AS46" i="3" s="1"/>
  <c r="AD42" i="3"/>
  <c r="AD40" i="3"/>
  <c r="AD38" i="3"/>
  <c r="AG272" i="2"/>
  <c r="AG268" i="2"/>
  <c r="AG264" i="2"/>
  <c r="AG260" i="2"/>
  <c r="AG256" i="2"/>
  <c r="AG252" i="2"/>
  <c r="AG248" i="2"/>
  <c r="AG244" i="2"/>
  <c r="AG240" i="2"/>
  <c r="AG236" i="2"/>
  <c r="AG232" i="2"/>
  <c r="AG228" i="2"/>
  <c r="AG224" i="2"/>
  <c r="AG220" i="2"/>
  <c r="AG216" i="2"/>
  <c r="AG212" i="2"/>
  <c r="AG208" i="2"/>
  <c r="AG204" i="2"/>
  <c r="AG200" i="2"/>
  <c r="AG196" i="2"/>
  <c r="AG192" i="2"/>
  <c r="AG188" i="2"/>
  <c r="AG180" i="2"/>
  <c r="AG152" i="2"/>
  <c r="AG148" i="2"/>
  <c r="AG144" i="2"/>
  <c r="AG140" i="2"/>
  <c r="AG136" i="2"/>
  <c r="AG132" i="2"/>
  <c r="AG128" i="2"/>
  <c r="AG124" i="2"/>
  <c r="AG120" i="2"/>
  <c r="AG116" i="2"/>
  <c r="AG104" i="2"/>
  <c r="AG100" i="2"/>
  <c r="AG84" i="2"/>
  <c r="AG60" i="2"/>
  <c r="AG56" i="2"/>
  <c r="AG44" i="2"/>
  <c r="AG40" i="2"/>
  <c r="AG271" i="2"/>
  <c r="AG267" i="2"/>
  <c r="AG263" i="2"/>
  <c r="AG259" i="2"/>
  <c r="AG255" i="2"/>
  <c r="AG251" i="2"/>
  <c r="AG243" i="2"/>
  <c r="AG239" i="2"/>
  <c r="AG235" i="2"/>
  <c r="AG231" i="2"/>
  <c r="AG227" i="2"/>
  <c r="AG223" i="2"/>
  <c r="AG219" i="2"/>
  <c r="AG215" i="2"/>
  <c r="AG211" i="2"/>
  <c r="AG207" i="2"/>
  <c r="AG203" i="2"/>
  <c r="AG195" i="2"/>
  <c r="AG191" i="2"/>
  <c r="AG179" i="2"/>
  <c r="AG163" i="2"/>
  <c r="AG151" i="2"/>
  <c r="AG147" i="2"/>
  <c r="AG143" i="2"/>
  <c r="AG139" i="2"/>
  <c r="AG135" i="2"/>
  <c r="AG131" i="2"/>
  <c r="AG127" i="2"/>
  <c r="AG123" i="2"/>
  <c r="AG119" i="2"/>
  <c r="AG115" i="2"/>
  <c r="AG111" i="2"/>
  <c r="AG107" i="2"/>
  <c r="AG103" i="2"/>
  <c r="AG99" i="2"/>
  <c r="AG95" i="2"/>
  <c r="AG59" i="2"/>
  <c r="AG55" i="2"/>
  <c r="AG47" i="2"/>
  <c r="AG43" i="2"/>
  <c r="AG270" i="2"/>
  <c r="AG266" i="2"/>
  <c r="AG258" i="2"/>
  <c r="AG254" i="2"/>
  <c r="AG250" i="2"/>
  <c r="AG242" i="2"/>
  <c r="AG238" i="2"/>
  <c r="AG234" i="2"/>
  <c r="AG230" i="2"/>
  <c r="AG226" i="2"/>
  <c r="AG222" i="2"/>
  <c r="AG218" i="2"/>
  <c r="AG214" i="2"/>
  <c r="AG210" i="2"/>
  <c r="AG206" i="2"/>
  <c r="AG202" i="2"/>
  <c r="AG194" i="2"/>
  <c r="AG190" i="2"/>
  <c r="AG182" i="2"/>
  <c r="AG178" i="2"/>
  <c r="AG174" i="2"/>
  <c r="AG150" i="2"/>
  <c r="AG146" i="2"/>
  <c r="AG142" i="2"/>
  <c r="AG138" i="2"/>
  <c r="AG134" i="2"/>
  <c r="AG130" i="2"/>
  <c r="AG126" i="2"/>
  <c r="AG122" i="2"/>
  <c r="AG118" i="2"/>
  <c r="AG114" i="2"/>
  <c r="AG106" i="2"/>
  <c r="AG102" i="2"/>
  <c r="AG98" i="2"/>
  <c r="AG94" i="2"/>
  <c r="AG62" i="2"/>
  <c r="AG58" i="2"/>
  <c r="AG54" i="2"/>
  <c r="AG46" i="2"/>
  <c r="AG42" i="2"/>
  <c r="AG38" i="2"/>
  <c r="AG269" i="2"/>
  <c r="AG265" i="2"/>
  <c r="AG261" i="2"/>
  <c r="AG257" i="2"/>
  <c r="AG253" i="2"/>
  <c r="AG249" i="2"/>
  <c r="AG245" i="2"/>
  <c r="AG241" i="2"/>
  <c r="AG237" i="2"/>
  <c r="AG233" i="2"/>
  <c r="AG229" i="2"/>
  <c r="AG225" i="2"/>
  <c r="AG221" i="2"/>
  <c r="AG217" i="2"/>
  <c r="AG213" i="2"/>
  <c r="AG209" i="2"/>
  <c r="AG205" i="2"/>
  <c r="AG201" i="2"/>
  <c r="AG197" i="2"/>
  <c r="AG193" i="2"/>
  <c r="AG189" i="2"/>
  <c r="AG185" i="2"/>
  <c r="AG177" i="2"/>
  <c r="AG149" i="2"/>
  <c r="AG145" i="2"/>
  <c r="AG141" i="2"/>
  <c r="AG137" i="2"/>
  <c r="AG133" i="2"/>
  <c r="AG129" i="2"/>
  <c r="AG125" i="2"/>
  <c r="AG121" i="2"/>
  <c r="AG117" i="2"/>
  <c r="AG113" i="2"/>
  <c r="AG109" i="2"/>
  <c r="AG105" i="2"/>
  <c r="AG101" i="2"/>
  <c r="AG97" i="2"/>
  <c r="AG89" i="2"/>
  <c r="AG61" i="2"/>
  <c r="AG57" i="2"/>
  <c r="AG53" i="2"/>
  <c r="AG45" i="2"/>
  <c r="AG41" i="2"/>
  <c r="AD227" i="1"/>
  <c r="AD55" i="1"/>
  <c r="AD47" i="1"/>
  <c r="AS47" i="1" s="1"/>
  <c r="AD255" i="1"/>
  <c r="AD115" i="1"/>
  <c r="AD271" i="1"/>
  <c r="AD251" i="1"/>
  <c r="AD223" i="1"/>
  <c r="AD135" i="1"/>
  <c r="AD43" i="1"/>
  <c r="AD267" i="1"/>
  <c r="AD195" i="1"/>
  <c r="AD131" i="1"/>
  <c r="AD191" i="1"/>
  <c r="AD107" i="1"/>
  <c r="AD59" i="1"/>
  <c r="AD263" i="1"/>
  <c r="AD239" i="1"/>
  <c r="AD151" i="1"/>
  <c r="AD103" i="1"/>
  <c r="AD235" i="1"/>
  <c r="AD211" i="1"/>
  <c r="AD147" i="1"/>
  <c r="AD207" i="1"/>
  <c r="AD143" i="1"/>
  <c r="AD203" i="1"/>
  <c r="AD119" i="1"/>
  <c r="AD272" i="1"/>
  <c r="AD268" i="1"/>
  <c r="AD264" i="1"/>
  <c r="AD256" i="1"/>
  <c r="AD252" i="1"/>
  <c r="AD248" i="1"/>
  <c r="AD240" i="1"/>
  <c r="AD236" i="1"/>
  <c r="AD224" i="1"/>
  <c r="AD220" i="1"/>
  <c r="AD212" i="1"/>
  <c r="AD208" i="1"/>
  <c r="AD204" i="1"/>
  <c r="AD196" i="1"/>
  <c r="AD192" i="1"/>
  <c r="AD188" i="1"/>
  <c r="AD152" i="1"/>
  <c r="AD148" i="1"/>
  <c r="AD144" i="1"/>
  <c r="AD136" i="1"/>
  <c r="AD132" i="1"/>
  <c r="AD128" i="1"/>
  <c r="AD120" i="1"/>
  <c r="AD116" i="1"/>
  <c r="AD104" i="1"/>
  <c r="AD60" i="1"/>
  <c r="AD44" i="1"/>
  <c r="AD270" i="1"/>
  <c r="AD266" i="1"/>
  <c r="AD254" i="1"/>
  <c r="AD250" i="1"/>
  <c r="AD242" i="1"/>
  <c r="AD238" i="1"/>
  <c r="AD234" i="1"/>
  <c r="AD226" i="1"/>
  <c r="AD222" i="1"/>
  <c r="AD218" i="1"/>
  <c r="AD210" i="1"/>
  <c r="AD206" i="1"/>
  <c r="AD194" i="1"/>
  <c r="AD150" i="1"/>
  <c r="AD146" i="1"/>
  <c r="AD134" i="1"/>
  <c r="AD122" i="1"/>
  <c r="AD118" i="1"/>
  <c r="AD114" i="1"/>
  <c r="AD106" i="1"/>
  <c r="AD62" i="1"/>
  <c r="AD58" i="1"/>
  <c r="AD46" i="1"/>
  <c r="AD269" i="1"/>
  <c r="AD265" i="1"/>
  <c r="AD257" i="1"/>
  <c r="AD253" i="1"/>
  <c r="AD249" i="1"/>
  <c r="AD241" i="1"/>
  <c r="AD237" i="1"/>
  <c r="AD233" i="1"/>
  <c r="AD225" i="1"/>
  <c r="AD221" i="1"/>
  <c r="AD209" i="1"/>
  <c r="AD205" i="1"/>
  <c r="AD197" i="1"/>
  <c r="AD193" i="1"/>
  <c r="AD189" i="1"/>
  <c r="AD149" i="1"/>
  <c r="AD145" i="1"/>
  <c r="AD137" i="1"/>
  <c r="AD133" i="1"/>
  <c r="AD129" i="1"/>
  <c r="AD121" i="1"/>
  <c r="AD117" i="1"/>
  <c r="AD113" i="1"/>
  <c r="AD105" i="1"/>
  <c r="AD61" i="1"/>
  <c r="AD45" i="1"/>
  <c r="AS45" i="1" s="1"/>
  <c r="AI268" i="2"/>
  <c r="AI260" i="2"/>
  <c r="AI252" i="2"/>
  <c r="AI244" i="2"/>
  <c r="AI236" i="2"/>
  <c r="AI228" i="2"/>
  <c r="AI220" i="2"/>
  <c r="AI212" i="2"/>
  <c r="AI204" i="2"/>
  <c r="AI196" i="2"/>
  <c r="AI188" i="2"/>
  <c r="AI180" i="2"/>
  <c r="AI148" i="2"/>
  <c r="AI140" i="2"/>
  <c r="AI132" i="2"/>
  <c r="AI124" i="2"/>
  <c r="AI116" i="2"/>
  <c r="AI100" i="2"/>
  <c r="AI92" i="2"/>
  <c r="AI84" i="2"/>
  <c r="AI60" i="2"/>
  <c r="AH266" i="2"/>
  <c r="AH258" i="2"/>
  <c r="AH250" i="2"/>
  <c r="AH242" i="2"/>
  <c r="AH234" i="2"/>
  <c r="AH226" i="2"/>
  <c r="AH218" i="2"/>
  <c r="AH210" i="2"/>
  <c r="AH202" i="2"/>
  <c r="AH194" i="2"/>
  <c r="AH186" i="2"/>
  <c r="AH178" i="2"/>
  <c r="AH146" i="2"/>
  <c r="AH138" i="2"/>
  <c r="AH130" i="2"/>
  <c r="AH122" i="2"/>
  <c r="AH114" i="2"/>
  <c r="AH106" i="2"/>
  <c r="AH98" i="2"/>
  <c r="AH58" i="2"/>
  <c r="AH41" i="2"/>
  <c r="AI267" i="2"/>
  <c r="AI259" i="2"/>
  <c r="AI251" i="2"/>
  <c r="AI243" i="2"/>
  <c r="AI235" i="2"/>
  <c r="AI227" i="2"/>
  <c r="AI219" i="2"/>
  <c r="AI211" i="2"/>
  <c r="AI203" i="2"/>
  <c r="AI195" i="2"/>
  <c r="AI179" i="2"/>
  <c r="AI163" i="2"/>
  <c r="AI147" i="2"/>
  <c r="AI139" i="2"/>
  <c r="AI131" i="2"/>
  <c r="AI123" i="2"/>
  <c r="AI115" i="2"/>
  <c r="AI107" i="2"/>
  <c r="AI99" i="2"/>
  <c r="AI83" i="2"/>
  <c r="AI59" i="2"/>
  <c r="AI43" i="2"/>
  <c r="AH265" i="2"/>
  <c r="AH257" i="2"/>
  <c r="AH249" i="2"/>
  <c r="AH241" i="2"/>
  <c r="AH233" i="2"/>
  <c r="AH225" i="2"/>
  <c r="AH217" i="2"/>
  <c r="AH209" i="2"/>
  <c r="AH193" i="2"/>
  <c r="AH185" i="2"/>
  <c r="AH177" i="2"/>
  <c r="AH145" i="2"/>
  <c r="AH137" i="2"/>
  <c r="AH129" i="2"/>
  <c r="AH121" i="2"/>
  <c r="AH113" i="2"/>
  <c r="AH105" i="2"/>
  <c r="AH97" i="2"/>
  <c r="AH89" i="2"/>
  <c r="AH57" i="2"/>
  <c r="AH40" i="2"/>
  <c r="AI42" i="2"/>
  <c r="AH272" i="2"/>
  <c r="AH264" i="2"/>
  <c r="AH256" i="2"/>
  <c r="AH248" i="2"/>
  <c r="AH240" i="2"/>
  <c r="AH232" i="2"/>
  <c r="AH224" i="2"/>
  <c r="AH216" i="2"/>
  <c r="AH208" i="2"/>
  <c r="AH200" i="2"/>
  <c r="AH192" i="2"/>
  <c r="AH184" i="2"/>
  <c r="AH176" i="2"/>
  <c r="AH152" i="2"/>
  <c r="AH144" i="2"/>
  <c r="AH136" i="2"/>
  <c r="AH128" i="2"/>
  <c r="AH120" i="2"/>
  <c r="AH104" i="2"/>
  <c r="AH56" i="2"/>
  <c r="AH271" i="2"/>
  <c r="AH263" i="2"/>
  <c r="AH255" i="2"/>
  <c r="AH247" i="2"/>
  <c r="AH239" i="2"/>
  <c r="AH231" i="2"/>
  <c r="AH223" i="2"/>
  <c r="AH215" i="2"/>
  <c r="AH207" i="2"/>
  <c r="AH199" i="2"/>
  <c r="AH191" i="2"/>
  <c r="AH175" i="2"/>
  <c r="AH151" i="2"/>
  <c r="AH143" i="2"/>
  <c r="AH135" i="2"/>
  <c r="AH127" i="2"/>
  <c r="AH119" i="2"/>
  <c r="AH111" i="2"/>
  <c r="AH103" i="2"/>
  <c r="AH95" i="2"/>
  <c r="AH87" i="2"/>
  <c r="AH55" i="2"/>
  <c r="AH47" i="2"/>
  <c r="AH270" i="2"/>
  <c r="AH262" i="2"/>
  <c r="AH254" i="2"/>
  <c r="AH246" i="2"/>
  <c r="AH238" i="2"/>
  <c r="AH230" i="2"/>
  <c r="AH222" i="2"/>
  <c r="AH214" i="2"/>
  <c r="AH206" i="2"/>
  <c r="AH198" i="2"/>
  <c r="AH190" i="2"/>
  <c r="AH182" i="2"/>
  <c r="AH174" i="2"/>
  <c r="AH158" i="2"/>
  <c r="AH150" i="2"/>
  <c r="AH142" i="2"/>
  <c r="AH134" i="2"/>
  <c r="AH126" i="2"/>
  <c r="AH118" i="2"/>
  <c r="AH102" i="2"/>
  <c r="AH62" i="2"/>
  <c r="AH54" i="2"/>
  <c r="AH46" i="2"/>
  <c r="AH38" i="2"/>
  <c r="AH269" i="2"/>
  <c r="AH261" i="2"/>
  <c r="AH253" i="2"/>
  <c r="AH245" i="2"/>
  <c r="AH237" i="2"/>
  <c r="AH229" i="2"/>
  <c r="AH221" i="2"/>
  <c r="AH213" i="2"/>
  <c r="AH205" i="2"/>
  <c r="AH197" i="2"/>
  <c r="AH189" i="2"/>
  <c r="AH181" i="2"/>
  <c r="AH173" i="2"/>
  <c r="AH149" i="2"/>
  <c r="AH141" i="2"/>
  <c r="AH133" i="2"/>
  <c r="AH125" i="2"/>
  <c r="AH117" i="2"/>
  <c r="AH101" i="2"/>
  <c r="AH93" i="2"/>
  <c r="AH85" i="2"/>
  <c r="AH77" i="2"/>
  <c r="AH61" i="2"/>
  <c r="AH53" i="2"/>
  <c r="AI45" i="2"/>
  <c r="AE196" i="1"/>
  <c r="AE220" i="1"/>
  <c r="AE236" i="1"/>
  <c r="AE212" i="1"/>
  <c r="AE188" i="1"/>
  <c r="AE204" i="1"/>
  <c r="AE272" i="1"/>
  <c r="AE268" i="1"/>
  <c r="AE252" i="1"/>
  <c r="AE267" i="1"/>
  <c r="AE251" i="1"/>
  <c r="AE264" i="1"/>
  <c r="AE265" i="1"/>
  <c r="AE257" i="1"/>
  <c r="AE249" i="1"/>
  <c r="AE241" i="1"/>
  <c r="AE233" i="1"/>
  <c r="AE225" i="1"/>
  <c r="AE217" i="1"/>
  <c r="AE209" i="1"/>
  <c r="AE193" i="1"/>
  <c r="AE145" i="1"/>
  <c r="AE137" i="1"/>
  <c r="AE129" i="1"/>
  <c r="AE121" i="1"/>
  <c r="AE113" i="1"/>
  <c r="AE105" i="1"/>
  <c r="AE57" i="1"/>
  <c r="AF271" i="1"/>
  <c r="AF263" i="1"/>
  <c r="AF255" i="1"/>
  <c r="AF247" i="1"/>
  <c r="AF239" i="1"/>
  <c r="AF223" i="1"/>
  <c r="AF207" i="1"/>
  <c r="AF191" i="1"/>
  <c r="AF151" i="1"/>
  <c r="AF143" i="1"/>
  <c r="AF135" i="1"/>
  <c r="AF119" i="1"/>
  <c r="AF103" i="1"/>
  <c r="AF55" i="1"/>
  <c r="AE256" i="1"/>
  <c r="AE248" i="1"/>
  <c r="AE240" i="1"/>
  <c r="AE224" i="1"/>
  <c r="AE208" i="1"/>
  <c r="AE192" i="1"/>
  <c r="AE152" i="1"/>
  <c r="AE144" i="1"/>
  <c r="AE136" i="1"/>
  <c r="AE128" i="1"/>
  <c r="AE120" i="1"/>
  <c r="AE104" i="1"/>
  <c r="AE56" i="1"/>
  <c r="AE40" i="1"/>
  <c r="AF270" i="1"/>
  <c r="AF254" i="1"/>
  <c r="AF246" i="1"/>
  <c r="AF238" i="1"/>
  <c r="AF222" i="1"/>
  <c r="AF214" i="1"/>
  <c r="AF206" i="1"/>
  <c r="AF190" i="1"/>
  <c r="AF174" i="1"/>
  <c r="AF150" i="1"/>
  <c r="AF134" i="1"/>
  <c r="AF118" i="1"/>
  <c r="AF102" i="1"/>
  <c r="AS102" i="1" s="1"/>
  <c r="AF62" i="1"/>
  <c r="AF54" i="1"/>
  <c r="AF46" i="1"/>
  <c r="AF38" i="1"/>
  <c r="AF269" i="1"/>
  <c r="AF253" i="1"/>
  <c r="AF237" i="1"/>
  <c r="AF221" i="1"/>
  <c r="AF205" i="1"/>
  <c r="AF197" i="1"/>
  <c r="AF189" i="1"/>
  <c r="AF149" i="1"/>
  <c r="AF133" i="1"/>
  <c r="AF117" i="1"/>
  <c r="AF101" i="1"/>
  <c r="AF61" i="1"/>
  <c r="AF53" i="1"/>
  <c r="AS53" i="1" s="1"/>
  <c r="AF148" i="1"/>
  <c r="AF132" i="1"/>
  <c r="AF116" i="1"/>
  <c r="AF100" i="1"/>
  <c r="AF60" i="1"/>
  <c r="AF44" i="1"/>
  <c r="AF235" i="1"/>
  <c r="AF227" i="1"/>
  <c r="AF219" i="1"/>
  <c r="AF211" i="1"/>
  <c r="AF203" i="1"/>
  <c r="AF195" i="1"/>
  <c r="AF147" i="1"/>
  <c r="AF131" i="1"/>
  <c r="AF115" i="1"/>
  <c r="AF107" i="1"/>
  <c r="AF99" i="1"/>
  <c r="AF59" i="1"/>
  <c r="AF43" i="1"/>
  <c r="AF266" i="1"/>
  <c r="AF250" i="1"/>
  <c r="AF242" i="1"/>
  <c r="AF234" i="1"/>
  <c r="AF226" i="1"/>
  <c r="AF218" i="1"/>
  <c r="AF210" i="1"/>
  <c r="AF194" i="1"/>
  <c r="AF146" i="1"/>
  <c r="AF130" i="1"/>
  <c r="AF122" i="1"/>
  <c r="AF114" i="1"/>
  <c r="AF106" i="1"/>
  <c r="AF98" i="1"/>
  <c r="AF58" i="1"/>
  <c r="E23" i="6"/>
  <c r="E56" i="6"/>
  <c r="G3" i="6"/>
  <c r="F7" i="6"/>
  <c r="F42" i="6"/>
  <c r="E52" i="6"/>
  <c r="E17" i="6"/>
  <c r="E10" i="6"/>
  <c r="F3" i="6"/>
  <c r="F54" i="6"/>
  <c r="E16" i="6"/>
  <c r="R3" i="6"/>
  <c r="F16" i="6"/>
  <c r="E47" i="6"/>
  <c r="E35" i="6"/>
  <c r="F11" i="6"/>
  <c r="F9" i="6"/>
  <c r="E31" i="6"/>
  <c r="E21" i="6"/>
  <c r="F30" i="6"/>
  <c r="H3" i="6"/>
  <c r="F13" i="6"/>
  <c r="E45" i="6"/>
  <c r="F48" i="6"/>
  <c r="I3" i="6"/>
  <c r="E6" i="6"/>
  <c r="F49" i="6"/>
  <c r="F27" i="6"/>
  <c r="E29" i="6"/>
  <c r="E36" i="6"/>
  <c r="F41" i="6"/>
  <c r="F51" i="6"/>
  <c r="F24" i="6"/>
  <c r="E15" i="6"/>
  <c r="F25" i="6"/>
  <c r="F32" i="6"/>
  <c r="P3" i="6"/>
  <c r="F50" i="6"/>
  <c r="E20" i="6"/>
  <c r="E51" i="6"/>
  <c r="E44" i="6"/>
  <c r="E40" i="6"/>
  <c r="E54" i="6"/>
  <c r="E50" i="6"/>
  <c r="F34" i="6"/>
  <c r="F53" i="6"/>
  <c r="F22" i="6"/>
  <c r="F56" i="6"/>
  <c r="E55" i="6"/>
  <c r="E19" i="6"/>
  <c r="F38" i="6"/>
  <c r="E24" i="6"/>
  <c r="E30" i="6"/>
  <c r="F37" i="6"/>
  <c r="F35" i="6"/>
  <c r="F15" i="6"/>
  <c r="F55" i="6"/>
  <c r="E22" i="6"/>
  <c r="F39" i="6"/>
  <c r="F26" i="6"/>
  <c r="F52" i="6"/>
  <c r="F40" i="6"/>
  <c r="F28" i="6"/>
  <c r="F44" i="6"/>
  <c r="E4" i="6"/>
  <c r="F5" i="6"/>
  <c r="E28" i="6"/>
  <c r="E34" i="6"/>
  <c r="E38" i="6"/>
  <c r="K3" i="6"/>
  <c r="F43" i="6"/>
  <c r="E53" i="6"/>
  <c r="F10" i="6"/>
  <c r="F6" i="6"/>
  <c r="E5" i="6"/>
  <c r="E39" i="6"/>
  <c r="E49" i="6"/>
  <c r="E12" i="6"/>
  <c r="E8" i="6"/>
  <c r="E14" i="6"/>
  <c r="F45" i="6"/>
  <c r="F19" i="6"/>
  <c r="F8" i="6"/>
  <c r="E25" i="6"/>
  <c r="E48" i="6"/>
  <c r="F46" i="6"/>
  <c r="E46" i="6"/>
  <c r="F29" i="6"/>
  <c r="E26" i="6"/>
  <c r="F21" i="6"/>
  <c r="E18" i="6"/>
  <c r="M3" i="6"/>
  <c r="Q3" i="6"/>
  <c r="J3" i="6"/>
  <c r="L3" i="6"/>
  <c r="AS129" i="3" l="1"/>
  <c r="AS145" i="3"/>
  <c r="AS213" i="3"/>
  <c r="AS229" i="3"/>
  <c r="AS127" i="3"/>
  <c r="AS268" i="3"/>
  <c r="AS55" i="3"/>
  <c r="AS57" i="3"/>
  <c r="AS208" i="3"/>
  <c r="AS123" i="3"/>
  <c r="AS190" i="3"/>
  <c r="AS194" i="3"/>
  <c r="AS200" i="3"/>
  <c r="AS141" i="3"/>
  <c r="AS122" i="3"/>
  <c r="AS126" i="3"/>
  <c r="AS102" i="3"/>
  <c r="AS196" i="3"/>
  <c r="AS138" i="3"/>
  <c r="AS124" i="3"/>
  <c r="AS140" i="3"/>
  <c r="AS198" i="3"/>
  <c r="AS256" i="3"/>
  <c r="AS53" i="3"/>
  <c r="AS151" i="3"/>
  <c r="AS214" i="3"/>
  <c r="AS133" i="3"/>
  <c r="AS106" i="3"/>
  <c r="AS142" i="3"/>
  <c r="AS103" i="3"/>
  <c r="AS212" i="3"/>
  <c r="AS131" i="3"/>
  <c r="AS230" i="3"/>
  <c r="AS128" i="3"/>
  <c r="AS248" i="3"/>
  <c r="AS254" i="3"/>
  <c r="AS149" i="3"/>
  <c r="AS215" i="3"/>
  <c r="AS144" i="3"/>
  <c r="AS114" i="3"/>
  <c r="AS130" i="3"/>
  <c r="AS146" i="3"/>
  <c r="AS188" i="3"/>
  <c r="AS40" i="3"/>
  <c r="AS270" i="3"/>
  <c r="AS252" i="3"/>
  <c r="AS61" i="3"/>
  <c r="AS143" i="3"/>
  <c r="AS193" i="3"/>
  <c r="AS232" i="3"/>
  <c r="AS202" i="3"/>
  <c r="AS218" i="3"/>
  <c r="AS234" i="3"/>
  <c r="AS264" i="3"/>
  <c r="AS204" i="3"/>
  <c r="AS220" i="3"/>
  <c r="AS236" i="3"/>
  <c r="AS266" i="3"/>
  <c r="AS139" i="3"/>
  <c r="AS38" i="3"/>
  <c r="AS206" i="3"/>
  <c r="AS222" i="3"/>
  <c r="AS238" i="3"/>
  <c r="AS33" i="3"/>
  <c r="AS125" i="3"/>
  <c r="AS116" i="3"/>
  <c r="AS132" i="3"/>
  <c r="AS148" i="3"/>
  <c r="AS224" i="3"/>
  <c r="AS240" i="3"/>
  <c r="AS216" i="3"/>
  <c r="AS135" i="3"/>
  <c r="AS42" i="3"/>
  <c r="AS98" i="3"/>
  <c r="AS118" i="3"/>
  <c r="AS134" i="3"/>
  <c r="AS150" i="3"/>
  <c r="AS192" i="3"/>
  <c r="AS210" i="3"/>
  <c r="AS226" i="3"/>
  <c r="AS242" i="3"/>
  <c r="AS272" i="3"/>
  <c r="AS120" i="3"/>
  <c r="AS136" i="3"/>
  <c r="AS152" i="3"/>
  <c r="AS228" i="3"/>
  <c r="AS147" i="3"/>
  <c r="AS101" i="1"/>
  <c r="AS246" i="1"/>
  <c r="AS54" i="1"/>
  <c r="AS217" i="1"/>
  <c r="AS214" i="1"/>
  <c r="AS57" i="1"/>
  <c r="AS130" i="1"/>
  <c r="AS100" i="1"/>
  <c r="AS38" i="1"/>
  <c r="AS174" i="1"/>
  <c r="AS113" i="1"/>
  <c r="AS190" i="1"/>
  <c r="AS40" i="1"/>
  <c r="AS247" i="1"/>
  <c r="AS99" i="1"/>
  <c r="AS219" i="1"/>
  <c r="AS56" i="1"/>
  <c r="AS98" i="1"/>
  <c r="AS237" i="1"/>
  <c r="AS150" i="1"/>
  <c r="AS238" i="1"/>
  <c r="AS144" i="1"/>
  <c r="AS251" i="1"/>
  <c r="AS242" i="1"/>
  <c r="AS60" i="1"/>
  <c r="AS220" i="1"/>
  <c r="AS117" i="1"/>
  <c r="AS250" i="1"/>
  <c r="AS253" i="1"/>
  <c r="AS254" i="1"/>
  <c r="AS236" i="1"/>
  <c r="AS195" i="1"/>
  <c r="AS133" i="1"/>
  <c r="AS209" i="1"/>
  <c r="AS257" i="1"/>
  <c r="AS118" i="1"/>
  <c r="AS266" i="1"/>
  <c r="AS267" i="1"/>
  <c r="AS193" i="1"/>
  <c r="AS241" i="1"/>
  <c r="AS62" i="1"/>
  <c r="AS194" i="1"/>
  <c r="AS148" i="1"/>
  <c r="AS268" i="1"/>
  <c r="AS235" i="1"/>
  <c r="AS191" i="1"/>
  <c r="AS121" i="1"/>
  <c r="AS197" i="1"/>
  <c r="AS249" i="1"/>
  <c r="AS106" i="1"/>
  <c r="AS206" i="1"/>
  <c r="AS104" i="1"/>
  <c r="AS152" i="1"/>
  <c r="AS224" i="1"/>
  <c r="AS272" i="1"/>
  <c r="AS131" i="1"/>
  <c r="AS271" i="1"/>
  <c r="AS129" i="1"/>
  <c r="AS205" i="1"/>
  <c r="AS114" i="1"/>
  <c r="AS210" i="1"/>
  <c r="AS116" i="1"/>
  <c r="AS188" i="1"/>
  <c r="AS119" i="1"/>
  <c r="AS103" i="1"/>
  <c r="AS115" i="1"/>
  <c r="AS240" i="1"/>
  <c r="AS218" i="1"/>
  <c r="AS221" i="1"/>
  <c r="AS239" i="1"/>
  <c r="AS192" i="1"/>
  <c r="AS151" i="1"/>
  <c r="AS265" i="1"/>
  <c r="AS122" i="1"/>
  <c r="AS270" i="1"/>
  <c r="AS128" i="1"/>
  <c r="AS248" i="1"/>
  <c r="AS61" i="1"/>
  <c r="AS145" i="1"/>
  <c r="AS225" i="1"/>
  <c r="AS269" i="1"/>
  <c r="AS134" i="1"/>
  <c r="AS226" i="1"/>
  <c r="AS132" i="1"/>
  <c r="AS204" i="1"/>
  <c r="AS252" i="1"/>
  <c r="AS207" i="1"/>
  <c r="AS263" i="1"/>
  <c r="AS135" i="1"/>
  <c r="AS55" i="1"/>
  <c r="AS120" i="1"/>
  <c r="AS203" i="1"/>
  <c r="AS255" i="1"/>
  <c r="AS137" i="1"/>
  <c r="AS222" i="1"/>
  <c r="AS196" i="1"/>
  <c r="AS143" i="1"/>
  <c r="AS43" i="1"/>
  <c r="AS105" i="1"/>
  <c r="AS149" i="1"/>
  <c r="AS233" i="1"/>
  <c r="AS46" i="1"/>
  <c r="AS146" i="1"/>
  <c r="AS234" i="1"/>
  <c r="AS136" i="1"/>
  <c r="AS208" i="1"/>
  <c r="AS256" i="1"/>
  <c r="AS147" i="1"/>
  <c r="AS59" i="1"/>
  <c r="AS223" i="1"/>
  <c r="AS227" i="1"/>
  <c r="AS189" i="1"/>
  <c r="AS58" i="1"/>
  <c r="AS44" i="1"/>
  <c r="AS212" i="1"/>
  <c r="AS264" i="1"/>
  <c r="AS211" i="1"/>
  <c r="AS107" i="1"/>
  <c r="Q27" i="6"/>
  <c r="J28" i="6"/>
  <c r="G44" i="8"/>
  <c r="J56" i="8"/>
  <c r="U46" i="8"/>
  <c r="H30" i="6"/>
  <c r="R43" i="8"/>
  <c r="T44" i="8"/>
  <c r="Q35" i="8"/>
  <c r="S26" i="8"/>
  <c r="R39" i="8"/>
  <c r="L33" i="8"/>
  <c r="V34" i="8"/>
  <c r="K27" i="8"/>
  <c r="R48" i="8"/>
  <c r="I51" i="8"/>
  <c r="G47" i="6"/>
  <c r="L16" i="8"/>
  <c r="P6" i="8"/>
  <c r="K42" i="8"/>
  <c r="L47" i="8"/>
  <c r="R38" i="8"/>
  <c r="S47" i="8"/>
  <c r="G29" i="6"/>
  <c r="S12" i="8"/>
  <c r="L45" i="8"/>
  <c r="K10" i="8"/>
  <c r="K49" i="8"/>
  <c r="R37" i="8"/>
  <c r="M38" i="8"/>
  <c r="M45" i="8"/>
  <c r="V6" i="8"/>
  <c r="T6" i="8"/>
  <c r="R6" i="8"/>
  <c r="S17" i="8"/>
  <c r="L44" i="6"/>
  <c r="Q46" i="6"/>
  <c r="M42" i="8"/>
  <c r="H16" i="8"/>
  <c r="V35" i="8"/>
  <c r="G56" i="8"/>
  <c r="H28" i="8"/>
  <c r="Q32" i="8"/>
  <c r="M53" i="6"/>
  <c r="V19" i="8"/>
  <c r="K32" i="8"/>
  <c r="K36" i="8"/>
  <c r="H14" i="8"/>
  <c r="G42" i="8"/>
  <c r="Q23" i="8"/>
  <c r="G45" i="8"/>
  <c r="H43" i="6"/>
  <c r="T18" i="8"/>
  <c r="P13" i="8"/>
  <c r="T47" i="8"/>
  <c r="R5" i="8"/>
  <c r="P43" i="8"/>
  <c r="J5" i="8"/>
  <c r="T33" i="8"/>
  <c r="Q50" i="8"/>
  <c r="G56" i="6"/>
  <c r="J38" i="8"/>
  <c r="I26" i="6"/>
  <c r="Q3" i="8"/>
  <c r="I31" i="8"/>
  <c r="G20" i="6"/>
  <c r="H50" i="8"/>
  <c r="G35" i="8"/>
  <c r="J23" i="6"/>
  <c r="V42" i="8"/>
  <c r="K7" i="8"/>
  <c r="I21" i="8"/>
  <c r="Q55" i="8"/>
  <c r="G30" i="8"/>
  <c r="P5" i="8"/>
  <c r="H56" i="8"/>
  <c r="K29" i="8"/>
  <c r="R21" i="6"/>
  <c r="U13" i="8"/>
  <c r="P22" i="8"/>
  <c r="U49" i="8"/>
  <c r="V21" i="8"/>
  <c r="M24" i="8"/>
  <c r="G9" i="8"/>
  <c r="Q50" i="6"/>
  <c r="I24" i="8"/>
  <c r="V50" i="8"/>
  <c r="I39" i="8"/>
  <c r="Q45" i="8"/>
  <c r="H41" i="8"/>
  <c r="V32" i="8"/>
  <c r="I14" i="8"/>
  <c r="G22" i="8"/>
  <c r="U38" i="8"/>
  <c r="I37" i="8"/>
  <c r="G55" i="8"/>
  <c r="V48" i="8"/>
  <c r="Q25" i="8"/>
  <c r="P16" i="8"/>
  <c r="V16" i="8"/>
  <c r="J10" i="8"/>
  <c r="M14" i="8"/>
  <c r="Q29" i="6"/>
  <c r="Q24" i="6"/>
  <c r="S51" i="8"/>
  <c r="S42" i="8"/>
  <c r="G31" i="8"/>
  <c r="T3" i="8"/>
  <c r="Q26" i="8"/>
  <c r="P25" i="8"/>
  <c r="G28" i="6"/>
  <c r="G11" i="8"/>
  <c r="I46" i="8"/>
  <c r="S39" i="8"/>
  <c r="J7" i="6"/>
  <c r="R11" i="8"/>
  <c r="M28" i="8"/>
  <c r="S36" i="8"/>
  <c r="I34" i="8"/>
  <c r="G24" i="6"/>
  <c r="R14" i="6"/>
  <c r="M20" i="8"/>
  <c r="P34" i="8"/>
  <c r="R25" i="8"/>
  <c r="V26" i="8"/>
  <c r="L26" i="8"/>
  <c r="P32" i="8"/>
  <c r="J16" i="8"/>
  <c r="H54" i="8"/>
  <c r="H29" i="8"/>
  <c r="T45" i="8"/>
  <c r="R29" i="6"/>
  <c r="Q21" i="8"/>
  <c r="M34" i="6"/>
  <c r="G23" i="6"/>
  <c r="I6" i="6"/>
  <c r="H18" i="6"/>
  <c r="V11" i="8"/>
  <c r="I47" i="8"/>
  <c r="U30" i="8"/>
  <c r="L36" i="8"/>
  <c r="L40" i="8"/>
  <c r="I10" i="8"/>
  <c r="G37" i="8"/>
  <c r="I13" i="6"/>
  <c r="V30" i="8"/>
  <c r="H36" i="8"/>
  <c r="K16" i="8"/>
  <c r="M34" i="8"/>
  <c r="R16" i="8"/>
  <c r="G43" i="6"/>
  <c r="P8" i="8"/>
  <c r="S4" i="8"/>
  <c r="R51" i="8"/>
  <c r="U54" i="8"/>
  <c r="J47" i="8"/>
  <c r="J49" i="8"/>
  <c r="P50" i="8"/>
  <c r="G13" i="8"/>
  <c r="S41" i="8"/>
  <c r="T31" i="8"/>
  <c r="U45" i="8"/>
  <c r="H40" i="8"/>
  <c r="J49" i="6"/>
  <c r="H13" i="8"/>
  <c r="U41" i="8"/>
  <c r="P49" i="8"/>
  <c r="K4" i="8"/>
  <c r="H32" i="8"/>
  <c r="T40" i="8"/>
  <c r="U26" i="8"/>
  <c r="U6" i="8"/>
  <c r="Q23" i="6"/>
  <c r="G51" i="8"/>
  <c r="L41" i="8"/>
  <c r="I7" i="6"/>
  <c r="L29" i="6"/>
  <c r="S21" i="8"/>
  <c r="L37" i="8"/>
  <c r="H38" i="8"/>
  <c r="K27" i="6"/>
  <c r="I21" i="6"/>
  <c r="L22" i="8"/>
  <c r="I36" i="8"/>
  <c r="J42" i="8"/>
  <c r="J31" i="8"/>
  <c r="P7" i="8"/>
  <c r="L46" i="8"/>
  <c r="K3" i="8"/>
  <c r="P24" i="8"/>
  <c r="H45" i="8"/>
  <c r="K14" i="8"/>
  <c r="J45" i="8"/>
  <c r="G15" i="8"/>
  <c r="R8" i="8"/>
  <c r="V20" i="8"/>
  <c r="U36" i="8"/>
  <c r="V25" i="8"/>
  <c r="P56" i="6"/>
  <c r="R24" i="8"/>
  <c r="U16" i="8"/>
  <c r="G17" i="8"/>
  <c r="G36" i="6"/>
  <c r="L17" i="8"/>
  <c r="G50" i="8"/>
  <c r="T39" i="8"/>
  <c r="M15" i="8"/>
  <c r="P39" i="8"/>
  <c r="V7" i="8"/>
  <c r="T56" i="8"/>
  <c r="Q22" i="8"/>
  <c r="U56" i="8"/>
  <c r="J15" i="8"/>
  <c r="L19" i="8"/>
  <c r="H18" i="8"/>
  <c r="Q53" i="8"/>
  <c r="J35" i="8"/>
  <c r="L24" i="8"/>
  <c r="R12" i="8"/>
  <c r="H27" i="8"/>
  <c r="S15" i="8"/>
  <c r="H21" i="8"/>
  <c r="M5" i="8"/>
  <c r="P44" i="8"/>
  <c r="R40" i="6"/>
  <c r="P27" i="6"/>
  <c r="P19" i="8"/>
  <c r="I7" i="8"/>
  <c r="L20" i="6"/>
  <c r="Q36" i="8"/>
  <c r="V55" i="8"/>
  <c r="U24" i="8"/>
  <c r="T29" i="8"/>
  <c r="L14" i="8"/>
  <c r="M29" i="8"/>
  <c r="T27" i="8"/>
  <c r="R23" i="8"/>
  <c r="M33" i="8"/>
  <c r="R55" i="8"/>
  <c r="H23" i="8"/>
  <c r="G19" i="8"/>
  <c r="G39" i="8"/>
  <c r="Q46" i="8"/>
  <c r="L31" i="8"/>
  <c r="P10" i="6"/>
  <c r="Q28" i="8"/>
  <c r="M52" i="8"/>
  <c r="U32" i="8"/>
  <c r="G43" i="8"/>
  <c r="M43" i="8"/>
  <c r="I22" i="8"/>
  <c r="K38" i="6"/>
  <c r="K44" i="6"/>
  <c r="K25" i="6"/>
  <c r="V52" i="8"/>
  <c r="L54" i="6"/>
  <c r="H17" i="6"/>
  <c r="J26" i="8"/>
  <c r="I8" i="6"/>
  <c r="Q20" i="6"/>
  <c r="K31" i="8"/>
  <c r="H12" i="6"/>
  <c r="H39" i="8"/>
  <c r="J17" i="8"/>
  <c r="I28" i="8"/>
  <c r="L13" i="8"/>
  <c r="G53" i="8"/>
  <c r="R31" i="6"/>
  <c r="H47" i="8"/>
  <c r="G48" i="6"/>
  <c r="L3" i="8"/>
  <c r="J20" i="6"/>
  <c r="J35" i="6"/>
  <c r="R52" i="8"/>
  <c r="P34" i="6"/>
  <c r="J43" i="8"/>
  <c r="U15" i="8"/>
  <c r="T30" i="8"/>
  <c r="H11" i="6"/>
  <c r="Q22" i="6"/>
  <c r="J54" i="6"/>
  <c r="J44" i="8"/>
  <c r="M35" i="6"/>
  <c r="L6" i="6"/>
  <c r="M49" i="8"/>
  <c r="I41" i="6"/>
  <c r="V39" i="8"/>
  <c r="K46" i="8"/>
  <c r="H53" i="8"/>
  <c r="V38" i="8"/>
  <c r="J44" i="6"/>
  <c r="P6" i="6"/>
  <c r="H56" i="6"/>
  <c r="G20" i="8"/>
  <c r="I47" i="6"/>
  <c r="S25" i="8"/>
  <c r="M3" i="8"/>
  <c r="Q31" i="8"/>
  <c r="L56" i="8"/>
  <c r="I28" i="6"/>
  <c r="R27" i="6"/>
  <c r="K41" i="8"/>
  <c r="Q17" i="6"/>
  <c r="L32" i="6"/>
  <c r="S55" i="8"/>
  <c r="G26" i="6"/>
  <c r="G15" i="6"/>
  <c r="I26" i="8"/>
  <c r="K43" i="6"/>
  <c r="P12" i="6"/>
  <c r="K17" i="6"/>
  <c r="J43" i="6"/>
  <c r="S10" i="8"/>
  <c r="M54" i="8"/>
  <c r="I32" i="8"/>
  <c r="R39" i="6"/>
  <c r="P26" i="6"/>
  <c r="Q32" i="6"/>
  <c r="L31" i="6"/>
  <c r="Q24" i="8"/>
  <c r="L24" i="6"/>
  <c r="Q15" i="6"/>
  <c r="M37" i="6"/>
  <c r="K15" i="6"/>
  <c r="G25" i="6"/>
  <c r="P23" i="6"/>
  <c r="T16" i="8"/>
  <c r="Q53" i="6"/>
  <c r="P39" i="6"/>
  <c r="I52" i="6"/>
  <c r="T13" i="8"/>
  <c r="P47" i="6"/>
  <c r="Q14" i="8"/>
  <c r="M37" i="8"/>
  <c r="I13" i="8"/>
  <c r="U40" i="8"/>
  <c r="U14" i="8"/>
  <c r="L11" i="8"/>
  <c r="S16" i="8"/>
  <c r="T14" i="8"/>
  <c r="G25" i="8"/>
  <c r="G24" i="8"/>
  <c r="U20" i="8"/>
  <c r="H9" i="8"/>
  <c r="U42" i="8"/>
  <c r="G50" i="6"/>
  <c r="H35" i="8"/>
  <c r="G12" i="8"/>
  <c r="T25" i="8"/>
  <c r="P44" i="6"/>
  <c r="Q52" i="6"/>
  <c r="V40" i="8"/>
  <c r="T41" i="8"/>
  <c r="R7" i="6"/>
  <c r="Q29" i="8"/>
  <c r="P27" i="8"/>
  <c r="S48" i="8"/>
  <c r="R50" i="8"/>
  <c r="M4" i="8"/>
  <c r="P45" i="8"/>
  <c r="I4" i="8"/>
  <c r="U5" i="8"/>
  <c r="R20" i="8"/>
  <c r="P15" i="8"/>
  <c r="L49" i="8"/>
  <c r="J33" i="6"/>
  <c r="H38" i="6"/>
  <c r="P7" i="6"/>
  <c r="I48" i="6"/>
  <c r="P20" i="6"/>
  <c r="M55" i="8"/>
  <c r="K31" i="6"/>
  <c r="I8" i="8"/>
  <c r="L4" i="6"/>
  <c r="S30" i="8"/>
  <c r="K56" i="8"/>
  <c r="R49" i="6"/>
  <c r="J37" i="6"/>
  <c r="M27" i="6"/>
  <c r="R49" i="8"/>
  <c r="G40" i="6"/>
  <c r="U31" i="8"/>
  <c r="Q12" i="8"/>
  <c r="P42" i="8"/>
  <c r="R38" i="6"/>
  <c r="K47" i="8"/>
  <c r="K19" i="6"/>
  <c r="G9" i="6"/>
  <c r="H3" i="8"/>
  <c r="R32" i="6"/>
  <c r="P49" i="6"/>
  <c r="K26" i="6"/>
  <c r="K37" i="6"/>
  <c r="J46" i="8"/>
  <c r="Q55" i="6"/>
  <c r="M36" i="8"/>
  <c r="H10" i="6"/>
  <c r="R30" i="8"/>
  <c r="Q13" i="8"/>
  <c r="Q17" i="8"/>
  <c r="G52" i="6"/>
  <c r="S53" i="8"/>
  <c r="U4" i="8"/>
  <c r="J39" i="8"/>
  <c r="K26" i="8"/>
  <c r="J48" i="8"/>
  <c r="L7" i="8"/>
  <c r="R36" i="8"/>
  <c r="V3" i="8"/>
  <c r="Q52" i="8"/>
  <c r="S7" i="8"/>
  <c r="I9" i="6"/>
  <c r="P35" i="8"/>
  <c r="S20" i="8"/>
  <c r="J13" i="6"/>
  <c r="R48" i="6"/>
  <c r="I30" i="8"/>
  <c r="U29" i="8"/>
  <c r="U28" i="8"/>
  <c r="R35" i="8"/>
  <c r="J7" i="8"/>
  <c r="H26" i="8"/>
  <c r="P53" i="8"/>
  <c r="G27" i="8"/>
  <c r="K51" i="8"/>
  <c r="P29" i="8"/>
  <c r="T55" i="8"/>
  <c r="I19" i="8"/>
  <c r="T11" i="8"/>
  <c r="H46" i="8"/>
  <c r="I48" i="8"/>
  <c r="T17" i="8"/>
  <c r="M41" i="6"/>
  <c r="R19" i="8"/>
  <c r="M17" i="6"/>
  <c r="S35" i="8"/>
  <c r="R44" i="6"/>
  <c r="K47" i="6"/>
  <c r="M8" i="6"/>
  <c r="Q49" i="6"/>
  <c r="J51" i="8"/>
  <c r="M50" i="6"/>
  <c r="L33" i="6"/>
  <c r="S14" i="8"/>
  <c r="M55" i="6"/>
  <c r="Q38" i="8"/>
  <c r="K42" i="6"/>
  <c r="T43" i="8"/>
  <c r="U23" i="8"/>
  <c r="G14" i="6"/>
  <c r="M48" i="6"/>
  <c r="Q14" i="6"/>
  <c r="P52" i="8"/>
  <c r="I33" i="8"/>
  <c r="T15" i="8"/>
  <c r="J14" i="6"/>
  <c r="K25" i="8"/>
  <c r="Q37" i="6"/>
  <c r="K38" i="8"/>
  <c r="M13" i="6"/>
  <c r="P30" i="6"/>
  <c r="J4" i="6"/>
  <c r="K32" i="6"/>
  <c r="L39" i="8"/>
  <c r="U7" i="8"/>
  <c r="Q16" i="6"/>
  <c r="U10" i="8"/>
  <c r="K10" i="6"/>
  <c r="P47" i="8"/>
  <c r="Q10" i="8"/>
  <c r="M44" i="6"/>
  <c r="J53" i="8"/>
  <c r="P36" i="6"/>
  <c r="H31" i="8"/>
  <c r="V15" i="8"/>
  <c r="Q7" i="6"/>
  <c r="G5" i="8"/>
  <c r="S18" i="8"/>
  <c r="M56" i="8"/>
  <c r="Q41" i="8"/>
  <c r="I19" i="6"/>
  <c r="P40" i="8"/>
  <c r="I49" i="8"/>
  <c r="H51" i="8"/>
  <c r="S3" i="8"/>
  <c r="L15" i="8"/>
  <c r="G10" i="8"/>
  <c r="M23" i="8"/>
  <c r="I5" i="8"/>
  <c r="T49" i="8"/>
  <c r="V54" i="8"/>
  <c r="H40" i="6"/>
  <c r="V43" i="8"/>
  <c r="G48" i="8"/>
  <c r="S45" i="8"/>
  <c r="R36" i="6"/>
  <c r="J24" i="8"/>
  <c r="H30" i="8"/>
  <c r="I56" i="8"/>
  <c r="H47" i="6"/>
  <c r="J32" i="8"/>
  <c r="J48" i="6"/>
  <c r="T35" i="8"/>
  <c r="J40" i="8"/>
  <c r="G36" i="8"/>
  <c r="J8" i="8"/>
  <c r="H36" i="6"/>
  <c r="R50" i="6"/>
  <c r="M12" i="6"/>
  <c r="H52" i="6"/>
  <c r="G37" i="6"/>
  <c r="P20" i="8"/>
  <c r="J39" i="6"/>
  <c r="L18" i="8"/>
  <c r="H37" i="8"/>
  <c r="R23" i="6"/>
  <c r="G6" i="6"/>
  <c r="S8" i="8"/>
  <c r="V37" i="8"/>
  <c r="M8" i="8"/>
  <c r="R42" i="8"/>
  <c r="L32" i="8"/>
  <c r="R44" i="8"/>
  <c r="G52" i="8"/>
  <c r="K54" i="6"/>
  <c r="R56" i="6"/>
  <c r="S24" i="8"/>
  <c r="M44" i="8"/>
  <c r="Q49" i="8"/>
  <c r="H15" i="8"/>
  <c r="J20" i="8"/>
  <c r="T5" i="8"/>
  <c r="M53" i="8"/>
  <c r="L34" i="8"/>
  <c r="P41" i="6"/>
  <c r="K52" i="8"/>
  <c r="J46" i="6"/>
  <c r="H43" i="8"/>
  <c r="R56" i="8"/>
  <c r="L29" i="8"/>
  <c r="G46" i="8"/>
  <c r="R31" i="8"/>
  <c r="L20" i="8"/>
  <c r="U3" i="8"/>
  <c r="H44" i="8"/>
  <c r="S49" i="8"/>
  <c r="V23" i="8"/>
  <c r="J18" i="8"/>
  <c r="V36" i="8"/>
  <c r="K8" i="8"/>
  <c r="H8" i="8"/>
  <c r="T50" i="8"/>
  <c r="H6" i="8"/>
  <c r="K22" i="8"/>
  <c r="L5" i="8"/>
  <c r="I16" i="8"/>
  <c r="L26" i="6"/>
  <c r="H21" i="6"/>
  <c r="R53" i="6"/>
  <c r="R24" i="6"/>
  <c r="R14" i="8"/>
  <c r="M23" i="6"/>
  <c r="R52" i="6"/>
  <c r="V10" i="8"/>
  <c r="P31" i="8"/>
  <c r="G35" i="6"/>
  <c r="T51" i="8"/>
  <c r="J55" i="6"/>
  <c r="M51" i="8"/>
  <c r="I5" i="6"/>
  <c r="K12" i="8"/>
  <c r="Q16" i="8"/>
  <c r="Q42" i="6"/>
  <c r="J17" i="6"/>
  <c r="H52" i="8"/>
  <c r="H32" i="6"/>
  <c r="T24" i="8"/>
  <c r="L25" i="6"/>
  <c r="G28" i="8"/>
  <c r="J37" i="8"/>
  <c r="T32" i="8"/>
  <c r="U17" i="8"/>
  <c r="J11" i="8"/>
  <c r="J29" i="6"/>
  <c r="U8" i="8"/>
  <c r="M16" i="8"/>
  <c r="R43" i="6"/>
  <c r="L9" i="6"/>
  <c r="J9" i="8"/>
  <c r="P4" i="8"/>
  <c r="T46" i="8"/>
  <c r="K9" i="8"/>
  <c r="K35" i="8"/>
  <c r="H34" i="8"/>
  <c r="Q21" i="6"/>
  <c r="I18" i="8"/>
  <c r="L9" i="8"/>
  <c r="V12" i="8"/>
  <c r="V27" i="8"/>
  <c r="V29" i="8"/>
  <c r="V28" i="8"/>
  <c r="S28" i="8"/>
  <c r="J36" i="8"/>
  <c r="R40" i="8"/>
  <c r="R33" i="8"/>
  <c r="U27" i="8"/>
  <c r="S9" i="8"/>
  <c r="M30" i="8"/>
  <c r="P36" i="8"/>
  <c r="S11" i="8"/>
  <c r="L54" i="8"/>
  <c r="T28" i="8"/>
  <c r="K13" i="8"/>
  <c r="I23" i="8"/>
  <c r="H12" i="8"/>
  <c r="Q47" i="8"/>
  <c r="S23" i="8"/>
  <c r="U19" i="8"/>
  <c r="L21" i="6"/>
  <c r="M6" i="8"/>
  <c r="R17" i="8"/>
  <c r="K37" i="8"/>
  <c r="S38" i="8"/>
  <c r="I44" i="6"/>
  <c r="P21" i="8"/>
  <c r="M4" i="6"/>
  <c r="H26" i="6"/>
  <c r="G38" i="6"/>
  <c r="L22" i="6"/>
  <c r="J21" i="8"/>
  <c r="P25" i="6"/>
  <c r="M46" i="6"/>
  <c r="P33" i="6"/>
  <c r="L48" i="8"/>
  <c r="I38" i="8"/>
  <c r="M48" i="8"/>
  <c r="Q20" i="8"/>
  <c r="K55" i="8"/>
  <c r="J5" i="6"/>
  <c r="L19" i="6"/>
  <c r="J34" i="6"/>
  <c r="J31" i="6"/>
  <c r="Q19" i="8"/>
  <c r="L12" i="6"/>
  <c r="K53" i="8"/>
  <c r="K51" i="6"/>
  <c r="R4" i="8"/>
  <c r="M7" i="6"/>
  <c r="I9" i="8"/>
  <c r="P30" i="8"/>
  <c r="H17" i="8"/>
  <c r="P37" i="8"/>
  <c r="L44" i="8"/>
  <c r="L50" i="8"/>
  <c r="G26" i="8"/>
  <c r="G6" i="8"/>
  <c r="U33" i="8"/>
  <c r="Q56" i="8"/>
  <c r="K34" i="8"/>
  <c r="H49" i="8"/>
  <c r="R19" i="6"/>
  <c r="P56" i="8"/>
  <c r="H53" i="6"/>
  <c r="M49" i="6"/>
  <c r="K24" i="8"/>
  <c r="K11" i="8"/>
  <c r="S33" i="8"/>
  <c r="M46" i="8"/>
  <c r="L4" i="8"/>
  <c r="L38" i="8"/>
  <c r="J6" i="8"/>
  <c r="J32" i="6"/>
  <c r="R45" i="8"/>
  <c r="I17" i="6"/>
  <c r="H25" i="6"/>
  <c r="L28" i="8"/>
  <c r="L56" i="6"/>
  <c r="Q11" i="8"/>
  <c r="I27" i="8"/>
  <c r="H4" i="8"/>
  <c r="H44" i="6"/>
  <c r="R17" i="6"/>
  <c r="S31" i="8"/>
  <c r="V13" i="8"/>
  <c r="G4" i="6"/>
  <c r="G8" i="8"/>
  <c r="V5" i="8"/>
  <c r="K44" i="8"/>
  <c r="K18" i="8"/>
  <c r="R13" i="8"/>
  <c r="J33" i="8"/>
  <c r="K24" i="6"/>
  <c r="U37" i="8"/>
  <c r="G19" i="6"/>
  <c r="I22" i="6"/>
  <c r="L43" i="6"/>
  <c r="P10" i="8"/>
  <c r="L51" i="8"/>
  <c r="G5" i="6"/>
  <c r="Q44" i="6"/>
  <c r="P4" i="6"/>
  <c r="P5" i="6"/>
  <c r="K9" i="6"/>
  <c r="M14" i="6"/>
  <c r="I12" i="6"/>
  <c r="T38" i="8"/>
  <c r="R21" i="8"/>
  <c r="R41" i="8"/>
  <c r="M26" i="8"/>
  <c r="T12" i="8"/>
  <c r="U39" i="8"/>
  <c r="T52" i="8"/>
  <c r="I53" i="8"/>
  <c r="Q4" i="6"/>
  <c r="J19" i="8"/>
  <c r="M27" i="8"/>
  <c r="V8" i="8"/>
  <c r="I55" i="8"/>
  <c r="R9" i="8"/>
  <c r="J25" i="6"/>
  <c r="R12" i="6"/>
  <c r="I3" i="8"/>
  <c r="K34" i="6"/>
  <c r="L30" i="8"/>
  <c r="G42" i="6"/>
  <c r="I17" i="8"/>
  <c r="R4" i="6"/>
  <c r="S50" i="8"/>
  <c r="L30" i="6"/>
  <c r="J9" i="6"/>
  <c r="J38" i="6"/>
  <c r="I54" i="6"/>
  <c r="J52" i="6"/>
  <c r="S22" i="8"/>
  <c r="H34" i="6"/>
  <c r="J25" i="8"/>
  <c r="M36" i="6"/>
  <c r="H42" i="6"/>
  <c r="J21" i="6"/>
  <c r="K23" i="6"/>
  <c r="R5" i="6"/>
  <c r="U48" i="8"/>
  <c r="T26" i="8"/>
  <c r="P38" i="6"/>
  <c r="T23" i="8"/>
  <c r="P28" i="8"/>
  <c r="H37" i="6"/>
  <c r="Q19" i="6"/>
  <c r="L48" i="6"/>
  <c r="L47" i="6"/>
  <c r="T19" i="8"/>
  <c r="Q39" i="6"/>
  <c r="P54" i="6"/>
  <c r="M29" i="6"/>
  <c r="H8" i="6"/>
  <c r="L43" i="8"/>
  <c r="L6" i="8"/>
  <c r="P46" i="6"/>
  <c r="U51" i="8"/>
  <c r="K28" i="8"/>
  <c r="U21" i="8"/>
  <c r="M26" i="6"/>
  <c r="Q48" i="8"/>
  <c r="G34" i="8"/>
  <c r="J41" i="6"/>
  <c r="K19" i="8"/>
  <c r="K56" i="6"/>
  <c r="P35" i="6"/>
  <c r="V51" i="8"/>
  <c r="T22" i="8"/>
  <c r="Q33" i="6"/>
  <c r="J29" i="8"/>
  <c r="K54" i="8"/>
  <c r="H42" i="8"/>
  <c r="I39" i="6"/>
  <c r="R27" i="8"/>
  <c r="G21" i="8"/>
  <c r="I53" i="6"/>
  <c r="G13" i="6"/>
  <c r="R53" i="8"/>
  <c r="K50" i="8"/>
  <c r="P19" i="6"/>
  <c r="P15" i="6"/>
  <c r="P54" i="8"/>
  <c r="M22" i="6"/>
  <c r="J14" i="8"/>
  <c r="K18" i="6"/>
  <c r="J54" i="8"/>
  <c r="S54" i="8"/>
  <c r="I11" i="6"/>
  <c r="I55" i="6"/>
  <c r="M32" i="8"/>
  <c r="P3" i="8"/>
  <c r="K6" i="6"/>
  <c r="G39" i="6"/>
  <c r="P23" i="8"/>
  <c r="M11" i="6"/>
  <c r="S44" i="8"/>
  <c r="H5" i="6"/>
  <c r="I20" i="8"/>
  <c r="K5" i="8"/>
  <c r="K6" i="8"/>
  <c r="M39" i="8"/>
  <c r="P41" i="8"/>
  <c r="L27" i="6"/>
  <c r="L49" i="6"/>
  <c r="Q10" i="6"/>
  <c r="M21" i="8"/>
  <c r="K28" i="6"/>
  <c r="H10" i="8"/>
  <c r="I4" i="6"/>
  <c r="Q5" i="8"/>
  <c r="Q41" i="6"/>
  <c r="R15" i="6"/>
  <c r="K15" i="8"/>
  <c r="K20" i="8"/>
  <c r="G11" i="6"/>
  <c r="J50" i="6"/>
  <c r="R16" i="6"/>
  <c r="I41" i="8"/>
  <c r="K53" i="6"/>
  <c r="M25" i="8"/>
  <c r="K55" i="6"/>
  <c r="H11" i="8"/>
  <c r="I45" i="6"/>
  <c r="R7" i="8"/>
  <c r="K21" i="8"/>
  <c r="I15" i="8"/>
  <c r="P51" i="8"/>
  <c r="P55" i="8"/>
  <c r="K8" i="6"/>
  <c r="J3" i="8"/>
  <c r="U43" i="8"/>
  <c r="L40" i="6"/>
  <c r="M33" i="6"/>
  <c r="L8" i="8"/>
  <c r="R6" i="6"/>
  <c r="M22" i="8"/>
  <c r="H22" i="6"/>
  <c r="K48" i="6"/>
  <c r="K12" i="6"/>
  <c r="K30" i="6"/>
  <c r="Q6" i="6"/>
  <c r="H33" i="8"/>
  <c r="P31" i="6"/>
  <c r="M18" i="8"/>
  <c r="M7" i="8"/>
  <c r="Q31" i="6"/>
  <c r="P11" i="8"/>
  <c r="I14" i="6"/>
  <c r="M11" i="8"/>
  <c r="Q44" i="8"/>
  <c r="M31" i="8"/>
  <c r="J55" i="8"/>
  <c r="V18" i="8"/>
  <c r="Q18" i="8"/>
  <c r="U52" i="8"/>
  <c r="T10" i="8"/>
  <c r="S13" i="8"/>
  <c r="G53" i="6"/>
  <c r="R20" i="6"/>
  <c r="G14" i="8"/>
  <c r="Q9" i="8"/>
  <c r="R54" i="8"/>
  <c r="K16" i="6"/>
  <c r="I42" i="6"/>
  <c r="T37" i="8"/>
  <c r="S46" i="8"/>
  <c r="G51" i="6"/>
  <c r="H19" i="8"/>
  <c r="M45" i="6"/>
  <c r="R18" i="6"/>
  <c r="U11" i="8"/>
  <c r="V45" i="8"/>
  <c r="L53" i="8"/>
  <c r="M40" i="8"/>
  <c r="G33" i="8"/>
  <c r="S5" i="8"/>
  <c r="K21" i="6"/>
  <c r="R51" i="6"/>
  <c r="S19" i="8"/>
  <c r="V44" i="8"/>
  <c r="R10" i="6"/>
  <c r="H20" i="8"/>
  <c r="R35" i="6"/>
  <c r="G23" i="8"/>
  <c r="I29" i="8"/>
  <c r="Q56" i="6"/>
  <c r="I54" i="8"/>
  <c r="J53" i="6"/>
  <c r="J26" i="6"/>
  <c r="Q48" i="6"/>
  <c r="P42" i="6"/>
  <c r="M35" i="8"/>
  <c r="G33" i="6"/>
  <c r="R55" i="6"/>
  <c r="P22" i="6"/>
  <c r="G16" i="6"/>
  <c r="K5" i="6"/>
  <c r="T48" i="8"/>
  <c r="P8" i="6"/>
  <c r="R13" i="6"/>
  <c r="S6" i="8"/>
  <c r="K30" i="8"/>
  <c r="M19" i="8"/>
  <c r="G3" i="8"/>
  <c r="G47" i="8"/>
  <c r="R32" i="8"/>
  <c r="V22" i="8"/>
  <c r="G49" i="8"/>
  <c r="L16" i="6"/>
  <c r="L35" i="8"/>
  <c r="I46" i="6"/>
  <c r="J22" i="8"/>
  <c r="I16" i="6"/>
  <c r="V31" i="8"/>
  <c r="K43" i="8"/>
  <c r="T4" i="8"/>
  <c r="Q13" i="6"/>
  <c r="P17" i="6"/>
  <c r="S40" i="8"/>
  <c r="U47" i="8"/>
  <c r="J27" i="8"/>
  <c r="P55" i="6"/>
  <c r="R26" i="8"/>
  <c r="I30" i="6"/>
  <c r="Q43" i="6"/>
  <c r="T9" i="8"/>
  <c r="H27" i="6"/>
  <c r="G29" i="8"/>
  <c r="I25" i="8"/>
  <c r="L35" i="6"/>
  <c r="G17" i="6"/>
  <c r="J40" i="6"/>
  <c r="I31" i="6"/>
  <c r="Q27" i="8"/>
  <c r="M52" i="6"/>
  <c r="L39" i="6"/>
  <c r="I23" i="6"/>
  <c r="L51" i="6"/>
  <c r="H19" i="6"/>
  <c r="J23" i="8"/>
  <c r="Q8" i="8"/>
  <c r="L42" i="6"/>
  <c r="L10" i="8"/>
  <c r="J28" i="8"/>
  <c r="L46" i="6"/>
  <c r="I44" i="8"/>
  <c r="I25" i="6"/>
  <c r="M21" i="6"/>
  <c r="R47" i="6"/>
  <c r="G55" i="6"/>
  <c r="H55" i="6"/>
  <c r="L38" i="6"/>
  <c r="T20" i="8"/>
  <c r="R11" i="6"/>
  <c r="I10" i="6"/>
  <c r="K17" i="8"/>
  <c r="K39" i="6"/>
  <c r="J56" i="6"/>
  <c r="J4" i="8"/>
  <c r="I32" i="6"/>
  <c r="V14" i="8"/>
  <c r="K13" i="6"/>
  <c r="J45" i="6"/>
  <c r="I33" i="6"/>
  <c r="M18" i="6"/>
  <c r="K45" i="6"/>
  <c r="H4" i="6"/>
  <c r="M15" i="6"/>
  <c r="H31" i="6"/>
  <c r="L28" i="6"/>
  <c r="L50" i="6"/>
  <c r="K50" i="6"/>
  <c r="H39" i="6"/>
  <c r="S29" i="8"/>
  <c r="R26" i="6"/>
  <c r="L52" i="6"/>
  <c r="Q54" i="8"/>
  <c r="R54" i="6"/>
  <c r="I20" i="6"/>
  <c r="L15" i="6"/>
  <c r="K45" i="8"/>
  <c r="H5" i="8"/>
  <c r="I38" i="6"/>
  <c r="V33" i="8"/>
  <c r="M42" i="6"/>
  <c r="R33" i="6"/>
  <c r="H41" i="6"/>
  <c r="P40" i="6"/>
  <c r="Q51" i="8"/>
  <c r="G54" i="6"/>
  <c r="K14" i="6"/>
  <c r="I49" i="6"/>
  <c r="G40" i="8"/>
  <c r="K52" i="6"/>
  <c r="G7" i="8"/>
  <c r="R15" i="8"/>
  <c r="H54" i="6"/>
  <c r="Q47" i="6"/>
  <c r="M31" i="6"/>
  <c r="R3" i="8"/>
  <c r="H46" i="6"/>
  <c r="I42" i="8"/>
  <c r="L45" i="6"/>
  <c r="P24" i="6"/>
  <c r="L37" i="6"/>
  <c r="V46" i="8"/>
  <c r="P32" i="6"/>
  <c r="M19" i="6"/>
  <c r="M10" i="8"/>
  <c r="L27" i="8"/>
  <c r="P38" i="8"/>
  <c r="V9" i="8"/>
  <c r="L8" i="6"/>
  <c r="Q8" i="6"/>
  <c r="P14" i="8"/>
  <c r="J36" i="6"/>
  <c r="Q34" i="8"/>
  <c r="G41" i="6"/>
  <c r="I18" i="6"/>
  <c r="M32" i="6"/>
  <c r="H7" i="8"/>
  <c r="J10" i="6"/>
  <c r="K29" i="6"/>
  <c r="G16" i="8"/>
  <c r="K35" i="6"/>
  <c r="Q40" i="6"/>
  <c r="J27" i="6"/>
  <c r="P21" i="6"/>
  <c r="P16" i="6"/>
  <c r="R18" i="8"/>
  <c r="Q39" i="8"/>
  <c r="I12" i="8"/>
  <c r="U25" i="8"/>
  <c r="I29" i="6"/>
  <c r="V47" i="8"/>
  <c r="T36" i="8"/>
  <c r="I6" i="8"/>
  <c r="P18" i="8"/>
  <c r="Q45" i="6"/>
  <c r="T54" i="8"/>
  <c r="P48" i="8"/>
  <c r="R47" i="8"/>
  <c r="K4" i="6"/>
  <c r="P33" i="8"/>
  <c r="I27" i="6"/>
  <c r="G18" i="6"/>
  <c r="J50" i="8"/>
  <c r="H35" i="6"/>
  <c r="L53" i="6"/>
  <c r="U12" i="8"/>
  <c r="R22" i="8"/>
  <c r="Q54" i="6"/>
  <c r="H24" i="8"/>
  <c r="J47" i="6"/>
  <c r="G49" i="6"/>
  <c r="H51" i="6"/>
  <c r="U44" i="8"/>
  <c r="J30" i="6"/>
  <c r="P12" i="8"/>
  <c r="I37" i="6"/>
  <c r="G31" i="6"/>
  <c r="R46" i="6"/>
  <c r="R34" i="6"/>
  <c r="G30" i="6"/>
  <c r="Q51" i="6"/>
  <c r="H48" i="6"/>
  <c r="G7" i="6"/>
  <c r="M38" i="6"/>
  <c r="L12" i="8"/>
  <c r="L41" i="6"/>
  <c r="U50" i="8"/>
  <c r="Q5" i="6"/>
  <c r="K36" i="6"/>
  <c r="P52" i="6"/>
  <c r="P53" i="6"/>
  <c r="J18" i="6"/>
  <c r="T21" i="8"/>
  <c r="M10" i="6"/>
  <c r="H16" i="6"/>
  <c r="Q43" i="8"/>
  <c r="Q37" i="8"/>
  <c r="M41" i="8"/>
  <c r="R25" i="6"/>
  <c r="H24" i="6"/>
  <c r="K33" i="8"/>
  <c r="I43" i="8"/>
  <c r="H6" i="6"/>
  <c r="I35" i="8"/>
  <c r="M16" i="6"/>
  <c r="P51" i="6"/>
  <c r="M17" i="8"/>
  <c r="M40" i="6"/>
  <c r="H29" i="6"/>
  <c r="J34" i="8"/>
  <c r="V41" i="8"/>
  <c r="T7" i="8"/>
  <c r="P14" i="6"/>
  <c r="G22" i="6"/>
  <c r="Q35" i="6"/>
  <c r="L23" i="8"/>
  <c r="U34" i="8"/>
  <c r="L25" i="8"/>
  <c r="G41" i="8"/>
  <c r="H49" i="6"/>
  <c r="L17" i="6"/>
  <c r="L23" i="6"/>
  <c r="I52" i="8"/>
  <c r="S56" i="8"/>
  <c r="Q38" i="6"/>
  <c r="K22" i="6"/>
  <c r="H48" i="8"/>
  <c r="Q18" i="6"/>
  <c r="G27" i="6"/>
  <c r="G34" i="6"/>
  <c r="J15" i="6"/>
  <c r="J41" i="8"/>
  <c r="L5" i="6"/>
  <c r="U9" i="8"/>
  <c r="P18" i="6"/>
  <c r="K40" i="8"/>
  <c r="S37" i="8"/>
  <c r="M51" i="6"/>
  <c r="K11" i="6"/>
  <c r="V56" i="8"/>
  <c r="G45" i="6"/>
  <c r="I35" i="6"/>
  <c r="M50" i="8"/>
  <c r="R45" i="6"/>
  <c r="P45" i="6"/>
  <c r="J42" i="6"/>
  <c r="K49" i="6"/>
  <c r="L55" i="6"/>
  <c r="H23" i="6"/>
  <c r="G38" i="8"/>
  <c r="H28" i="6"/>
  <c r="I50" i="6"/>
  <c r="L11" i="6"/>
  <c r="G10" i="6"/>
  <c r="Q12" i="6"/>
  <c r="M28" i="6"/>
  <c r="H50" i="6"/>
  <c r="M47" i="6"/>
  <c r="M12" i="8"/>
  <c r="P43" i="6"/>
  <c r="Q30" i="8"/>
  <c r="I56" i="6"/>
  <c r="R30" i="6"/>
  <c r="T42" i="8"/>
  <c r="L14" i="6"/>
  <c r="I40" i="6"/>
  <c r="R29" i="8"/>
  <c r="L55" i="8"/>
  <c r="V24" i="8"/>
  <c r="L7" i="6"/>
  <c r="R28" i="8"/>
  <c r="R46" i="8"/>
  <c r="P9" i="6"/>
  <c r="H22" i="8"/>
  <c r="R42" i="6"/>
  <c r="S34" i="8"/>
  <c r="G18" i="8"/>
  <c r="Q6" i="8"/>
  <c r="M20" i="6"/>
  <c r="L34" i="6"/>
  <c r="E3" i="7"/>
  <c r="I51" i="6"/>
  <c r="H55" i="8"/>
  <c r="J16" i="6"/>
  <c r="M25" i="6"/>
  <c r="U53" i="8"/>
  <c r="P28" i="6"/>
  <c r="R37" i="6"/>
  <c r="L18" i="6"/>
  <c r="G12" i="6"/>
  <c r="R10" i="8"/>
  <c r="H14" i="6"/>
  <c r="M39" i="6"/>
  <c r="P37" i="6"/>
  <c r="I50" i="8"/>
  <c r="K39" i="8"/>
  <c r="R28" i="6"/>
  <c r="T53" i="8"/>
  <c r="P17" i="8"/>
  <c r="K23" i="8"/>
  <c r="Q15" i="8"/>
  <c r="Q9" i="6"/>
  <c r="G46" i="6"/>
  <c r="K40" i="6"/>
  <c r="V17" i="8"/>
  <c r="Q7" i="8"/>
  <c r="J13" i="8"/>
  <c r="I15" i="6"/>
  <c r="R22" i="6"/>
  <c r="K41" i="6"/>
  <c r="H33" i="6"/>
  <c r="G4" i="8"/>
  <c r="Q28" i="6"/>
  <c r="K33" i="6"/>
  <c r="K48" i="8"/>
  <c r="L21" i="8"/>
  <c r="G8" i="6"/>
  <c r="T34" i="8"/>
  <c r="J51" i="6"/>
  <c r="H20" i="6"/>
  <c r="S27" i="8"/>
  <c r="J12" i="6"/>
  <c r="R41" i="6"/>
  <c r="M56" i="6"/>
  <c r="I36" i="6"/>
  <c r="S32" i="8"/>
  <c r="P46" i="8"/>
  <c r="Q42" i="8"/>
  <c r="H13" i="6"/>
  <c r="I11" i="8"/>
  <c r="M47" i="8"/>
  <c r="V4" i="8"/>
  <c r="Q40" i="8"/>
  <c r="J52" i="8"/>
  <c r="U35" i="8"/>
  <c r="Q11" i="6"/>
  <c r="G21" i="6"/>
  <c r="Q36" i="6"/>
  <c r="Q26" i="6"/>
  <c r="G32" i="6"/>
  <c r="U18" i="8"/>
  <c r="P26" i="8"/>
  <c r="Q4" i="8"/>
  <c r="P29" i="6"/>
  <c r="H9" i="6"/>
  <c r="U55" i="8"/>
  <c r="I45" i="8"/>
  <c r="H15" i="6"/>
  <c r="J19" i="6"/>
  <c r="M24" i="6"/>
  <c r="K46" i="6"/>
  <c r="H7" i="6"/>
  <c r="K20" i="6"/>
  <c r="P13" i="6"/>
  <c r="R34" i="8"/>
  <c r="Q25" i="6"/>
  <c r="I40" i="8"/>
  <c r="I43" i="6"/>
  <c r="J12" i="8"/>
  <c r="M5" i="6"/>
  <c r="M6" i="6"/>
  <c r="G54" i="8"/>
  <c r="J8" i="6"/>
  <c r="K7" i="6"/>
  <c r="U22" i="8"/>
  <c r="V53" i="8"/>
  <c r="R9" i="6"/>
  <c r="J24" i="6"/>
  <c r="J30" i="8"/>
  <c r="L10" i="6"/>
  <c r="H25" i="8"/>
  <c r="P11" i="6"/>
  <c r="M13" i="8"/>
  <c r="P50" i="6"/>
  <c r="P48" i="6"/>
  <c r="L13" i="6"/>
  <c r="V49" i="8"/>
  <c r="L42" i="8"/>
  <c r="S43" i="8"/>
  <c r="L52" i="8"/>
  <c r="M9" i="8"/>
  <c r="M54" i="6"/>
  <c r="H45" i="6"/>
  <c r="L36" i="6"/>
  <c r="M43" i="6"/>
  <c r="Q33" i="8"/>
  <c r="M30" i="6"/>
  <c r="Q34" i="6"/>
  <c r="J11" i="6"/>
  <c r="R8" i="6"/>
  <c r="S52" i="8"/>
  <c r="Q30" i="6"/>
  <c r="M9" i="6"/>
  <c r="T8" i="8"/>
  <c r="J22" i="6"/>
  <c r="P9" i="8"/>
  <c r="I34" i="6"/>
  <c r="G44" i="6"/>
  <c r="I24" i="6"/>
  <c r="AS273" i="3" l="1"/>
  <c r="G32" i="8"/>
</calcChain>
</file>

<file path=xl/sharedStrings.xml><?xml version="1.0" encoding="utf-8"?>
<sst xmlns="http://schemas.openxmlformats.org/spreadsheetml/2006/main" count="2370" uniqueCount="51">
  <si>
    <t>lower bound</t>
  </si>
  <si>
    <t>upper bound</t>
  </si>
  <si>
    <t>gap in %</t>
  </si>
  <si>
    <t>total time (s)</t>
  </si>
  <si>
    <t>n</t>
  </si>
  <si>
    <t>k</t>
  </si>
  <si>
    <t>beta</t>
  </si>
  <si>
    <t>alpha</t>
  </si>
  <si>
    <t>inr</t>
  </si>
  <si>
    <t>C</t>
  </si>
  <si>
    <t>C+</t>
  </si>
  <si>
    <t>C+e</t>
  </si>
  <si>
    <t>P+</t>
  </si>
  <si>
    <t>P+e</t>
  </si>
  <si>
    <t>NaN</t>
  </si>
  <si>
    <t>-</t>
  </si>
  <si>
    <t>time in seconds</t>
  </si>
  <si>
    <t xml:space="preserve"> beta </t>
  </si>
  <si>
    <t xml:space="preserve"> alpha </t>
  </si>
  <si>
    <t>A</t>
  </si>
  <si>
    <t>upcutoff</t>
  </si>
  <si>
    <t>MAX LB</t>
  </si>
  <si>
    <t>MIN UB</t>
  </si>
  <si>
    <t>MAX LB &lt;= MIN UB</t>
  </si>
  <si>
    <t>CF</t>
  </si>
  <si>
    <t>ICC+</t>
  </si>
  <si>
    <t>LICC+</t>
  </si>
  <si>
    <t>Gamma</t>
  </si>
  <si>
    <t>Nº Formulations:</t>
  </si>
  <si>
    <t>gap (%)</t>
  </si>
  <si>
    <t>'Gamma=0.9'!</t>
  </si>
  <si>
    <t>begin</t>
  </si>
  <si>
    <t>end</t>
  </si>
  <si>
    <t>'Gamma=1.0'!</t>
  </si>
  <si>
    <t>'Gamma=1.1'!</t>
  </si>
  <si>
    <t>SOLVED (ANY)</t>
  </si>
  <si>
    <t>SOLVED (Fischetti)</t>
  </si>
  <si>
    <t>SOLVED (New)</t>
  </si>
  <si>
    <t>/</t>
  </si>
  <si>
    <t>avg. total time (s)</t>
  </si>
  <si>
    <t>Avg. gap (%)</t>
  </si>
  <si>
    <t>Avg. total time (s)</t>
  </si>
  <si>
    <t>ICC</t>
  </si>
  <si>
    <t>Formulations</t>
  </si>
  <si>
    <t>% of solutions solved in optimality</t>
  </si>
  <si>
    <t>Number of optimal solutions</t>
  </si>
  <si>
    <t>Number of solved instances for which the optimum was unknown</t>
  </si>
  <si>
    <t>Avg. time only of the solved instances in Fischetti et al. (2018)</t>
  </si>
  <si>
    <t>Avg. time of instances that at least one formulation solved</t>
  </si>
  <si>
    <t>Avg. time (s)</t>
  </si>
  <si>
    <t>Number of new instances solved: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</si>
</sst>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0.0%"/>
    <numFmt numFmtId="166" formatCode="0.000"/>
    <numFmt numFmtId="167" formatCode="_-* #,##0.0_-;\-* #,##0.0_-;_-* &quot;-&quot;??_-;_-@_-"/>
  </numFmts>
  <fonts count="20">
    <font>
      <sz val="12"/>
      <color theme="1"/>
      <name val="Liberation Sans"/>
    </font>
    <font>
      <sz val="12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2"/>
      <color theme="1"/>
      <name val="Liberation Sans"/>
    </font>
    <font>
      <b/>
      <sz val="12"/>
      <color rgb="FF000000"/>
      <name val="Liberation Sans"/>
    </font>
    <font>
      <sz val="12"/>
      <name val="Liberation Sans"/>
    </font>
    <font>
      <b/>
      <sz val="12"/>
      <name val="Liberation Sans"/>
    </font>
    <font>
      <sz val="8"/>
      <name val="Liberation Sans"/>
    </font>
    <font>
      <b/>
      <sz val="12"/>
      <color theme="0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20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" fillId="0" borderId="0"/>
    <xf numFmtId="0" fontId="1" fillId="0" borderId="0"/>
    <xf numFmtId="0" fontId="4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5">
    <xf numFmtId="0" fontId="0" fillId="0" borderId="0" xfId="0"/>
    <xf numFmtId="2" fontId="0" fillId="0" borderId="0" xfId="0" applyNumberFormat="1"/>
    <xf numFmtId="164" fontId="14" fillId="0" borderId="0" xfId="0" applyNumberFormat="1" applyFont="1" applyAlignment="1">
      <alignment horizontal="center"/>
    </xf>
    <xf numFmtId="164" fontId="0" fillId="0" borderId="0" xfId="0" applyNumberFormat="1"/>
    <xf numFmtId="0" fontId="14" fillId="0" borderId="0" xfId="0" applyFont="1" applyAlignment="1">
      <alignment horizontal="center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center"/>
    </xf>
    <xf numFmtId="2" fontId="16" fillId="0" borderId="0" xfId="0" applyNumberFormat="1" applyFont="1" applyAlignment="1">
      <alignment horizontal="right"/>
    </xf>
    <xf numFmtId="165" fontId="0" fillId="0" borderId="0" xfId="19" applyNumberFormat="1" applyFont="1"/>
    <xf numFmtId="2" fontId="0" fillId="0" borderId="0" xfId="0" applyNumberFormat="1" applyAlignment="1">
      <alignment horizontal="right"/>
    </xf>
    <xf numFmtId="2" fontId="16" fillId="0" borderId="0" xfId="0" applyNumberFormat="1" applyFont="1"/>
    <xf numFmtId="0" fontId="10" fillId="0" borderId="0" xfId="0" applyFont="1" applyAlignment="1">
      <alignment horizontal="right" vertical="center"/>
    </xf>
    <xf numFmtId="2" fontId="10" fillId="0" borderId="0" xfId="0" applyNumberFormat="1" applyFont="1" applyAlignment="1">
      <alignment horizontal="right" vertical="center"/>
    </xf>
    <xf numFmtId="2" fontId="0" fillId="0" borderId="0" xfId="18" applyNumberFormat="1" applyFont="1" applyBorder="1" applyAlignment="1">
      <alignment horizontal="right" vertical="center"/>
    </xf>
    <xf numFmtId="2" fontId="16" fillId="0" borderId="0" xfId="0" applyNumberFormat="1" applyFont="1" applyAlignment="1">
      <alignment horizontal="right" vertical="center"/>
    </xf>
    <xf numFmtId="2" fontId="0" fillId="0" borderId="6" xfId="0" applyNumberFormat="1" applyBorder="1" applyAlignment="1">
      <alignment horizontal="right" vertical="center"/>
    </xf>
    <xf numFmtId="2" fontId="0" fillId="0" borderId="6" xfId="0" applyNumberFormat="1" applyBorder="1"/>
    <xf numFmtId="165" fontId="0" fillId="0" borderId="0" xfId="19" applyNumberFormat="1" applyFont="1" applyBorder="1"/>
    <xf numFmtId="2" fontId="0" fillId="0" borderId="0" xfId="0" applyNumberFormat="1" applyAlignment="1">
      <alignment horizontal="center"/>
    </xf>
    <xf numFmtId="9" fontId="0" fillId="0" borderId="0" xfId="19" applyFont="1" applyBorder="1"/>
    <xf numFmtId="2" fontId="10" fillId="0" borderId="0" xfId="18" applyNumberFormat="1" applyFont="1" applyBorder="1" applyAlignment="1">
      <alignment horizontal="right" vertical="center"/>
    </xf>
    <xf numFmtId="0" fontId="0" fillId="0" borderId="0" xfId="0" applyAlignment="1">
      <alignment horizontal="right"/>
    </xf>
    <xf numFmtId="2" fontId="0" fillId="0" borderId="0" xfId="18" applyNumberFormat="1" applyFont="1" applyAlignment="1">
      <alignment horizontal="right"/>
    </xf>
    <xf numFmtId="0" fontId="0" fillId="0" borderId="6" xfId="0" applyBorder="1" applyAlignment="1">
      <alignment horizontal="right"/>
    </xf>
    <xf numFmtId="2" fontId="10" fillId="0" borderId="6" xfId="0" applyNumberFormat="1" applyFont="1" applyBorder="1" applyAlignment="1">
      <alignment horizontal="right" vertical="center"/>
    </xf>
    <xf numFmtId="2" fontId="0" fillId="0" borderId="6" xfId="0" applyNumberFormat="1" applyBorder="1" applyAlignment="1">
      <alignment horizontal="right"/>
    </xf>
    <xf numFmtId="2" fontId="16" fillId="0" borderId="6" xfId="0" applyNumberFormat="1" applyFont="1" applyBorder="1" applyAlignment="1">
      <alignment horizontal="right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2" fontId="0" fillId="0" borderId="0" xfId="18" applyNumberFormat="1" applyFont="1" applyBorder="1" applyAlignment="1">
      <alignment horizontal="right"/>
    </xf>
    <xf numFmtId="2" fontId="0" fillId="0" borderId="9" xfId="0" applyNumberFormat="1" applyBorder="1" applyAlignment="1">
      <alignment horizontal="right" vertical="center"/>
    </xf>
    <xf numFmtId="2" fontId="0" fillId="0" borderId="9" xfId="0" applyNumberFormat="1" applyBorder="1" applyAlignment="1">
      <alignment horizontal="right"/>
    </xf>
    <xf numFmtId="0" fontId="0" fillId="0" borderId="9" xfId="0" applyBorder="1" applyAlignment="1">
      <alignment horizontal="right"/>
    </xf>
    <xf numFmtId="2" fontId="14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2" fontId="0" fillId="0" borderId="0" xfId="19" applyNumberFormat="1" applyFont="1" applyBorder="1"/>
    <xf numFmtId="0" fontId="15" fillId="0" borderId="0" xfId="0" applyFont="1" applyAlignment="1">
      <alignment horizontal="center" vertical="center"/>
    </xf>
    <xf numFmtId="2" fontId="14" fillId="0" borderId="10" xfId="0" applyNumberFormat="1" applyFont="1" applyBorder="1" applyAlignment="1">
      <alignment horizontal="center"/>
    </xf>
    <xf numFmtId="0" fontId="0" fillId="0" borderId="10" xfId="0" applyBorder="1"/>
    <xf numFmtId="0" fontId="0" fillId="0" borderId="0" xfId="0" quotePrefix="1"/>
    <xf numFmtId="2" fontId="14" fillId="0" borderId="10" xfId="19" applyNumberFormat="1" applyFont="1" applyBorder="1" applyAlignment="1">
      <alignment horizontal="center"/>
    </xf>
    <xf numFmtId="2" fontId="0" fillId="0" borderId="0" xfId="19" applyNumberFormat="1" applyFont="1"/>
    <xf numFmtId="2" fontId="14" fillId="0" borderId="11" xfId="0" applyNumberFormat="1" applyFont="1" applyBorder="1" applyAlignment="1">
      <alignment horizontal="center"/>
    </xf>
    <xf numFmtId="2" fontId="0" fillId="0" borderId="6" xfId="19" applyNumberFormat="1" applyFont="1" applyBorder="1"/>
    <xf numFmtId="0" fontId="0" fillId="0" borderId="6" xfId="0" applyBorder="1"/>
    <xf numFmtId="1" fontId="0" fillId="0" borderId="0" xfId="0" applyNumberFormat="1"/>
    <xf numFmtId="1" fontId="0" fillId="0" borderId="0" xfId="19" applyNumberFormat="1" applyFont="1"/>
    <xf numFmtId="1" fontId="0" fillId="0" borderId="6" xfId="19" applyNumberFormat="1" applyFont="1" applyBorder="1"/>
    <xf numFmtId="1" fontId="0" fillId="0" borderId="6" xfId="0" applyNumberFormat="1" applyBorder="1"/>
    <xf numFmtId="0" fontId="17" fillId="0" borderId="0" xfId="0" applyFont="1" applyAlignment="1">
      <alignment horizontal="center" vertical="center"/>
    </xf>
    <xf numFmtId="0" fontId="16" fillId="0" borderId="5" xfId="0" applyFont="1" applyBorder="1" applyAlignment="1">
      <alignment horizontal="right" vertical="center"/>
    </xf>
    <xf numFmtId="0" fontId="16" fillId="0" borderId="0" xfId="0" applyFont="1" applyAlignment="1">
      <alignment horizontal="right" vertical="center"/>
    </xf>
    <xf numFmtId="164" fontId="16" fillId="0" borderId="0" xfId="0" applyNumberFormat="1" applyFont="1" applyAlignment="1">
      <alignment horizontal="right" vertical="center"/>
    </xf>
    <xf numFmtId="164" fontId="16" fillId="0" borderId="6" xfId="0" applyNumberFormat="1" applyFont="1" applyBorder="1" applyAlignment="1">
      <alignment horizontal="right" vertical="center"/>
    </xf>
    <xf numFmtId="0" fontId="16" fillId="0" borderId="0" xfId="0" applyFont="1" applyAlignment="1">
      <alignment horizontal="right"/>
    </xf>
    <xf numFmtId="164" fontId="17" fillId="0" borderId="6" xfId="0" applyNumberFormat="1" applyFont="1" applyBorder="1" applyAlignment="1">
      <alignment horizontal="center" vertical="center"/>
    </xf>
    <xf numFmtId="1" fontId="0" fillId="0" borderId="5" xfId="19" applyNumberFormat="1" applyFont="1" applyBorder="1"/>
    <xf numFmtId="0" fontId="0" fillId="0" borderId="5" xfId="0" applyBorder="1"/>
    <xf numFmtId="164" fontId="17" fillId="0" borderId="0" xfId="0" applyNumberFormat="1" applyFont="1" applyAlignment="1">
      <alignment horizontal="center" vertical="center"/>
    </xf>
    <xf numFmtId="0" fontId="0" fillId="0" borderId="10" xfId="0" applyBorder="1" applyAlignment="1">
      <alignment horizontal="center"/>
    </xf>
    <xf numFmtId="164" fontId="17" fillId="0" borderId="10" xfId="0" applyNumberFormat="1" applyFont="1" applyBorder="1" applyAlignment="1">
      <alignment horizontal="center" vertical="center"/>
    </xf>
    <xf numFmtId="164" fontId="16" fillId="0" borderId="0" xfId="0" applyNumberFormat="1" applyFont="1" applyAlignment="1">
      <alignment horizontal="right"/>
    </xf>
    <xf numFmtId="0" fontId="19" fillId="0" borderId="10" xfId="0" applyFont="1" applyBorder="1" applyAlignment="1">
      <alignment horizontal="center" vertical="center"/>
    </xf>
    <xf numFmtId="164" fontId="19" fillId="0" borderId="10" xfId="0" applyNumberFormat="1" applyFont="1" applyBorder="1" applyAlignment="1">
      <alignment horizontal="center" vertical="center"/>
    </xf>
    <xf numFmtId="167" fontId="10" fillId="0" borderId="0" xfId="0" applyNumberFormat="1" applyFont="1" applyAlignment="1">
      <alignment horizontal="center" vertical="center"/>
    </xf>
    <xf numFmtId="167" fontId="10" fillId="0" borderId="0" xfId="0" applyNumberFormat="1" applyFont="1" applyAlignment="1">
      <alignment horizontal="right" vertical="center"/>
    </xf>
    <xf numFmtId="167" fontId="0" fillId="0" borderId="0" xfId="0" applyNumberFormat="1" applyAlignment="1">
      <alignment horizontal="right"/>
    </xf>
    <xf numFmtId="2" fontId="0" fillId="0" borderId="0" xfId="0" applyNumberFormat="1" applyAlignment="1">
      <alignment vertical="center"/>
    </xf>
    <xf numFmtId="2" fontId="14" fillId="0" borderId="12" xfId="0" applyNumberFormat="1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164" fontId="14" fillId="0" borderId="12" xfId="0" applyNumberFormat="1" applyFont="1" applyBorder="1" applyAlignment="1">
      <alignment horizontal="center"/>
    </xf>
    <xf numFmtId="2" fontId="16" fillId="0" borderId="6" xfId="0" applyNumberFormat="1" applyFont="1" applyBorder="1" applyAlignment="1">
      <alignment horizontal="right"/>
    </xf>
    <xf numFmtId="2" fontId="14" fillId="0" borderId="13" xfId="0" applyNumberFormat="1" applyFont="1" applyBorder="1" applyAlignment="1">
      <alignment horizontal="center"/>
    </xf>
    <xf numFmtId="9" fontId="0" fillId="0" borderId="6" xfId="19" applyFont="1" applyBorder="1"/>
    <xf numFmtId="0" fontId="14" fillId="0" borderId="13" xfId="0" applyFont="1" applyBorder="1" applyAlignment="1">
      <alignment horizontal="center"/>
    </xf>
    <xf numFmtId="165" fontId="0" fillId="0" borderId="6" xfId="19" applyNumberFormat="1" applyFont="1" applyBorder="1"/>
    <xf numFmtId="2" fontId="14" fillId="0" borderId="14" xfId="0" applyNumberFormat="1" applyFont="1" applyBorder="1" applyAlignment="1">
      <alignment horizontal="center"/>
    </xf>
    <xf numFmtId="2" fontId="14" fillId="0" borderId="15" xfId="0" applyNumberFormat="1" applyFont="1" applyBorder="1" applyAlignment="1">
      <alignment horizontal="center"/>
    </xf>
    <xf numFmtId="2" fontId="14" fillId="0" borderId="16" xfId="0" applyNumberFormat="1" applyFont="1" applyBorder="1" applyAlignment="1">
      <alignment horizontal="center"/>
    </xf>
    <xf numFmtId="2" fontId="17" fillId="0" borderId="7" xfId="0" applyNumberFormat="1" applyFont="1" applyBorder="1" applyAlignment="1">
      <alignment horizontal="center" vertical="center"/>
    </xf>
    <xf numFmtId="2" fontId="17" fillId="0" borderId="17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2" fontId="0" fillId="0" borderId="0" xfId="0" applyNumberFormat="1" applyBorder="1" applyAlignment="1">
      <alignment horizontal="right" vertical="center"/>
    </xf>
    <xf numFmtId="2" fontId="16" fillId="0" borderId="0" xfId="0" applyNumberFormat="1" applyFont="1" applyBorder="1" applyAlignment="1">
      <alignment horizontal="right" vertical="center"/>
    </xf>
    <xf numFmtId="2" fontId="10" fillId="0" borderId="0" xfId="0" applyNumberFormat="1" applyFont="1" applyBorder="1" applyAlignment="1">
      <alignment horizontal="right" vertical="center"/>
    </xf>
    <xf numFmtId="2" fontId="0" fillId="0" borderId="0" xfId="0" applyNumberFormat="1" applyBorder="1"/>
    <xf numFmtId="0" fontId="0" fillId="0" borderId="0" xfId="0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6" xfId="18" applyNumberFormat="1" applyFont="1" applyBorder="1" applyAlignment="1">
      <alignment horizontal="right"/>
    </xf>
    <xf numFmtId="2" fontId="10" fillId="0" borderId="6" xfId="0" applyNumberFormat="1" applyFont="1" applyBorder="1" applyAlignment="1">
      <alignment horizontal="right"/>
    </xf>
    <xf numFmtId="2" fontId="0" fillId="0" borderId="18" xfId="0" applyNumberFormat="1" applyBorder="1" applyAlignment="1">
      <alignment horizontal="right" vertical="center"/>
    </xf>
    <xf numFmtId="43" fontId="0" fillId="0" borderId="6" xfId="18" applyFont="1" applyBorder="1" applyAlignment="1">
      <alignment horizontal="right"/>
    </xf>
    <xf numFmtId="2" fontId="0" fillId="0" borderId="18" xfId="0" applyNumberFormat="1" applyBorder="1" applyAlignment="1">
      <alignment horizontal="right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2" fontId="17" fillId="0" borderId="12" xfId="0" applyNumberFormat="1" applyFont="1" applyBorder="1" applyAlignment="1">
      <alignment horizontal="center"/>
    </xf>
    <xf numFmtId="2" fontId="15" fillId="0" borderId="12" xfId="0" applyNumberFormat="1" applyFont="1" applyBorder="1" applyAlignment="1">
      <alignment horizontal="center" vertical="center"/>
    </xf>
    <xf numFmtId="2" fontId="15" fillId="0" borderId="12" xfId="18" applyNumberFormat="1" applyFont="1" applyBorder="1" applyAlignment="1">
      <alignment horizontal="center" vertical="center"/>
    </xf>
    <xf numFmtId="2" fontId="15" fillId="0" borderId="1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2" fontId="15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2" fontId="15" fillId="0" borderId="13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4" fillId="0" borderId="2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167" fontId="14" fillId="0" borderId="12" xfId="0" applyNumberFormat="1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4" fontId="16" fillId="0" borderId="0" xfId="0" applyNumberFormat="1" applyFont="1" applyBorder="1" applyAlignment="1">
      <alignment horizontal="right" vertical="center"/>
    </xf>
    <xf numFmtId="0" fontId="19" fillId="0" borderId="12" xfId="0" applyFont="1" applyBorder="1" applyAlignment="1">
      <alignment horizontal="center" vertical="center"/>
    </xf>
    <xf numFmtId="164" fontId="19" fillId="0" borderId="12" xfId="0" applyNumberFormat="1" applyFont="1" applyBorder="1" applyAlignment="1">
      <alignment horizontal="center" vertical="center"/>
    </xf>
    <xf numFmtId="164" fontId="17" fillId="0" borderId="21" xfId="0" applyNumberFormat="1" applyFont="1" applyBorder="1" applyAlignment="1">
      <alignment horizontal="center" vertical="center"/>
    </xf>
    <xf numFmtId="164" fontId="17" fillId="0" borderId="12" xfId="0" applyNumberFormat="1" applyFont="1" applyBorder="1" applyAlignment="1">
      <alignment horizontal="center" vertical="center"/>
    </xf>
    <xf numFmtId="0" fontId="0" fillId="0" borderId="12" xfId="0" applyBorder="1"/>
    <xf numFmtId="0" fontId="14" fillId="0" borderId="14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164" fontId="16" fillId="0" borderId="18" xfId="0" applyNumberFormat="1" applyFont="1" applyBorder="1" applyAlignment="1">
      <alignment horizontal="right" vertical="center"/>
    </xf>
    <xf numFmtId="2" fontId="14" fillId="0" borderId="7" xfId="0" applyNumberFormat="1" applyFont="1" applyBorder="1" applyAlignment="1">
      <alignment horizontal="center" vertical="center"/>
    </xf>
    <xf numFmtId="2" fontId="17" fillId="0" borderId="12" xfId="0" applyNumberFormat="1" applyFont="1" applyBorder="1" applyAlignment="1">
      <alignment horizontal="center" vertical="center"/>
    </xf>
    <xf numFmtId="2" fontId="14" fillId="0" borderId="17" xfId="0" applyNumberFormat="1" applyFont="1" applyBorder="1" applyAlignment="1">
      <alignment horizontal="center" vertical="center"/>
    </xf>
    <xf numFmtId="1" fontId="0" fillId="0" borderId="0" xfId="0" applyNumberFormat="1" applyFont="1"/>
    <xf numFmtId="1" fontId="0" fillId="0" borderId="6" xfId="0" applyNumberFormat="1" applyFont="1" applyBorder="1"/>
    <xf numFmtId="0" fontId="0" fillId="0" borderId="0" xfId="0" applyFont="1"/>
    <xf numFmtId="0" fontId="0" fillId="0" borderId="6" xfId="0" applyFont="1" applyBorder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2" fontId="14" fillId="0" borderId="2" xfId="0" applyNumberFormat="1" applyFont="1" applyBorder="1" applyAlignment="1">
      <alignment horizontal="center" vertical="center"/>
    </xf>
    <xf numFmtId="164" fontId="0" fillId="0" borderId="3" xfId="0" applyNumberFormat="1" applyBorder="1" applyAlignment="1">
      <alignment horizontal="right"/>
    </xf>
    <xf numFmtId="2" fontId="0" fillId="0" borderId="3" xfId="0" applyNumberFormat="1" applyBorder="1" applyAlignment="1">
      <alignment horizontal="right"/>
    </xf>
    <xf numFmtId="2" fontId="0" fillId="0" borderId="4" xfId="0" applyNumberFormat="1" applyBorder="1" applyAlignment="1">
      <alignment horizontal="right"/>
    </xf>
    <xf numFmtId="2" fontId="14" fillId="0" borderId="5" xfId="0" applyNumberFormat="1" applyFont="1" applyBorder="1" applyAlignment="1">
      <alignment horizontal="center" vertical="center"/>
    </xf>
    <xf numFmtId="2" fontId="14" fillId="0" borderId="19" xfId="0" applyNumberFormat="1" applyFont="1" applyBorder="1" applyAlignment="1">
      <alignment horizontal="center" vertical="center"/>
    </xf>
    <xf numFmtId="164" fontId="0" fillId="0" borderId="9" xfId="0" applyNumberFormat="1" applyBorder="1" applyAlignment="1">
      <alignment horizontal="right" vertical="center"/>
    </xf>
    <xf numFmtId="164" fontId="0" fillId="0" borderId="8" xfId="0" applyNumberFormat="1" applyBorder="1"/>
    <xf numFmtId="164" fontId="14" fillId="0" borderId="20" xfId="0" applyNumberFormat="1" applyFont="1" applyBorder="1"/>
    <xf numFmtId="164" fontId="14" fillId="0" borderId="19" xfId="0" applyNumberFormat="1" applyFont="1" applyBorder="1" applyAlignment="1">
      <alignment horizontal="center" vertical="center"/>
    </xf>
    <xf numFmtId="2" fontId="14" fillId="0" borderId="9" xfId="0" applyNumberFormat="1" applyFont="1" applyBorder="1" applyAlignment="1">
      <alignment horizontal="center"/>
    </xf>
    <xf numFmtId="2" fontId="14" fillId="0" borderId="18" xfId="0" applyNumberFormat="1" applyFont="1" applyBorder="1" applyAlignment="1">
      <alignment horizontal="center"/>
    </xf>
    <xf numFmtId="164" fontId="14" fillId="0" borderId="14" xfId="0" applyNumberFormat="1" applyFont="1" applyBorder="1" applyAlignment="1">
      <alignment horizontal="center"/>
    </xf>
    <xf numFmtId="164" fontId="14" fillId="0" borderId="15" xfId="0" applyNumberFormat="1" applyFont="1" applyBorder="1" applyAlignment="1">
      <alignment horizontal="center"/>
    </xf>
    <xf numFmtId="164" fontId="14" fillId="0" borderId="16" xfId="0" applyNumberFormat="1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2" fontId="0" fillId="0" borderId="3" xfId="0" applyNumberFormat="1" applyBorder="1"/>
    <xf numFmtId="2" fontId="0" fillId="0" borderId="4" xfId="0" applyNumberFormat="1" applyBorder="1"/>
    <xf numFmtId="164" fontId="0" fillId="0" borderId="9" xfId="0" applyNumberFormat="1" applyBorder="1" applyAlignment="1">
      <alignment horizontal="center"/>
    </xf>
    <xf numFmtId="2" fontId="14" fillId="0" borderId="8" xfId="0" applyNumberFormat="1" applyFont="1" applyBorder="1" applyAlignment="1">
      <alignment horizontal="center" vertical="center"/>
    </xf>
    <xf numFmtId="2" fontId="14" fillId="0" borderId="20" xfId="0" applyNumberFormat="1" applyFont="1" applyBorder="1" applyAlignment="1">
      <alignment horizontal="center" vertical="center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18" xfId="0" applyNumberFormat="1" applyBorder="1" applyAlignment="1">
      <alignment horizontal="right"/>
    </xf>
    <xf numFmtId="164" fontId="0" fillId="0" borderId="3" xfId="0" applyNumberFormat="1" applyBorder="1" applyAlignment="1">
      <alignment horizontal="right" vertical="center"/>
    </xf>
    <xf numFmtId="9" fontId="0" fillId="0" borderId="3" xfId="19" applyFont="1" applyBorder="1" applyAlignment="1">
      <alignment horizontal="right" vertical="center"/>
    </xf>
    <xf numFmtId="9" fontId="0" fillId="0" borderId="4" xfId="19" applyFont="1" applyBorder="1" applyAlignment="1">
      <alignment horizontal="right" vertical="center"/>
    </xf>
    <xf numFmtId="9" fontId="0" fillId="0" borderId="0" xfId="19" applyFont="1" applyBorder="1" applyAlignment="1">
      <alignment horizontal="right" vertical="center"/>
    </xf>
    <xf numFmtId="9" fontId="0" fillId="0" borderId="6" xfId="19" applyFont="1" applyBorder="1" applyAlignment="1">
      <alignment horizontal="right" vertical="center"/>
    </xf>
    <xf numFmtId="9" fontId="0" fillId="0" borderId="9" xfId="19" applyFont="1" applyBorder="1" applyAlignment="1">
      <alignment horizontal="right"/>
    </xf>
    <xf numFmtId="9" fontId="0" fillId="0" borderId="18" xfId="19" applyFont="1" applyBorder="1" applyAlignment="1">
      <alignment horizontal="right"/>
    </xf>
    <xf numFmtId="0" fontId="14" fillId="0" borderId="8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2" fontId="0" fillId="0" borderId="9" xfId="0" applyNumberFormat="1" applyBorder="1"/>
    <xf numFmtId="2" fontId="0" fillId="0" borderId="18" xfId="0" applyNumberFormat="1" applyBorder="1"/>
    <xf numFmtId="164" fontId="0" fillId="0" borderId="8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 vertical="center"/>
    </xf>
    <xf numFmtId="2" fontId="14" fillId="0" borderId="0" xfId="0" applyNumberFormat="1" applyFont="1" applyAlignment="1">
      <alignment vertical="center"/>
    </xf>
    <xf numFmtId="2" fontId="0" fillId="0" borderId="0" xfId="0" applyNumberFormat="1" applyAlignment="1"/>
    <xf numFmtId="2" fontId="14" fillId="0" borderId="6" xfId="0" applyNumberFormat="1" applyFont="1" applyBorder="1" applyAlignment="1">
      <alignment vertical="center"/>
    </xf>
    <xf numFmtId="2" fontId="0" fillId="0" borderId="6" xfId="0" applyNumberFormat="1" applyBorder="1" applyAlignment="1"/>
    <xf numFmtId="2" fontId="0" fillId="0" borderId="6" xfId="0" applyNumberFormat="1" applyBorder="1" applyAlignment="1">
      <alignment vertical="center"/>
    </xf>
    <xf numFmtId="0" fontId="0" fillId="0" borderId="0" xfId="0" applyAlignment="1">
      <alignment vertical="center"/>
    </xf>
    <xf numFmtId="0" fontId="0" fillId="0" borderId="6" xfId="0" applyBorder="1" applyAlignment="1">
      <alignment vertical="center"/>
    </xf>
    <xf numFmtId="2" fontId="15" fillId="0" borderId="4" xfId="0" applyNumberFormat="1" applyFont="1" applyBorder="1" applyAlignment="1">
      <alignment horizontal="center" vertical="center"/>
    </xf>
    <xf numFmtId="0" fontId="15" fillId="0" borderId="5" xfId="0" applyFont="1" applyBorder="1" applyAlignment="1">
      <alignment horizontal="right"/>
    </xf>
    <xf numFmtId="0" fontId="15" fillId="0" borderId="0" xfId="0" applyFont="1" applyAlignment="1">
      <alignment horizontal="right"/>
    </xf>
    <xf numFmtId="0" fontId="14" fillId="0" borderId="5" xfId="0" applyFont="1" applyBorder="1" applyAlignment="1">
      <alignment horizontal="right"/>
    </xf>
    <xf numFmtId="0" fontId="14" fillId="0" borderId="0" xfId="0" applyFont="1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Border="1" applyAlignment="1"/>
    <xf numFmtId="164" fontId="19" fillId="0" borderId="11" xfId="0" applyNumberFormat="1" applyFont="1" applyBorder="1" applyAlignment="1">
      <alignment horizontal="center" vertical="center"/>
    </xf>
    <xf numFmtId="164" fontId="16" fillId="0" borderId="6" xfId="0" applyNumberFormat="1" applyFont="1" applyBorder="1" applyAlignment="1">
      <alignment horizontal="right"/>
    </xf>
  </cellXfs>
  <cellStyles count="20">
    <cellStyle name="Accent" xfId="1" xr:uid="{00000000-0005-0000-0000-000001000000}"/>
    <cellStyle name="Accent 1" xfId="2" xr:uid="{00000000-0005-0000-0000-000002000000}"/>
    <cellStyle name="Accent 2" xfId="3" xr:uid="{00000000-0005-0000-0000-000003000000}"/>
    <cellStyle name="Accent 3" xfId="4" xr:uid="{00000000-0005-0000-0000-000004000000}"/>
    <cellStyle name="Bad" xfId="5" xr:uid="{00000000-0005-0000-0000-000005000000}"/>
    <cellStyle name="Error" xfId="6" xr:uid="{00000000-0005-0000-0000-000006000000}"/>
    <cellStyle name="Footnote" xfId="7" xr:uid="{00000000-0005-0000-0000-000007000000}"/>
    <cellStyle name="Good" xfId="8" xr:uid="{00000000-0005-0000-0000-000008000000}"/>
    <cellStyle name="Heading" xfId="9" xr:uid="{00000000-0005-0000-0000-000009000000}"/>
    <cellStyle name="Heading 1" xfId="10" xr:uid="{00000000-0005-0000-0000-00000A000000}"/>
    <cellStyle name="Heading 2" xfId="11" xr:uid="{00000000-0005-0000-0000-00000B000000}"/>
    <cellStyle name="Hyperlink" xfId="12" xr:uid="{00000000-0005-0000-0000-00000C000000}"/>
    <cellStyle name="Neutral" xfId="13" xr:uid="{00000000-0005-0000-0000-00000D000000}"/>
    <cellStyle name="Normal" xfId="0" builtinId="0"/>
    <cellStyle name="Note" xfId="14" xr:uid="{00000000-0005-0000-0000-00000E000000}"/>
    <cellStyle name="Porcentagem" xfId="19" builtinId="5"/>
    <cellStyle name="Status" xfId="15" xr:uid="{00000000-0005-0000-0000-00000F000000}"/>
    <cellStyle name="Text" xfId="16" xr:uid="{00000000-0005-0000-0000-000010000000}"/>
    <cellStyle name="Vírgula" xfId="18" builtinId="3"/>
    <cellStyle name="Warning" xfId="17" xr:uid="{00000000-0005-0000-0000-000011000000}"/>
  </cellStyles>
  <dxfs count="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Liberation Sans"/>
        <scheme val="none"/>
      </font>
      <numFmt numFmtId="164" formatCode="0.0"/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border>
        <bottom style="thin">
          <color auto="1"/>
        </bottom>
        <vertical/>
        <horizontal/>
      </border>
    </dxf>
    <dxf>
      <font>
        <b/>
        <i val="0"/>
      </font>
    </dxf>
    <dxf>
      <font>
        <b/>
        <i val="0"/>
      </font>
    </dxf>
    <dxf>
      <font>
        <b/>
        <i val="0"/>
      </font>
    </dxf>
    <dxf>
      <border>
        <right/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</font>
    </dxf>
    <dxf>
      <border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alignment horizontal="right" vertical="center" textRotation="0" wrapText="0" indent="0" justifyLastLine="0" shrinkToFit="0" readingOrder="0"/>
    </dxf>
    <dxf>
      <numFmt numFmtId="164" formatCode="0.0"/>
      <alignment horizontal="right" vertical="center" textRotation="0" wrapText="0" indent="0" justifyLastLine="0" shrinkToFit="0" readingOrder="0"/>
    </dxf>
    <dxf>
      <numFmt numFmtId="164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border>
        <bottom style="double">
          <color indexed="64"/>
        </bottom>
      </border>
    </dxf>
    <dxf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beration Sans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Liberation Sans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Liberation San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Liberation Sans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Liberation Sans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Liberation Sans"/>
        <scheme val="none"/>
      </font>
      <alignment horizontal="right" vertical="bottom" textRotation="0" wrapText="0" indent="0" justifyLastLine="0" shrinkToFit="0" readingOrder="0"/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beration Sans"/>
        <scheme val="none"/>
      </font>
      <alignment horizontal="center" vertical="bottom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0.0"/>
      <alignment horizontal="right" vertical="center" textRotation="0" wrapText="0" indent="0" justifyLastLine="0" shrinkToFit="0" readingOrder="0"/>
    </dxf>
    <dxf>
      <numFmt numFmtId="164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iberation San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iberation Sans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iberation Sans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iberation Sans"/>
        <scheme val="none"/>
      </font>
      <numFmt numFmtId="167" formatCode="_-* #,##0.0_-;\-* #,##0.0_-;_-* &quot;-&quot;??_-;_-@_-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iberation Sans"/>
        <scheme val="none"/>
      </font>
      <numFmt numFmtId="167" formatCode="_-* #,##0.0_-;\-* #,##0.0_-;_-* &quot;-&quot;??_-;_-@_-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iberation Sans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iberation Sans"/>
        <scheme val="none"/>
      </font>
      <alignment horizontal="right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border outline="0">
        <right style="thin">
          <color indexed="64"/>
        </right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Liberation Sans"/>
        <scheme val="none"/>
      </font>
      <numFmt numFmtId="164" formatCode="0.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Liberation Sans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Liberation Sans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Liberation Sans"/>
        <scheme val="none"/>
      </font>
      <alignment horizontal="right" vertical="bottom" textRotation="0" wrapText="0" indent="0" justifyLastLine="0" shrinkToFit="0" readingOrder="0"/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Liberation Sans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Liberation San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Liberation Sans"/>
        <scheme val="none"/>
      </font>
      <numFmt numFmtId="164" formatCode="0.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Liberation Sans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Liberation Sans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Liberation Sans"/>
        <scheme val="none"/>
      </font>
      <alignment horizontal="right" vertical="bottom" textRotation="0" wrapText="0" indent="0" justifyLastLine="0" shrinkToFit="0" readingOrder="0"/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Liberation Sans"/>
        <scheme val="none"/>
      </font>
      <alignment horizontal="right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Liberation Sans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A37619-9AED-0C4B-BA2A-B3E255DB39E2}" name="Tabela2" displayName="Tabela2" ref="A2:E272" totalsRowShown="0" headerRowDxfId="27" dataDxfId="26" headerRowBorderDxfId="25">
  <autoFilter ref="A2:E272" xr:uid="{5AA37619-9AED-0C4B-BA2A-B3E255DB39E2}"/>
  <tableColumns count="5">
    <tableColumn id="1" xr3:uid="{3F3239C7-FEFC-ED49-953C-3A0F9D8D1149}" name="n" dataDxfId="24"/>
    <tableColumn id="2" xr3:uid="{A541EF71-187E-5940-852E-E14F438738DE}" name="k" dataDxfId="23"/>
    <tableColumn id="3" xr3:uid="{F41B2D89-1DF3-BA4B-A64E-3DD8A9209773}" name="beta" dataDxfId="22"/>
    <tableColumn id="4" xr3:uid="{0F40D93E-FF58-1743-9A7D-80F4AD7F7039}" name="alpha" dataDxfId="21"/>
    <tableColumn id="5" xr3:uid="{713EFFD0-AEB1-BB41-BE63-0FC91BAE0717}" name="inr" dataDxfId="2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3E69A5-BBA7-344F-9B2A-34C2B162FB56}" name="Tabela3" displayName="Tabela3" ref="A2:D56" totalsRowShown="0" headerRowDxfId="67" dataDxfId="65" headerRowBorderDxfId="66" tableBorderDxfId="64">
  <autoFilter ref="A2:D56" xr:uid="{553E69A5-BBA7-344F-9B2A-34C2B162FB56}"/>
  <tableColumns count="4">
    <tableColumn id="1" xr3:uid="{1B06EFB4-6E81-9C4B-96F8-4830774198E8}" name="n" dataDxfId="63"/>
    <tableColumn id="2" xr3:uid="{9D1B2352-95F5-3F4D-BB6C-D7B2174CAF23}" name="k" dataDxfId="62"/>
    <tableColumn id="3" xr3:uid="{70148D64-652B-B14D-A892-21FEB4554F62}" name="beta" dataDxfId="61"/>
    <tableColumn id="4" xr3:uid="{10433414-918F-0846-8EEF-B72A6E67601B}" name="alpha" dataDxfId="6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005A767-3E1F-0543-BD42-B3A4D0AD0D66}" name="Tabela6" displayName="Tabela6" ref="A2:E272" totalsRowShown="0" headerRowDxfId="43" dataDxfId="44" headerRowBorderDxfId="42" tableBorderDxfId="50">
  <autoFilter ref="A2:E272" xr:uid="{6005A767-3E1F-0543-BD42-B3A4D0AD0D66}"/>
  <tableColumns count="5">
    <tableColumn id="1" xr3:uid="{A80F4353-08CA-D049-928B-6C79AB97EA0A}" name="n" dataDxfId="49"/>
    <tableColumn id="2" xr3:uid="{42C89F5D-77E5-6743-B49A-2750398613D8}" name="k" dataDxfId="48"/>
    <tableColumn id="3" xr3:uid="{6475B5A9-EDE1-A64A-B719-F6484F3EB5E5}" name=" beta " dataDxfId="47"/>
    <tableColumn id="4" xr3:uid="{F9267424-ED98-1F40-AD2B-CAF6CE7F7E62}" name=" alpha " dataDxfId="46"/>
    <tableColumn id="5" xr3:uid="{4418C177-D976-2E46-B76F-D09ADD679D9A}" name="inr" dataDxfId="45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A0F0743-5ED7-FE42-A6F1-4BFFE751A8EE}" name="Tabela5" displayName="Tabela5" ref="A2:D56" totalsRowShown="0" headerRowDxfId="59" dataDxfId="58" headerRowBorderDxfId="41" tableBorderDxfId="57">
  <autoFilter ref="A2:D56" xr:uid="{EA0F0743-5ED7-FE42-A6F1-4BFFE751A8EE}"/>
  <tableColumns count="4">
    <tableColumn id="1" xr3:uid="{A22AB422-0B12-A246-BD92-39A2194CA60A}" name="n" dataDxfId="56"/>
    <tableColumn id="2" xr3:uid="{8AE57404-7D5A-364E-A083-4B3893CFCCDE}" name="k" dataDxfId="55"/>
    <tableColumn id="3" xr3:uid="{75F0BC46-2DBA-0B4C-A0A1-F805DC4E644D}" name="beta" dataDxfId="54"/>
    <tableColumn id="4" xr3:uid="{C03D36D4-3CEC-DF41-8A3E-0BDB72CED199}" name="alpha" dataDxfId="53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A823EDF-3D41-AD48-83B7-5A3C8B35F9BF}" name="Tabela7" displayName="Tabela7" ref="A2:E272" totalsRowShown="0" headerRowDxfId="34" dataDxfId="35" headerRowBorderDxfId="33">
  <autoFilter ref="A2:E272" xr:uid="{3A823EDF-3D41-AD48-83B7-5A3C8B35F9BF}"/>
  <tableColumns count="5">
    <tableColumn id="1" xr3:uid="{A568D7C7-1F4B-9B40-A3A2-66C6E591FAFC}" name="n" dataDxfId="40"/>
    <tableColumn id="2" xr3:uid="{4EF0EEAF-C1F1-434C-A176-C995BAA8B676}" name="k" dataDxfId="39"/>
    <tableColumn id="3" xr3:uid="{5173EE40-65C5-264F-99F6-256702E1A0AD}" name="beta" dataDxfId="38"/>
    <tableColumn id="4" xr3:uid="{1FE9D06D-FB0B-7C49-B9E9-ED3FD56BEEB1}" name="alpha" dataDxfId="37"/>
    <tableColumn id="5" xr3:uid="{B55F0F08-A35E-D44A-BEA0-C534E6259B72}" name="inr" dataDxfId="36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1F108-15D9-CC42-9B63-411C6B64A644}" name="Tabela4" displayName="Tabela4" ref="A2:D56" totalsRowShown="0" headerRowDxfId="29" dataDxfId="28" headerRowBorderDxfId="52" tableBorderDxfId="51">
  <autoFilter ref="A2:D56" xr:uid="{6BD1F108-15D9-CC42-9B63-411C6B64A644}"/>
  <tableColumns count="4">
    <tableColumn id="1" xr3:uid="{509AD516-623A-E74F-87CE-4B2680DFF08D}" name="n" dataDxfId="32"/>
    <tableColumn id="2" xr3:uid="{5780E70E-4301-C045-B383-A127D19A19CB}" name="k" dataDxfId="31"/>
    <tableColumn id="3" xr3:uid="{CF14990B-1B7A-734D-8856-559FC3F5180A}" name="beta" dataDxfId="30"/>
    <tableColumn id="4" xr3:uid="{2820AB00-50AA-0A4A-882F-BDCECFB2375F}" name="alpha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00"/>
  <sheetViews>
    <sheetView workbookViewId="0">
      <pane xSplit="5" ySplit="2" topLeftCell="Q240" activePane="bottomRight" state="frozen"/>
      <selection pane="topRight" activeCell="F1" sqref="F1"/>
      <selection pane="bottomLeft" activeCell="A3" sqref="A3"/>
      <selection pane="bottomRight" activeCell="AX251" sqref="AX251"/>
    </sheetView>
  </sheetViews>
  <sheetFormatPr baseColWidth="10" defaultRowHeight="16"/>
  <cols>
    <col min="1" max="2" width="6.28515625" bestFit="1" customWidth="1"/>
    <col min="3" max="3" width="8.85546875" style="3" bestFit="1" customWidth="1"/>
    <col min="4" max="4" width="9.7109375" style="3" bestFit="1" customWidth="1"/>
    <col min="5" max="5" width="7.42578125" bestFit="1" customWidth="1"/>
    <col min="6" max="6" width="7.42578125" style="1" bestFit="1" customWidth="1"/>
    <col min="7" max="7" width="7.42578125" style="1" hidden="1" customWidth="1"/>
    <col min="8" max="8" width="7.42578125" style="1" bestFit="1" customWidth="1"/>
    <col min="9" max="10" width="7.42578125" style="1" hidden="1" customWidth="1"/>
    <col min="11" max="11" width="7.42578125" style="1" customWidth="1"/>
    <col min="12" max="13" width="7.42578125" style="1" bestFit="1" customWidth="1"/>
    <col min="14" max="14" width="7.42578125" style="18" customWidth="1"/>
    <col min="15" max="15" width="7.42578125" style="1" bestFit="1" customWidth="1"/>
    <col min="16" max="16" width="7.42578125" style="1" hidden="1" customWidth="1"/>
    <col min="17" max="17" width="7.42578125" style="1" bestFit="1" customWidth="1"/>
    <col min="18" max="19" width="7.42578125" style="1" hidden="1" customWidth="1"/>
    <col min="20" max="20" width="7.42578125" style="1" customWidth="1"/>
    <col min="21" max="22" width="6.7109375" style="1" bestFit="1" customWidth="1"/>
    <col min="23" max="23" width="7.42578125" style="18" bestFit="1" customWidth="1"/>
    <col min="24" max="24" width="9" style="18" bestFit="1" customWidth="1"/>
    <col min="25" max="27" width="6.42578125" style="1" bestFit="1" customWidth="1"/>
    <col min="28" max="29" width="5.42578125" style="1" bestFit="1" customWidth="1"/>
    <col min="30" max="31" width="6.42578125" style="1" bestFit="1" customWidth="1"/>
    <col min="32" max="32" width="6.42578125" style="18" bestFit="1" customWidth="1"/>
    <col min="33" max="33" width="5.42578125" style="18" bestFit="1" customWidth="1"/>
    <col min="34" max="38" width="7.42578125" style="1" bestFit="1" customWidth="1"/>
    <col min="39" max="39" width="7.42578125" style="1" customWidth="1"/>
    <col min="40" max="41" width="7.42578125" bestFit="1" customWidth="1"/>
    <col min="42" max="42" width="7.42578125" style="50" bestFit="1" customWidth="1"/>
    <col min="43" max="43" width="13.28515625" hidden="1" customWidth="1"/>
    <col min="44" max="44" width="16.7109375" hidden="1" customWidth="1"/>
    <col min="45" max="45" width="13.140625" hidden="1" customWidth="1"/>
    <col min="46" max="46" width="14.7109375" hidden="1" customWidth="1"/>
    <col min="47" max="47" width="3" hidden="1" customWidth="1"/>
    <col min="48" max="48" width="14.140625" customWidth="1"/>
    <col min="49" max="49" width="6.42578125" bestFit="1" customWidth="1"/>
    <col min="50" max="1040" width="14.140625" customWidth="1"/>
  </cols>
  <sheetData>
    <row r="1" spans="1:47" s="4" customFormat="1">
      <c r="C1" s="2"/>
      <c r="D1" s="2"/>
      <c r="F1" s="82" t="s">
        <v>0</v>
      </c>
      <c r="G1" s="83"/>
      <c r="H1" s="83"/>
      <c r="I1" s="83"/>
      <c r="J1" s="83"/>
      <c r="K1" s="83"/>
      <c r="L1" s="83"/>
      <c r="M1" s="83"/>
      <c r="N1" s="84"/>
      <c r="O1" s="82" t="s">
        <v>1</v>
      </c>
      <c r="P1" s="83"/>
      <c r="Q1" s="83"/>
      <c r="R1" s="83"/>
      <c r="S1" s="83"/>
      <c r="T1" s="83"/>
      <c r="U1" s="83"/>
      <c r="V1" s="83"/>
      <c r="W1" s="84"/>
      <c r="X1" s="85" t="s">
        <v>20</v>
      </c>
      <c r="Y1" s="82" t="s">
        <v>2</v>
      </c>
      <c r="Z1" s="83"/>
      <c r="AA1" s="83"/>
      <c r="AB1" s="83"/>
      <c r="AC1" s="83"/>
      <c r="AD1" s="83"/>
      <c r="AE1" s="83"/>
      <c r="AF1" s="83"/>
      <c r="AG1" s="84"/>
      <c r="AH1" s="82" t="s">
        <v>3</v>
      </c>
      <c r="AI1" s="83"/>
      <c r="AJ1" s="83"/>
      <c r="AK1" s="83"/>
      <c r="AL1" s="83"/>
      <c r="AM1" s="83"/>
      <c r="AN1" s="83"/>
      <c r="AO1" s="83"/>
      <c r="AP1" s="84"/>
      <c r="AQ1" s="36"/>
      <c r="AR1" s="36"/>
      <c r="AT1" s="4" t="s">
        <v>28</v>
      </c>
      <c r="AU1" s="4">
        <v>10</v>
      </c>
    </row>
    <row r="2" spans="1:47" s="75" customFormat="1" ht="17" thickBot="1">
      <c r="A2" s="75" t="s">
        <v>4</v>
      </c>
      <c r="B2" s="75" t="s">
        <v>5</v>
      </c>
      <c r="C2" s="76" t="s">
        <v>6</v>
      </c>
      <c r="D2" s="76" t="s">
        <v>7</v>
      </c>
      <c r="E2" s="75" t="s">
        <v>8</v>
      </c>
      <c r="F2" s="74" t="s">
        <v>9</v>
      </c>
      <c r="G2" s="74" t="s">
        <v>10</v>
      </c>
      <c r="H2" s="74" t="s">
        <v>11</v>
      </c>
      <c r="I2" s="74" t="s">
        <v>12</v>
      </c>
      <c r="J2" s="74" t="s">
        <v>13</v>
      </c>
      <c r="K2" s="74" t="s">
        <v>42</v>
      </c>
      <c r="L2" s="74" t="s">
        <v>25</v>
      </c>
      <c r="M2" s="74" t="s">
        <v>26</v>
      </c>
      <c r="N2" s="78" t="s">
        <v>24</v>
      </c>
      <c r="O2" s="74" t="s">
        <v>9</v>
      </c>
      <c r="P2" s="74" t="s">
        <v>10</v>
      </c>
      <c r="Q2" s="74" t="s">
        <v>11</v>
      </c>
      <c r="R2" s="74" t="s">
        <v>12</v>
      </c>
      <c r="S2" s="74" t="s">
        <v>13</v>
      </c>
      <c r="T2" s="74" t="s">
        <v>42</v>
      </c>
      <c r="U2" s="74" t="s">
        <v>25</v>
      </c>
      <c r="V2" s="74" t="s">
        <v>26</v>
      </c>
      <c r="W2" s="78" t="s">
        <v>24</v>
      </c>
      <c r="X2" s="86"/>
      <c r="Y2" s="74" t="s">
        <v>9</v>
      </c>
      <c r="Z2" s="74" t="s">
        <v>10</v>
      </c>
      <c r="AA2" s="74" t="s">
        <v>11</v>
      </c>
      <c r="AB2" s="74" t="s">
        <v>12</v>
      </c>
      <c r="AC2" s="74" t="s">
        <v>13</v>
      </c>
      <c r="AD2" s="74" t="s">
        <v>42</v>
      </c>
      <c r="AE2" s="74" t="s">
        <v>25</v>
      </c>
      <c r="AF2" s="74" t="s">
        <v>26</v>
      </c>
      <c r="AG2" s="78" t="s">
        <v>24</v>
      </c>
      <c r="AH2" s="74" t="s">
        <v>9</v>
      </c>
      <c r="AI2" s="74" t="s">
        <v>10</v>
      </c>
      <c r="AJ2" s="74" t="s">
        <v>11</v>
      </c>
      <c r="AK2" s="74" t="s">
        <v>12</v>
      </c>
      <c r="AL2" s="74" t="s">
        <v>13</v>
      </c>
      <c r="AM2" s="74" t="s">
        <v>42</v>
      </c>
      <c r="AN2" s="74" t="s">
        <v>25</v>
      </c>
      <c r="AO2" s="74" t="s">
        <v>26</v>
      </c>
      <c r="AP2" s="80" t="s">
        <v>24</v>
      </c>
      <c r="AQ2" s="75" t="s">
        <v>35</v>
      </c>
      <c r="AR2" s="75" t="s">
        <v>36</v>
      </c>
      <c r="AS2" s="75" t="s">
        <v>37</v>
      </c>
    </row>
    <row r="3" spans="1:47" s="5" customFormat="1" ht="17" thickTop="1">
      <c r="A3" s="5">
        <v>50</v>
      </c>
      <c r="B3" s="5">
        <v>4</v>
      </c>
      <c r="C3" s="7">
        <v>0.1</v>
      </c>
      <c r="D3" s="7">
        <v>0.1</v>
      </c>
      <c r="E3" s="5">
        <v>1</v>
      </c>
      <c r="F3" s="6">
        <v>7</v>
      </c>
      <c r="G3" s="6">
        <v>7</v>
      </c>
      <c r="H3" s="6">
        <v>7</v>
      </c>
      <c r="I3" s="6">
        <v>7</v>
      </c>
      <c r="J3" s="6">
        <v>7</v>
      </c>
      <c r="K3" s="9">
        <v>7</v>
      </c>
      <c r="L3" s="6">
        <v>7</v>
      </c>
      <c r="M3" s="6">
        <v>7</v>
      </c>
      <c r="N3" s="27">
        <v>7</v>
      </c>
      <c r="O3" s="6">
        <v>7</v>
      </c>
      <c r="P3" s="6">
        <v>7</v>
      </c>
      <c r="Q3" s="6">
        <v>7</v>
      </c>
      <c r="R3" s="6">
        <v>7</v>
      </c>
      <c r="S3" s="6">
        <v>7</v>
      </c>
      <c r="T3" s="9">
        <v>7</v>
      </c>
      <c r="U3" s="6">
        <v>7</v>
      </c>
      <c r="V3" s="6">
        <v>7</v>
      </c>
      <c r="W3" s="27">
        <v>7</v>
      </c>
      <c r="X3" s="77">
        <f t="shared" ref="X3:X66" si="0">MIN(O3:Q3)+1</f>
        <v>8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f t="shared" ref="AD3:AD66" si="1">IF(T3="NaN", IF($X3&gt;1, (1-(K3/$X3))*100,100), (1-(K3/T3))*100)</f>
        <v>0</v>
      </c>
      <c r="AE3" s="6">
        <f t="shared" ref="AE3:AE66" si="2">IF(U3="NaN", IF($X3&gt;1, (1-(L3/$X3))*100,100), (1-(L3/U3))*100)</f>
        <v>0</v>
      </c>
      <c r="AF3" s="6">
        <f t="shared" ref="AF3:AF66" si="3">IF(V3="NaN", IF($X3&gt;1, (1-(M3/$X3))*100,100), (1-(M3/V3))*100)</f>
        <v>0</v>
      </c>
      <c r="AG3" s="17">
        <f t="shared" ref="AG3:AG66" si="4">IF(W3="NaN", IF($X3&gt;1, (1-(N3/$X3))*100,100), (1-(N3/W3))*100)</f>
        <v>0</v>
      </c>
      <c r="AH3" s="6">
        <v>0.05</v>
      </c>
      <c r="AI3" s="6">
        <v>0.02</v>
      </c>
      <c r="AJ3" s="6">
        <v>0.02</v>
      </c>
      <c r="AK3" s="6">
        <v>0.04</v>
      </c>
      <c r="AL3" s="6">
        <v>0.08</v>
      </c>
      <c r="AM3" s="12">
        <v>2.720221996307373</v>
      </c>
      <c r="AN3" s="6">
        <v>3.473966121673584</v>
      </c>
      <c r="AO3" s="6">
        <v>3.1443619728088379</v>
      </c>
      <c r="AP3" s="18">
        <v>5.2319231033325204</v>
      </c>
      <c r="AQ3" s="1" t="b">
        <f t="shared" ref="AQ3:AQ66" si="5">SUM($AH3:$AP3) &lt; $AU$1 * 7200</f>
        <v>1</v>
      </c>
      <c r="AR3" s="1" t="b">
        <f>OR($Y3=0, $Z3=0, $AA3=0, $AB3=0, $AC3=0)</f>
        <v>1</v>
      </c>
      <c r="AS3" s="5" t="b">
        <f t="shared" ref="AS3:AS66" si="6">AND($AR3=FALSE, OR($AD3=0, $AE3=0, $AF3=0, $AG3=0))</f>
        <v>0</v>
      </c>
    </row>
    <row r="4" spans="1:47" s="5" customFormat="1">
      <c r="A4" s="5">
        <v>50</v>
      </c>
      <c r="B4" s="5">
        <v>4</v>
      </c>
      <c r="C4" s="7">
        <v>0.1</v>
      </c>
      <c r="D4" s="7">
        <v>0.1</v>
      </c>
      <c r="E4" s="5">
        <v>2</v>
      </c>
      <c r="F4" s="6">
        <v>19</v>
      </c>
      <c r="G4" s="6">
        <v>19</v>
      </c>
      <c r="H4" s="6">
        <v>19</v>
      </c>
      <c r="I4" s="6">
        <v>14.875</v>
      </c>
      <c r="J4" s="6">
        <v>15.617599999999999</v>
      </c>
      <c r="K4" s="9">
        <v>19</v>
      </c>
      <c r="L4" s="6">
        <v>19</v>
      </c>
      <c r="M4" s="6">
        <v>19</v>
      </c>
      <c r="N4" s="27">
        <v>19</v>
      </c>
      <c r="O4" s="6">
        <v>19</v>
      </c>
      <c r="P4" s="6">
        <v>19</v>
      </c>
      <c r="Q4" s="6">
        <v>19</v>
      </c>
      <c r="R4" s="6">
        <v>19</v>
      </c>
      <c r="S4" s="6">
        <v>19</v>
      </c>
      <c r="T4" s="9">
        <v>19</v>
      </c>
      <c r="U4" s="6">
        <v>19</v>
      </c>
      <c r="V4" s="6">
        <v>19</v>
      </c>
      <c r="W4" s="27">
        <v>19</v>
      </c>
      <c r="X4" s="77">
        <f t="shared" si="0"/>
        <v>20</v>
      </c>
      <c r="Y4" s="6">
        <v>0</v>
      </c>
      <c r="Z4" s="6">
        <v>0</v>
      </c>
      <c r="AA4" s="6">
        <v>0</v>
      </c>
      <c r="AB4" s="6">
        <v>21.7105</v>
      </c>
      <c r="AC4" s="6">
        <v>17.8019</v>
      </c>
      <c r="AD4" s="6">
        <f t="shared" si="1"/>
        <v>0</v>
      </c>
      <c r="AE4" s="6">
        <f t="shared" si="2"/>
        <v>0</v>
      </c>
      <c r="AF4" s="6">
        <f t="shared" si="3"/>
        <v>0</v>
      </c>
      <c r="AG4" s="17">
        <f t="shared" si="4"/>
        <v>0</v>
      </c>
      <c r="AH4" s="6">
        <v>0.43</v>
      </c>
      <c r="AI4" s="6">
        <v>0.75</v>
      </c>
      <c r="AJ4" s="6">
        <v>2.23</v>
      </c>
      <c r="AK4" s="6">
        <v>0.24</v>
      </c>
      <c r="AL4" s="6">
        <v>1.92</v>
      </c>
      <c r="AM4" s="12">
        <v>90.321462154388428</v>
      </c>
      <c r="AN4" s="6">
        <v>21.395071029663089</v>
      </c>
      <c r="AO4" s="6">
        <v>10.71520900726318</v>
      </c>
      <c r="AP4" s="18">
        <v>8.3823421001434326</v>
      </c>
      <c r="AQ4" s="1" t="b">
        <f t="shared" si="5"/>
        <v>1</v>
      </c>
      <c r="AR4" s="1" t="b">
        <f t="shared" ref="AR4:AR67" si="7">OR($Y4=0, $Z4=0, $AA4=0, $AB4=0, $AC4=0)</f>
        <v>1</v>
      </c>
      <c r="AS4" s="5" t="b">
        <f t="shared" si="6"/>
        <v>0</v>
      </c>
    </row>
    <row r="5" spans="1:47" s="5" customFormat="1">
      <c r="A5" s="5">
        <v>50</v>
      </c>
      <c r="B5" s="5">
        <v>4</v>
      </c>
      <c r="C5" s="7">
        <v>0.1</v>
      </c>
      <c r="D5" s="7">
        <v>0.1</v>
      </c>
      <c r="E5" s="5">
        <v>3</v>
      </c>
      <c r="F5" s="6">
        <v>16</v>
      </c>
      <c r="G5" s="6">
        <v>16</v>
      </c>
      <c r="H5" s="6">
        <v>16</v>
      </c>
      <c r="I5" s="6">
        <v>13.534599999999999</v>
      </c>
      <c r="J5" s="6">
        <v>14.012700000000001</v>
      </c>
      <c r="K5" s="9">
        <v>16</v>
      </c>
      <c r="L5" s="6">
        <v>16</v>
      </c>
      <c r="M5" s="6">
        <v>16</v>
      </c>
      <c r="N5" s="27">
        <v>16</v>
      </c>
      <c r="O5" s="6">
        <v>16</v>
      </c>
      <c r="P5" s="6">
        <v>16</v>
      </c>
      <c r="Q5" s="6">
        <v>16</v>
      </c>
      <c r="R5" s="6">
        <v>16</v>
      </c>
      <c r="S5" s="6">
        <v>16</v>
      </c>
      <c r="T5" s="9">
        <v>16</v>
      </c>
      <c r="U5" s="6">
        <v>16</v>
      </c>
      <c r="V5" s="6">
        <v>16</v>
      </c>
      <c r="W5" s="27">
        <v>16</v>
      </c>
      <c r="X5" s="77">
        <f t="shared" si="0"/>
        <v>17</v>
      </c>
      <c r="Y5" s="6">
        <v>0</v>
      </c>
      <c r="Z5" s="6">
        <v>0</v>
      </c>
      <c r="AA5" s="6">
        <v>0</v>
      </c>
      <c r="AB5" s="6">
        <v>15.408799999999999</v>
      </c>
      <c r="AC5" s="6">
        <v>12.420400000000001</v>
      </c>
      <c r="AD5" s="6">
        <f t="shared" si="1"/>
        <v>0</v>
      </c>
      <c r="AE5" s="6">
        <f t="shared" si="2"/>
        <v>0</v>
      </c>
      <c r="AF5" s="6">
        <f t="shared" si="3"/>
        <v>0</v>
      </c>
      <c r="AG5" s="17">
        <f t="shared" si="4"/>
        <v>0</v>
      </c>
      <c r="AH5" s="6">
        <v>0.19</v>
      </c>
      <c r="AI5" s="6">
        <v>0.15</v>
      </c>
      <c r="AJ5" s="6">
        <v>0.22</v>
      </c>
      <c r="AK5" s="6">
        <v>0.14000000000000001</v>
      </c>
      <c r="AL5" s="6">
        <v>0.55000000000000004</v>
      </c>
      <c r="AM5" s="12">
        <v>8.9950029850006104</v>
      </c>
      <c r="AN5" s="6">
        <v>10.63388204574585</v>
      </c>
      <c r="AO5" s="6">
        <v>9.2453219890594482</v>
      </c>
      <c r="AP5" s="18">
        <v>7.2320477962493896</v>
      </c>
      <c r="AQ5" s="1" t="b">
        <f t="shared" si="5"/>
        <v>1</v>
      </c>
      <c r="AR5" s="1" t="b">
        <f t="shared" si="7"/>
        <v>1</v>
      </c>
      <c r="AS5" s="5" t="b">
        <f t="shared" si="6"/>
        <v>0</v>
      </c>
    </row>
    <row r="6" spans="1:47" s="5" customFormat="1">
      <c r="A6" s="5">
        <v>50</v>
      </c>
      <c r="B6" s="5">
        <v>4</v>
      </c>
      <c r="C6" s="7">
        <v>0.1</v>
      </c>
      <c r="D6" s="7">
        <v>0.1</v>
      </c>
      <c r="E6" s="5">
        <v>4</v>
      </c>
      <c r="F6" s="6">
        <v>23</v>
      </c>
      <c r="G6" s="6">
        <v>23</v>
      </c>
      <c r="H6" s="6">
        <v>23</v>
      </c>
      <c r="I6" s="6">
        <v>17.0379</v>
      </c>
      <c r="J6" s="6">
        <v>17.675000000000001</v>
      </c>
      <c r="K6" s="9">
        <v>23</v>
      </c>
      <c r="L6" s="6">
        <v>23</v>
      </c>
      <c r="M6" s="6">
        <v>23</v>
      </c>
      <c r="N6" s="27">
        <v>23</v>
      </c>
      <c r="O6" s="6">
        <v>23</v>
      </c>
      <c r="P6" s="6">
        <v>23</v>
      </c>
      <c r="Q6" s="6">
        <v>23</v>
      </c>
      <c r="R6" s="6">
        <v>23</v>
      </c>
      <c r="S6" s="6">
        <v>23</v>
      </c>
      <c r="T6" s="9">
        <v>23</v>
      </c>
      <c r="U6" s="6">
        <v>23</v>
      </c>
      <c r="V6" s="6">
        <v>23</v>
      </c>
      <c r="W6" s="27">
        <v>23</v>
      </c>
      <c r="X6" s="77">
        <f t="shared" si="0"/>
        <v>24</v>
      </c>
      <c r="Y6" s="6">
        <v>0</v>
      </c>
      <c r="Z6" s="6">
        <v>0</v>
      </c>
      <c r="AA6" s="6">
        <v>0</v>
      </c>
      <c r="AB6" s="6">
        <v>25.9221</v>
      </c>
      <c r="AC6" s="6">
        <v>23.152200000000001</v>
      </c>
      <c r="AD6" s="6">
        <f t="shared" si="1"/>
        <v>0</v>
      </c>
      <c r="AE6" s="6">
        <f t="shared" si="2"/>
        <v>0</v>
      </c>
      <c r="AF6" s="6">
        <f t="shared" si="3"/>
        <v>0</v>
      </c>
      <c r="AG6" s="17">
        <f t="shared" si="4"/>
        <v>0</v>
      </c>
      <c r="AH6" s="6">
        <v>0</v>
      </c>
      <c r="AI6" s="6">
        <v>0.56999999999999995</v>
      </c>
      <c r="AJ6" s="6">
        <v>3.85</v>
      </c>
      <c r="AK6" s="6">
        <v>0.25</v>
      </c>
      <c r="AL6" s="6">
        <v>1.72</v>
      </c>
      <c r="AM6" s="12">
        <v>129.1553609371185</v>
      </c>
      <c r="AN6" s="6">
        <v>22.6438148021698</v>
      </c>
      <c r="AO6" s="6">
        <v>11.217329025268549</v>
      </c>
      <c r="AP6" s="18">
        <v>9.6018779277801514</v>
      </c>
      <c r="AQ6" s="1" t="b">
        <f t="shared" si="5"/>
        <v>1</v>
      </c>
      <c r="AR6" s="1" t="b">
        <f t="shared" si="7"/>
        <v>1</v>
      </c>
      <c r="AS6" s="5" t="b">
        <f t="shared" si="6"/>
        <v>0</v>
      </c>
    </row>
    <row r="7" spans="1:47" s="5" customFormat="1">
      <c r="A7" s="5">
        <v>50</v>
      </c>
      <c r="B7" s="5">
        <v>4</v>
      </c>
      <c r="C7" s="7">
        <v>0.1</v>
      </c>
      <c r="D7" s="7">
        <v>0.1</v>
      </c>
      <c r="E7" s="5">
        <v>5</v>
      </c>
      <c r="F7" s="6">
        <v>21</v>
      </c>
      <c r="G7" s="6">
        <v>21</v>
      </c>
      <c r="H7" s="6">
        <v>21</v>
      </c>
      <c r="I7" s="6">
        <v>14.600300000000001</v>
      </c>
      <c r="J7" s="6">
        <v>14.9695</v>
      </c>
      <c r="K7" s="9">
        <v>21</v>
      </c>
      <c r="L7" s="6">
        <v>21</v>
      </c>
      <c r="M7" s="6">
        <v>21</v>
      </c>
      <c r="N7" s="27">
        <v>21</v>
      </c>
      <c r="O7" s="6">
        <v>21</v>
      </c>
      <c r="P7" s="6">
        <v>21</v>
      </c>
      <c r="Q7" s="6">
        <v>21</v>
      </c>
      <c r="R7" s="6">
        <v>21</v>
      </c>
      <c r="S7" s="6">
        <v>21</v>
      </c>
      <c r="T7" s="9">
        <v>21</v>
      </c>
      <c r="U7" s="6">
        <v>21</v>
      </c>
      <c r="V7" s="6">
        <v>21</v>
      </c>
      <c r="W7" s="27">
        <v>21</v>
      </c>
      <c r="X7" s="77">
        <f t="shared" si="0"/>
        <v>22</v>
      </c>
      <c r="Y7" s="6">
        <v>0</v>
      </c>
      <c r="Z7" s="6">
        <v>0</v>
      </c>
      <c r="AA7" s="6">
        <v>0</v>
      </c>
      <c r="AB7" s="6">
        <v>30.475000000000001</v>
      </c>
      <c r="AC7" s="6">
        <v>28.7165</v>
      </c>
      <c r="AD7" s="6">
        <f t="shared" si="1"/>
        <v>0</v>
      </c>
      <c r="AE7" s="6">
        <f t="shared" si="2"/>
        <v>0</v>
      </c>
      <c r="AF7" s="6">
        <f t="shared" si="3"/>
        <v>0</v>
      </c>
      <c r="AG7" s="17">
        <f t="shared" si="4"/>
        <v>0</v>
      </c>
      <c r="AH7" s="6">
        <v>0.53</v>
      </c>
      <c r="AI7" s="6">
        <v>0.6</v>
      </c>
      <c r="AJ7" s="6">
        <v>4.3899999999999997</v>
      </c>
      <c r="AK7" s="6">
        <v>0.34</v>
      </c>
      <c r="AL7" s="6">
        <v>2.73</v>
      </c>
      <c r="AM7" s="12">
        <v>175.7234411239624</v>
      </c>
      <c r="AN7" s="6">
        <v>23.273988008499149</v>
      </c>
      <c r="AO7" s="6">
        <v>11.61601185798645</v>
      </c>
      <c r="AP7" s="18">
        <v>9.4209539890289307</v>
      </c>
      <c r="AQ7" s="1" t="b">
        <f t="shared" si="5"/>
        <v>1</v>
      </c>
      <c r="AR7" s="1" t="b">
        <f t="shared" si="7"/>
        <v>1</v>
      </c>
      <c r="AS7" s="5" t="b">
        <f t="shared" si="6"/>
        <v>0</v>
      </c>
    </row>
    <row r="8" spans="1:47" s="5" customFormat="1">
      <c r="A8" s="5">
        <v>50</v>
      </c>
      <c r="B8" s="5">
        <v>4</v>
      </c>
      <c r="C8" s="7">
        <v>0.1</v>
      </c>
      <c r="D8" s="7">
        <v>0.5</v>
      </c>
      <c r="E8" s="5">
        <v>1</v>
      </c>
      <c r="F8" s="6">
        <v>63</v>
      </c>
      <c r="G8" s="6">
        <v>63</v>
      </c>
      <c r="H8" s="6">
        <v>63</v>
      </c>
      <c r="I8" s="6">
        <v>49.1631</v>
      </c>
      <c r="J8" s="6">
        <v>54.344200000000001</v>
      </c>
      <c r="K8" s="9">
        <v>63</v>
      </c>
      <c r="L8" s="6">
        <v>63</v>
      </c>
      <c r="M8" s="6">
        <v>63</v>
      </c>
      <c r="N8" s="27">
        <v>40.228101916628027</v>
      </c>
      <c r="O8" s="6">
        <v>63</v>
      </c>
      <c r="P8" s="6">
        <v>63</v>
      </c>
      <c r="Q8" s="6">
        <v>63</v>
      </c>
      <c r="R8" s="6">
        <v>63</v>
      </c>
      <c r="S8" s="6">
        <v>63</v>
      </c>
      <c r="T8" s="9">
        <v>63</v>
      </c>
      <c r="U8" s="6">
        <v>63</v>
      </c>
      <c r="V8" s="6">
        <v>63</v>
      </c>
      <c r="W8" s="27" t="s">
        <v>14</v>
      </c>
      <c r="X8" s="77">
        <f t="shared" si="0"/>
        <v>64</v>
      </c>
      <c r="Y8" s="6">
        <v>0</v>
      </c>
      <c r="Z8" s="6">
        <v>0</v>
      </c>
      <c r="AA8" s="6">
        <v>0</v>
      </c>
      <c r="AB8" s="6">
        <v>21.9634</v>
      </c>
      <c r="AC8" s="6">
        <v>13.7393</v>
      </c>
      <c r="AD8" s="6">
        <f t="shared" si="1"/>
        <v>0</v>
      </c>
      <c r="AE8" s="6">
        <f t="shared" si="2"/>
        <v>0</v>
      </c>
      <c r="AF8" s="6">
        <f t="shared" si="3"/>
        <v>0</v>
      </c>
      <c r="AG8" s="17">
        <f t="shared" si="4"/>
        <v>37.143590755268704</v>
      </c>
      <c r="AH8" s="6">
        <v>1.04</v>
      </c>
      <c r="AI8" s="6">
        <v>3.06</v>
      </c>
      <c r="AJ8" s="6">
        <v>30.18</v>
      </c>
      <c r="AK8" s="6">
        <v>1.24</v>
      </c>
      <c r="AL8" s="6">
        <v>11.37</v>
      </c>
      <c r="AM8" s="12">
        <v>301.50504112243652</v>
      </c>
      <c r="AN8" s="6">
        <v>1598.155801057816</v>
      </c>
      <c r="AO8" s="6">
        <v>1764.6318850517271</v>
      </c>
      <c r="AP8" s="18">
        <v>7200</v>
      </c>
      <c r="AQ8" s="1" t="b">
        <f t="shared" si="5"/>
        <v>1</v>
      </c>
      <c r="AR8" s="1" t="b">
        <f t="shared" si="7"/>
        <v>1</v>
      </c>
      <c r="AS8" s="5" t="b">
        <f t="shared" si="6"/>
        <v>0</v>
      </c>
    </row>
    <row r="9" spans="1:47" s="5" customFormat="1">
      <c r="A9" s="5">
        <v>50</v>
      </c>
      <c r="B9" s="5">
        <v>4</v>
      </c>
      <c r="C9" s="7">
        <v>0.1</v>
      </c>
      <c r="D9" s="7">
        <v>0.5</v>
      </c>
      <c r="E9" s="5">
        <v>2</v>
      </c>
      <c r="F9" s="6">
        <v>73</v>
      </c>
      <c r="G9" s="6">
        <v>73</v>
      </c>
      <c r="H9" s="6">
        <v>73</v>
      </c>
      <c r="I9" s="6">
        <v>65.649000000000001</v>
      </c>
      <c r="J9" s="6">
        <v>69.769499999999994</v>
      </c>
      <c r="K9" s="9">
        <v>73</v>
      </c>
      <c r="L9" s="6">
        <v>73</v>
      </c>
      <c r="M9" s="6">
        <v>73.000000000000014</v>
      </c>
      <c r="N9" s="27">
        <v>40.260575968536997</v>
      </c>
      <c r="O9" s="6">
        <v>73</v>
      </c>
      <c r="P9" s="6">
        <v>73</v>
      </c>
      <c r="Q9" s="6">
        <v>73</v>
      </c>
      <c r="R9" s="6">
        <v>73</v>
      </c>
      <c r="S9" s="6">
        <v>73</v>
      </c>
      <c r="T9" s="9">
        <v>73</v>
      </c>
      <c r="U9" s="6">
        <v>73</v>
      </c>
      <c r="V9" s="6">
        <v>73.000000000000014</v>
      </c>
      <c r="W9" s="27" t="s">
        <v>14</v>
      </c>
      <c r="X9" s="77">
        <f t="shared" si="0"/>
        <v>74</v>
      </c>
      <c r="Y9" s="6">
        <v>0</v>
      </c>
      <c r="Z9" s="6">
        <v>0</v>
      </c>
      <c r="AA9" s="6">
        <v>0</v>
      </c>
      <c r="AB9" s="6">
        <v>10.069900000000001</v>
      </c>
      <c r="AC9" s="6">
        <v>4.4253799999999996</v>
      </c>
      <c r="AD9" s="6">
        <f t="shared" si="1"/>
        <v>0</v>
      </c>
      <c r="AE9" s="6">
        <f t="shared" si="2"/>
        <v>0</v>
      </c>
      <c r="AF9" s="6">
        <f t="shared" si="3"/>
        <v>0</v>
      </c>
      <c r="AG9" s="17">
        <f t="shared" si="4"/>
        <v>45.593816258733789</v>
      </c>
      <c r="AH9" s="6">
        <v>0.64</v>
      </c>
      <c r="AI9" s="6">
        <v>1.55</v>
      </c>
      <c r="AJ9" s="6">
        <v>18.22</v>
      </c>
      <c r="AK9" s="6">
        <v>0.59</v>
      </c>
      <c r="AL9" s="6">
        <v>44.33</v>
      </c>
      <c r="AM9" s="12">
        <v>297.64742588996887</v>
      </c>
      <c r="AN9" s="6">
        <v>446.13969993591309</v>
      </c>
      <c r="AO9" s="6">
        <v>376.68425393104548</v>
      </c>
      <c r="AP9" s="18">
        <v>7200</v>
      </c>
      <c r="AQ9" s="1" t="b">
        <f t="shared" si="5"/>
        <v>1</v>
      </c>
      <c r="AR9" s="1" t="b">
        <f t="shared" si="7"/>
        <v>1</v>
      </c>
      <c r="AS9" s="5" t="b">
        <f t="shared" si="6"/>
        <v>0</v>
      </c>
    </row>
    <row r="10" spans="1:47" s="5" customFormat="1">
      <c r="A10" s="5">
        <v>50</v>
      </c>
      <c r="B10" s="5">
        <v>4</v>
      </c>
      <c r="C10" s="7">
        <v>0.1</v>
      </c>
      <c r="D10" s="7">
        <v>0.5</v>
      </c>
      <c r="E10" s="5">
        <v>3</v>
      </c>
      <c r="F10" s="6">
        <v>64</v>
      </c>
      <c r="G10" s="6">
        <v>64</v>
      </c>
      <c r="H10" s="6">
        <v>64</v>
      </c>
      <c r="I10" s="6">
        <v>59.708799999999997</v>
      </c>
      <c r="J10" s="6">
        <v>61.774799999999999</v>
      </c>
      <c r="K10" s="9">
        <v>64</v>
      </c>
      <c r="L10" s="6">
        <v>64</v>
      </c>
      <c r="M10" s="6">
        <v>64</v>
      </c>
      <c r="N10" s="27">
        <v>57.220154434924027</v>
      </c>
      <c r="O10" s="6">
        <v>64</v>
      </c>
      <c r="P10" s="6">
        <v>64</v>
      </c>
      <c r="Q10" s="6">
        <v>64</v>
      </c>
      <c r="R10" s="6">
        <v>64</v>
      </c>
      <c r="S10" s="6">
        <v>64</v>
      </c>
      <c r="T10" s="9">
        <v>64</v>
      </c>
      <c r="U10" s="6">
        <v>64</v>
      </c>
      <c r="V10" s="6">
        <v>64</v>
      </c>
      <c r="W10" s="27" t="s">
        <v>14</v>
      </c>
      <c r="X10" s="77">
        <f t="shared" si="0"/>
        <v>65</v>
      </c>
      <c r="Y10" s="6">
        <v>0</v>
      </c>
      <c r="Z10" s="6">
        <v>0</v>
      </c>
      <c r="AA10" s="6">
        <v>0</v>
      </c>
      <c r="AB10" s="6">
        <v>6.7049899999999996</v>
      </c>
      <c r="AC10" s="6">
        <v>3.47682</v>
      </c>
      <c r="AD10" s="6">
        <f t="shared" si="1"/>
        <v>0</v>
      </c>
      <c r="AE10" s="6">
        <f t="shared" si="2"/>
        <v>0</v>
      </c>
      <c r="AF10" s="6">
        <f t="shared" si="3"/>
        <v>0</v>
      </c>
      <c r="AG10" s="17">
        <f t="shared" si="4"/>
        <v>11.968993177039955</v>
      </c>
      <c r="AH10" s="6">
        <v>0.19</v>
      </c>
      <c r="AI10" s="6">
        <v>0.56000000000000005</v>
      </c>
      <c r="AJ10" s="6">
        <v>1.36</v>
      </c>
      <c r="AK10" s="6">
        <v>0.3</v>
      </c>
      <c r="AL10" s="6">
        <v>2.6</v>
      </c>
      <c r="AM10" s="12">
        <v>60.528517007827759</v>
      </c>
      <c r="AN10" s="6">
        <v>109.9839670658112</v>
      </c>
      <c r="AO10" s="6">
        <v>89.79418683052063</v>
      </c>
      <c r="AP10" s="18">
        <v>7200</v>
      </c>
      <c r="AQ10" s="1" t="b">
        <f t="shared" si="5"/>
        <v>1</v>
      </c>
      <c r="AR10" s="1" t="b">
        <f t="shared" si="7"/>
        <v>1</v>
      </c>
      <c r="AS10" s="5" t="b">
        <f t="shared" si="6"/>
        <v>0</v>
      </c>
    </row>
    <row r="11" spans="1:47" s="5" customFormat="1">
      <c r="A11" s="5">
        <v>50</v>
      </c>
      <c r="B11" s="5">
        <v>4</v>
      </c>
      <c r="C11" s="7">
        <v>0.1</v>
      </c>
      <c r="D11" s="7">
        <v>0.5</v>
      </c>
      <c r="E11" s="5">
        <v>4</v>
      </c>
      <c r="F11" s="6">
        <v>87</v>
      </c>
      <c r="G11" s="6">
        <v>87</v>
      </c>
      <c r="H11" s="6">
        <v>87</v>
      </c>
      <c r="I11" s="6">
        <v>75.526899999999998</v>
      </c>
      <c r="J11" s="6">
        <v>80.449399999999997</v>
      </c>
      <c r="K11" s="9">
        <v>87</v>
      </c>
      <c r="L11" s="6">
        <v>87</v>
      </c>
      <c r="M11" s="6">
        <v>87</v>
      </c>
      <c r="N11" s="27">
        <v>40.631469242969082</v>
      </c>
      <c r="O11" s="6">
        <v>87</v>
      </c>
      <c r="P11" s="6">
        <v>87</v>
      </c>
      <c r="Q11" s="6">
        <v>87</v>
      </c>
      <c r="R11" s="6">
        <v>87</v>
      </c>
      <c r="S11" s="6">
        <v>87</v>
      </c>
      <c r="T11" s="9">
        <v>87</v>
      </c>
      <c r="U11" s="6">
        <v>87</v>
      </c>
      <c r="V11" s="6">
        <v>87</v>
      </c>
      <c r="W11" s="27" t="s">
        <v>14</v>
      </c>
      <c r="X11" s="77">
        <f t="shared" si="0"/>
        <v>88</v>
      </c>
      <c r="Y11" s="6">
        <v>0</v>
      </c>
      <c r="Z11" s="6">
        <v>0</v>
      </c>
      <c r="AA11" s="6">
        <v>0</v>
      </c>
      <c r="AB11" s="6">
        <v>13.1875</v>
      </c>
      <c r="AC11" s="6">
        <v>7.5293799999999997</v>
      </c>
      <c r="AD11" s="6">
        <f t="shared" si="1"/>
        <v>0</v>
      </c>
      <c r="AE11" s="6">
        <f t="shared" si="2"/>
        <v>0</v>
      </c>
      <c r="AF11" s="6">
        <f t="shared" si="3"/>
        <v>0</v>
      </c>
      <c r="AG11" s="17">
        <f t="shared" si="4"/>
        <v>53.827875860262409</v>
      </c>
      <c r="AH11" s="6">
        <v>0.87</v>
      </c>
      <c r="AI11" s="6">
        <v>1.49</v>
      </c>
      <c r="AJ11" s="6">
        <v>9.26</v>
      </c>
      <c r="AK11" s="6">
        <v>0.64</v>
      </c>
      <c r="AL11" s="6">
        <v>3.47</v>
      </c>
      <c r="AM11" s="12">
        <v>196.67358684539789</v>
      </c>
      <c r="AN11" s="6">
        <v>602.48834490776062</v>
      </c>
      <c r="AO11" s="6">
        <v>728.33396601676941</v>
      </c>
      <c r="AP11" s="18">
        <v>7200</v>
      </c>
      <c r="AQ11" s="1" t="b">
        <f t="shared" si="5"/>
        <v>1</v>
      </c>
      <c r="AR11" s="1" t="b">
        <f t="shared" si="7"/>
        <v>1</v>
      </c>
      <c r="AS11" s="5" t="b">
        <f t="shared" si="6"/>
        <v>0</v>
      </c>
    </row>
    <row r="12" spans="1:47" s="5" customFormat="1">
      <c r="A12" s="5">
        <v>50</v>
      </c>
      <c r="B12" s="5">
        <v>4</v>
      </c>
      <c r="C12" s="7">
        <v>0.1</v>
      </c>
      <c r="D12" s="7">
        <v>0.5</v>
      </c>
      <c r="E12" s="5">
        <v>5</v>
      </c>
      <c r="F12" s="6">
        <v>63</v>
      </c>
      <c r="G12" s="6">
        <v>63</v>
      </c>
      <c r="H12" s="6">
        <v>63</v>
      </c>
      <c r="I12" s="6">
        <v>57.790199999999999</v>
      </c>
      <c r="J12" s="6">
        <v>61.730800000000002</v>
      </c>
      <c r="K12" s="9">
        <v>63</v>
      </c>
      <c r="L12" s="6">
        <v>63</v>
      </c>
      <c r="M12" s="6">
        <v>62.999999999999993</v>
      </c>
      <c r="N12" s="27">
        <v>41.009673005155577</v>
      </c>
      <c r="O12" s="6">
        <v>63</v>
      </c>
      <c r="P12" s="6">
        <v>63</v>
      </c>
      <c r="Q12" s="6">
        <v>63</v>
      </c>
      <c r="R12" s="6">
        <v>63</v>
      </c>
      <c r="S12" s="6">
        <v>63</v>
      </c>
      <c r="T12" s="9">
        <v>63</v>
      </c>
      <c r="U12" s="6">
        <v>63</v>
      </c>
      <c r="V12" s="6">
        <v>62.999999999999993</v>
      </c>
      <c r="W12" s="27" t="s">
        <v>14</v>
      </c>
      <c r="X12" s="77">
        <f t="shared" si="0"/>
        <v>64</v>
      </c>
      <c r="Y12" s="6">
        <v>0</v>
      </c>
      <c r="Z12" s="6">
        <v>0</v>
      </c>
      <c r="AA12" s="6">
        <v>0</v>
      </c>
      <c r="AB12" s="6">
        <v>8.2695699999999999</v>
      </c>
      <c r="AC12" s="6">
        <v>2.0146500000000001</v>
      </c>
      <c r="AD12" s="6">
        <f t="shared" si="1"/>
        <v>0</v>
      </c>
      <c r="AE12" s="6">
        <f t="shared" si="2"/>
        <v>0</v>
      </c>
      <c r="AF12" s="6">
        <f t="shared" si="3"/>
        <v>0</v>
      </c>
      <c r="AG12" s="17">
        <f t="shared" si="4"/>
        <v>35.92238592944441</v>
      </c>
      <c r="AH12" s="6">
        <v>0.86</v>
      </c>
      <c r="AI12" s="6">
        <v>1.21</v>
      </c>
      <c r="AJ12" s="6">
        <v>4.95</v>
      </c>
      <c r="AK12" s="6">
        <v>0.52</v>
      </c>
      <c r="AL12" s="6">
        <v>9.86</v>
      </c>
      <c r="AM12" s="12">
        <v>224.01283001899719</v>
      </c>
      <c r="AN12" s="6">
        <v>327.55044293403631</v>
      </c>
      <c r="AO12" s="6">
        <v>520.02718997001648</v>
      </c>
      <c r="AP12" s="18">
        <v>7200</v>
      </c>
      <c r="AQ12" s="1" t="b">
        <f t="shared" si="5"/>
        <v>1</v>
      </c>
      <c r="AR12" s="1" t="b">
        <f t="shared" si="7"/>
        <v>1</v>
      </c>
      <c r="AS12" s="5" t="b">
        <f t="shared" si="6"/>
        <v>0</v>
      </c>
    </row>
    <row r="13" spans="1:47" s="5" customFormat="1">
      <c r="A13" s="5">
        <v>50</v>
      </c>
      <c r="B13" s="5">
        <v>4</v>
      </c>
      <c r="C13" s="7">
        <v>0.1</v>
      </c>
      <c r="D13" s="7">
        <v>1</v>
      </c>
      <c r="E13" s="5">
        <v>1</v>
      </c>
      <c r="F13" s="6">
        <v>147</v>
      </c>
      <c r="G13" s="6">
        <v>147</v>
      </c>
      <c r="H13" s="6">
        <v>147</v>
      </c>
      <c r="I13" s="6">
        <v>143.5</v>
      </c>
      <c r="J13" s="6">
        <v>147</v>
      </c>
      <c r="K13" s="9">
        <v>147</v>
      </c>
      <c r="L13" s="6">
        <v>147</v>
      </c>
      <c r="M13" s="6">
        <v>147</v>
      </c>
      <c r="N13" s="27">
        <v>147</v>
      </c>
      <c r="O13" s="6">
        <v>147</v>
      </c>
      <c r="P13" s="6">
        <v>147</v>
      </c>
      <c r="Q13" s="6">
        <v>147</v>
      </c>
      <c r="R13" s="6">
        <v>147</v>
      </c>
      <c r="S13" s="6">
        <v>147</v>
      </c>
      <c r="T13" s="9">
        <v>147</v>
      </c>
      <c r="U13" s="6">
        <v>147</v>
      </c>
      <c r="V13" s="6">
        <v>147</v>
      </c>
      <c r="W13" s="27">
        <v>147</v>
      </c>
      <c r="X13" s="77">
        <f t="shared" si="0"/>
        <v>148</v>
      </c>
      <c r="Y13" s="6">
        <v>0</v>
      </c>
      <c r="Z13" s="6">
        <v>0</v>
      </c>
      <c r="AA13" s="6">
        <v>0</v>
      </c>
      <c r="AB13" s="6">
        <v>2.3809499999999999</v>
      </c>
      <c r="AC13" s="6">
        <v>0</v>
      </c>
      <c r="AD13" s="6">
        <f t="shared" si="1"/>
        <v>0</v>
      </c>
      <c r="AE13" s="6">
        <f t="shared" si="2"/>
        <v>0</v>
      </c>
      <c r="AF13" s="6">
        <f t="shared" si="3"/>
        <v>0</v>
      </c>
      <c r="AG13" s="17">
        <f t="shared" si="4"/>
        <v>0</v>
      </c>
      <c r="AH13" s="6">
        <v>0.14000000000000001</v>
      </c>
      <c r="AI13" s="6">
        <v>0.11</v>
      </c>
      <c r="AJ13" s="6">
        <v>0.19</v>
      </c>
      <c r="AK13" s="6">
        <v>0.15</v>
      </c>
      <c r="AL13" s="6">
        <v>0.43</v>
      </c>
      <c r="AM13" s="12">
        <v>16.32827520370483</v>
      </c>
      <c r="AN13" s="6">
        <v>20.782496929168701</v>
      </c>
      <c r="AO13" s="6">
        <v>15.86257576942444</v>
      </c>
      <c r="AP13" s="18">
        <v>12.24998497962952</v>
      </c>
      <c r="AQ13" s="1" t="b">
        <f t="shared" si="5"/>
        <v>1</v>
      </c>
      <c r="AR13" s="1" t="b">
        <f t="shared" si="7"/>
        <v>1</v>
      </c>
      <c r="AS13" s="5" t="b">
        <f t="shared" si="6"/>
        <v>0</v>
      </c>
    </row>
    <row r="14" spans="1:47" s="5" customFormat="1">
      <c r="A14" s="5">
        <v>50</v>
      </c>
      <c r="B14" s="5">
        <v>4</v>
      </c>
      <c r="C14" s="7">
        <v>0.1</v>
      </c>
      <c r="D14" s="7">
        <v>1</v>
      </c>
      <c r="E14" s="5">
        <v>2</v>
      </c>
      <c r="F14" s="6">
        <v>161</v>
      </c>
      <c r="G14" s="6">
        <v>161</v>
      </c>
      <c r="H14" s="6">
        <v>161</v>
      </c>
      <c r="I14" s="6">
        <v>157.5</v>
      </c>
      <c r="J14" s="6">
        <v>159.5</v>
      </c>
      <c r="K14" s="9">
        <v>161</v>
      </c>
      <c r="L14" s="6">
        <v>161</v>
      </c>
      <c r="M14" s="6">
        <v>161</v>
      </c>
      <c r="N14" s="27">
        <v>161</v>
      </c>
      <c r="O14" s="6">
        <v>161</v>
      </c>
      <c r="P14" s="6">
        <v>161</v>
      </c>
      <c r="Q14" s="6">
        <v>161</v>
      </c>
      <c r="R14" s="6">
        <v>161</v>
      </c>
      <c r="S14" s="6">
        <v>161</v>
      </c>
      <c r="T14" s="9">
        <v>161</v>
      </c>
      <c r="U14" s="6">
        <v>161</v>
      </c>
      <c r="V14" s="6">
        <v>161</v>
      </c>
      <c r="W14" s="27">
        <v>161</v>
      </c>
      <c r="X14" s="77">
        <f t="shared" si="0"/>
        <v>162</v>
      </c>
      <c r="Y14" s="6">
        <v>0</v>
      </c>
      <c r="Z14" s="6">
        <v>0</v>
      </c>
      <c r="AA14" s="6">
        <v>0</v>
      </c>
      <c r="AB14" s="6">
        <v>2.1739099999999998</v>
      </c>
      <c r="AC14" s="6">
        <v>0.93167699999999998</v>
      </c>
      <c r="AD14" s="6">
        <f t="shared" si="1"/>
        <v>0</v>
      </c>
      <c r="AE14" s="6">
        <f t="shared" si="2"/>
        <v>0</v>
      </c>
      <c r="AF14" s="6">
        <f t="shared" si="3"/>
        <v>0</v>
      </c>
      <c r="AG14" s="17">
        <f t="shared" si="4"/>
        <v>0</v>
      </c>
      <c r="AH14" s="6">
        <v>24.19</v>
      </c>
      <c r="AI14" s="6">
        <v>0.88</v>
      </c>
      <c r="AJ14" s="6">
        <v>3.5</v>
      </c>
      <c r="AK14" s="6">
        <v>1.06</v>
      </c>
      <c r="AL14" s="6">
        <v>1.86</v>
      </c>
      <c r="AM14" s="12">
        <v>91.601639032363892</v>
      </c>
      <c r="AN14" s="6">
        <v>318.29457688331598</v>
      </c>
      <c r="AO14" s="6">
        <v>95.50612211227417</v>
      </c>
      <c r="AP14" s="18">
        <v>19.371627807617191</v>
      </c>
      <c r="AQ14" s="1" t="b">
        <f t="shared" si="5"/>
        <v>1</v>
      </c>
      <c r="AR14" s="1" t="b">
        <f t="shared" si="7"/>
        <v>1</v>
      </c>
      <c r="AS14" s="5" t="b">
        <f t="shared" si="6"/>
        <v>0</v>
      </c>
    </row>
    <row r="15" spans="1:47" s="5" customFormat="1">
      <c r="A15" s="5">
        <v>50</v>
      </c>
      <c r="B15" s="5">
        <v>4</v>
      </c>
      <c r="C15" s="7">
        <v>0.1</v>
      </c>
      <c r="D15" s="7">
        <v>1</v>
      </c>
      <c r="E15" s="5">
        <v>3</v>
      </c>
      <c r="F15" s="6">
        <v>160</v>
      </c>
      <c r="G15" s="6">
        <v>160</v>
      </c>
      <c r="H15" s="6">
        <v>160</v>
      </c>
      <c r="I15" s="6">
        <v>160</v>
      </c>
      <c r="J15" s="6">
        <v>160</v>
      </c>
      <c r="K15" s="9">
        <v>160</v>
      </c>
      <c r="L15" s="6">
        <v>160</v>
      </c>
      <c r="M15" s="6">
        <v>160</v>
      </c>
      <c r="N15" s="27">
        <v>160</v>
      </c>
      <c r="O15" s="6">
        <v>160</v>
      </c>
      <c r="P15" s="6">
        <v>160</v>
      </c>
      <c r="Q15" s="6">
        <v>160</v>
      </c>
      <c r="R15" s="6">
        <v>160</v>
      </c>
      <c r="S15" s="6">
        <v>160</v>
      </c>
      <c r="T15" s="9">
        <v>160</v>
      </c>
      <c r="U15" s="6">
        <v>160</v>
      </c>
      <c r="V15" s="6">
        <v>160</v>
      </c>
      <c r="W15" s="27">
        <v>160</v>
      </c>
      <c r="X15" s="77">
        <f t="shared" si="0"/>
        <v>161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f t="shared" si="1"/>
        <v>0</v>
      </c>
      <c r="AE15" s="6">
        <f t="shared" si="2"/>
        <v>0</v>
      </c>
      <c r="AF15" s="6">
        <f t="shared" si="3"/>
        <v>0</v>
      </c>
      <c r="AG15" s="17">
        <f t="shared" si="4"/>
        <v>0</v>
      </c>
      <c r="AH15" s="6">
        <v>0.13</v>
      </c>
      <c r="AI15" s="6">
        <v>0.11</v>
      </c>
      <c r="AJ15" s="6">
        <v>0.22</v>
      </c>
      <c r="AK15" s="6">
        <v>0.11</v>
      </c>
      <c r="AL15" s="6">
        <v>0.25</v>
      </c>
      <c r="AM15" s="12">
        <v>8.832205057144165</v>
      </c>
      <c r="AN15" s="6">
        <v>38.269697904586792</v>
      </c>
      <c r="AO15" s="6">
        <v>9.5416419506072998</v>
      </c>
      <c r="AP15" s="18">
        <v>15.049072980880741</v>
      </c>
      <c r="AQ15" s="1" t="b">
        <f t="shared" si="5"/>
        <v>1</v>
      </c>
      <c r="AR15" s="1" t="b">
        <f t="shared" si="7"/>
        <v>1</v>
      </c>
      <c r="AS15" s="5" t="b">
        <f t="shared" si="6"/>
        <v>0</v>
      </c>
    </row>
    <row r="16" spans="1:47" s="5" customFormat="1">
      <c r="A16" s="5">
        <v>50</v>
      </c>
      <c r="B16" s="5">
        <v>4</v>
      </c>
      <c r="C16" s="7">
        <v>0.1</v>
      </c>
      <c r="D16" s="7">
        <v>1</v>
      </c>
      <c r="E16" s="5">
        <v>4</v>
      </c>
      <c r="F16" s="6">
        <v>206</v>
      </c>
      <c r="G16" s="6">
        <v>206</v>
      </c>
      <c r="H16" s="6">
        <v>206</v>
      </c>
      <c r="I16" s="6">
        <v>206</v>
      </c>
      <c r="J16" s="6">
        <v>206</v>
      </c>
      <c r="K16" s="9">
        <v>206</v>
      </c>
      <c r="L16" s="6">
        <v>206</v>
      </c>
      <c r="M16" s="6">
        <v>206</v>
      </c>
      <c r="N16" s="27">
        <v>206</v>
      </c>
      <c r="O16" s="6">
        <v>206</v>
      </c>
      <c r="P16" s="6">
        <v>206</v>
      </c>
      <c r="Q16" s="6">
        <v>206</v>
      </c>
      <c r="R16" s="6">
        <v>206</v>
      </c>
      <c r="S16" s="6">
        <v>206</v>
      </c>
      <c r="T16" s="9">
        <v>206</v>
      </c>
      <c r="U16" s="6">
        <v>206</v>
      </c>
      <c r="V16" s="6">
        <v>206</v>
      </c>
      <c r="W16" s="27">
        <v>206</v>
      </c>
      <c r="X16" s="77">
        <f t="shared" si="0"/>
        <v>207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f t="shared" si="1"/>
        <v>0</v>
      </c>
      <c r="AE16" s="6">
        <f t="shared" si="2"/>
        <v>0</v>
      </c>
      <c r="AF16" s="6">
        <f t="shared" si="3"/>
        <v>0</v>
      </c>
      <c r="AG16" s="17">
        <f t="shared" si="4"/>
        <v>0</v>
      </c>
      <c r="AH16" s="6">
        <v>0.72</v>
      </c>
      <c r="AI16" s="6">
        <v>0.12</v>
      </c>
      <c r="AJ16" s="6">
        <v>0.32</v>
      </c>
      <c r="AK16" s="6">
        <v>0.15</v>
      </c>
      <c r="AL16" s="6">
        <v>0.25</v>
      </c>
      <c r="AM16" s="12">
        <v>26.081239938735958</v>
      </c>
      <c r="AN16" s="6">
        <v>34.803584098815918</v>
      </c>
      <c r="AO16" s="6">
        <v>12.48104619979858</v>
      </c>
      <c r="AP16" s="18">
        <v>17.7828688621521</v>
      </c>
      <c r="AQ16" s="1" t="b">
        <f t="shared" si="5"/>
        <v>1</v>
      </c>
      <c r="AR16" s="1" t="b">
        <f t="shared" si="7"/>
        <v>1</v>
      </c>
      <c r="AS16" s="5" t="b">
        <f t="shared" si="6"/>
        <v>0</v>
      </c>
    </row>
    <row r="17" spans="1:50" s="5" customFormat="1">
      <c r="A17" s="5">
        <v>50</v>
      </c>
      <c r="B17" s="5">
        <v>4</v>
      </c>
      <c r="C17" s="7">
        <v>0.1</v>
      </c>
      <c r="D17" s="7">
        <v>1</v>
      </c>
      <c r="E17" s="5">
        <v>5</v>
      </c>
      <c r="F17" s="6">
        <v>154</v>
      </c>
      <c r="G17" s="6">
        <v>154</v>
      </c>
      <c r="H17" s="6">
        <v>154</v>
      </c>
      <c r="I17" s="6">
        <v>151.667</v>
      </c>
      <c r="J17" s="6">
        <v>154</v>
      </c>
      <c r="K17" s="9">
        <v>154</v>
      </c>
      <c r="L17" s="6">
        <v>154</v>
      </c>
      <c r="M17" s="6">
        <v>154</v>
      </c>
      <c r="N17" s="27">
        <v>154</v>
      </c>
      <c r="O17" s="6">
        <v>154</v>
      </c>
      <c r="P17" s="6">
        <v>154</v>
      </c>
      <c r="Q17" s="6">
        <v>154</v>
      </c>
      <c r="R17" s="6">
        <v>154</v>
      </c>
      <c r="S17" s="6">
        <v>154</v>
      </c>
      <c r="T17" s="9">
        <v>154</v>
      </c>
      <c r="U17" s="6">
        <v>154</v>
      </c>
      <c r="V17" s="6">
        <v>154</v>
      </c>
      <c r="W17" s="27">
        <v>154</v>
      </c>
      <c r="X17" s="77">
        <f t="shared" si="0"/>
        <v>155</v>
      </c>
      <c r="Y17" s="6">
        <v>0</v>
      </c>
      <c r="Z17" s="6">
        <v>0</v>
      </c>
      <c r="AA17" s="6">
        <v>0</v>
      </c>
      <c r="AB17" s="6">
        <v>1.51515</v>
      </c>
      <c r="AC17" s="6">
        <v>0</v>
      </c>
      <c r="AD17" s="6">
        <f t="shared" si="1"/>
        <v>0</v>
      </c>
      <c r="AE17" s="6">
        <f t="shared" si="2"/>
        <v>0</v>
      </c>
      <c r="AF17" s="6">
        <f t="shared" si="3"/>
        <v>0</v>
      </c>
      <c r="AG17" s="17">
        <f t="shared" si="4"/>
        <v>0</v>
      </c>
      <c r="AH17" s="6">
        <v>5.75</v>
      </c>
      <c r="AI17" s="6">
        <v>1.5</v>
      </c>
      <c r="AJ17" s="6">
        <v>0.76</v>
      </c>
      <c r="AK17" s="6">
        <v>1.19</v>
      </c>
      <c r="AL17" s="6">
        <v>1.55</v>
      </c>
      <c r="AM17" s="12">
        <v>297.38154292106628</v>
      </c>
      <c r="AN17" s="6">
        <v>353.35344099998468</v>
      </c>
      <c r="AO17" s="6">
        <v>154.2834429740906</v>
      </c>
      <c r="AP17" s="18">
        <v>16.446624994277951</v>
      </c>
      <c r="AQ17" s="1" t="b">
        <f t="shared" si="5"/>
        <v>1</v>
      </c>
      <c r="AR17" s="1" t="b">
        <f t="shared" si="7"/>
        <v>1</v>
      </c>
      <c r="AS17" s="5" t="b">
        <f t="shared" si="6"/>
        <v>0</v>
      </c>
    </row>
    <row r="18" spans="1:50" s="5" customFormat="1">
      <c r="A18" s="5">
        <v>50</v>
      </c>
      <c r="B18" s="5">
        <v>4</v>
      </c>
      <c r="C18" s="7">
        <v>0.3</v>
      </c>
      <c r="D18" s="7">
        <v>0.1</v>
      </c>
      <c r="E18" s="5">
        <v>1</v>
      </c>
      <c r="F18" s="6">
        <v>7</v>
      </c>
      <c r="G18" s="6">
        <v>7</v>
      </c>
      <c r="H18" s="6">
        <v>7</v>
      </c>
      <c r="I18" s="6">
        <v>7</v>
      </c>
      <c r="J18" s="6">
        <v>7</v>
      </c>
      <c r="K18" s="9">
        <v>7</v>
      </c>
      <c r="L18" s="6">
        <v>7</v>
      </c>
      <c r="M18" s="6">
        <v>7</v>
      </c>
      <c r="N18" s="27">
        <v>7</v>
      </c>
      <c r="O18" s="6">
        <v>7</v>
      </c>
      <c r="P18" s="6">
        <v>7</v>
      </c>
      <c r="Q18" s="6">
        <v>7</v>
      </c>
      <c r="R18" s="6">
        <v>7</v>
      </c>
      <c r="S18" s="6">
        <v>7</v>
      </c>
      <c r="T18" s="9">
        <v>7</v>
      </c>
      <c r="U18" s="6">
        <v>7</v>
      </c>
      <c r="V18" s="6">
        <v>7</v>
      </c>
      <c r="W18" s="27">
        <v>7</v>
      </c>
      <c r="X18" s="77">
        <f t="shared" si="0"/>
        <v>8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f t="shared" si="1"/>
        <v>0</v>
      </c>
      <c r="AE18" s="6">
        <f t="shared" si="2"/>
        <v>0</v>
      </c>
      <c r="AF18" s="6">
        <f t="shared" si="3"/>
        <v>0</v>
      </c>
      <c r="AG18" s="17">
        <f t="shared" si="4"/>
        <v>0</v>
      </c>
      <c r="AH18" s="6">
        <v>0.04</v>
      </c>
      <c r="AI18" s="6">
        <v>0.02</v>
      </c>
      <c r="AJ18" s="6">
        <v>0.01</v>
      </c>
      <c r="AK18" s="6">
        <v>0.02</v>
      </c>
      <c r="AL18" s="6">
        <v>0.04</v>
      </c>
      <c r="AM18" s="12">
        <v>2.4176900386810298</v>
      </c>
      <c r="AN18" s="6">
        <v>3.6878831386566162</v>
      </c>
      <c r="AO18" s="6">
        <v>3.6961250305175781</v>
      </c>
      <c r="AP18" s="18">
        <v>5.2894458770751953</v>
      </c>
      <c r="AQ18" s="1" t="b">
        <f t="shared" si="5"/>
        <v>1</v>
      </c>
      <c r="AR18" s="1" t="b">
        <f t="shared" si="7"/>
        <v>1</v>
      </c>
      <c r="AS18" s="5" t="b">
        <f t="shared" si="6"/>
        <v>0</v>
      </c>
    </row>
    <row r="19" spans="1:50" s="5" customFormat="1">
      <c r="A19" s="5">
        <v>50</v>
      </c>
      <c r="B19" s="5">
        <v>4</v>
      </c>
      <c r="C19" s="7">
        <v>0.3</v>
      </c>
      <c r="D19" s="7">
        <v>0.1</v>
      </c>
      <c r="E19" s="5">
        <v>2</v>
      </c>
      <c r="F19" s="6">
        <v>18</v>
      </c>
      <c r="G19" s="6">
        <v>18</v>
      </c>
      <c r="H19" s="6">
        <v>18</v>
      </c>
      <c r="I19" s="6">
        <v>18</v>
      </c>
      <c r="J19" s="6">
        <v>18</v>
      </c>
      <c r="K19" s="9">
        <v>18</v>
      </c>
      <c r="L19" s="6">
        <v>18</v>
      </c>
      <c r="M19" s="6">
        <v>18</v>
      </c>
      <c r="N19" s="27">
        <v>18</v>
      </c>
      <c r="O19" s="6">
        <v>18</v>
      </c>
      <c r="P19" s="6">
        <v>18</v>
      </c>
      <c r="Q19" s="6">
        <v>18</v>
      </c>
      <c r="R19" s="6">
        <v>18</v>
      </c>
      <c r="S19" s="6">
        <v>18</v>
      </c>
      <c r="T19" s="9">
        <v>18</v>
      </c>
      <c r="U19" s="6">
        <v>18</v>
      </c>
      <c r="V19" s="6">
        <v>18</v>
      </c>
      <c r="W19" s="27">
        <v>18</v>
      </c>
      <c r="X19" s="77">
        <f t="shared" si="0"/>
        <v>19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f t="shared" si="1"/>
        <v>0</v>
      </c>
      <c r="AE19" s="6">
        <f t="shared" si="2"/>
        <v>0</v>
      </c>
      <c r="AF19" s="6">
        <f t="shared" si="3"/>
        <v>0</v>
      </c>
      <c r="AG19" s="17">
        <f t="shared" si="4"/>
        <v>0</v>
      </c>
      <c r="AH19" s="6">
        <v>0.09</v>
      </c>
      <c r="AI19" s="6">
        <v>0.09</v>
      </c>
      <c r="AJ19" s="6">
        <v>0.13</v>
      </c>
      <c r="AK19" s="6">
        <v>0.06</v>
      </c>
      <c r="AL19" s="6">
        <v>0.12</v>
      </c>
      <c r="AM19" s="12">
        <v>5.6065630912780762</v>
      </c>
      <c r="AN19" s="6">
        <v>7.9953877925872803</v>
      </c>
      <c r="AO19" s="6">
        <v>10.385823011398321</v>
      </c>
      <c r="AP19" s="18">
        <v>6.6855819225311279</v>
      </c>
      <c r="AQ19" s="1" t="b">
        <f t="shared" si="5"/>
        <v>1</v>
      </c>
      <c r="AR19" s="1" t="b">
        <f t="shared" si="7"/>
        <v>1</v>
      </c>
      <c r="AS19" s="5" t="b">
        <f t="shared" si="6"/>
        <v>0</v>
      </c>
    </row>
    <row r="20" spans="1:50" s="5" customFormat="1">
      <c r="A20" s="5">
        <v>50</v>
      </c>
      <c r="B20" s="5">
        <v>4</v>
      </c>
      <c r="C20" s="7">
        <v>0.3</v>
      </c>
      <c r="D20" s="7">
        <v>0.1</v>
      </c>
      <c r="E20" s="5">
        <v>3</v>
      </c>
      <c r="F20" s="6">
        <v>13</v>
      </c>
      <c r="G20" s="6">
        <v>13</v>
      </c>
      <c r="H20" s="6">
        <v>13</v>
      </c>
      <c r="I20" s="6">
        <v>10.0625</v>
      </c>
      <c r="J20" s="6">
        <v>10.125</v>
      </c>
      <c r="K20" s="9">
        <v>13</v>
      </c>
      <c r="L20" s="6">
        <v>13</v>
      </c>
      <c r="M20" s="6">
        <v>13</v>
      </c>
      <c r="N20" s="27">
        <v>13</v>
      </c>
      <c r="O20" s="6">
        <v>13</v>
      </c>
      <c r="P20" s="6">
        <v>13</v>
      </c>
      <c r="Q20" s="6">
        <v>13</v>
      </c>
      <c r="R20" s="6">
        <v>13</v>
      </c>
      <c r="S20" s="6">
        <v>13</v>
      </c>
      <c r="T20" s="9">
        <v>12.999999999999771</v>
      </c>
      <c r="U20" s="6">
        <v>13</v>
      </c>
      <c r="V20" s="6">
        <v>13</v>
      </c>
      <c r="W20" s="27">
        <v>13</v>
      </c>
      <c r="X20" s="77">
        <f t="shared" si="0"/>
        <v>14</v>
      </c>
      <c r="Y20" s="6">
        <v>0</v>
      </c>
      <c r="Z20" s="6">
        <v>0</v>
      </c>
      <c r="AA20" s="6">
        <v>0</v>
      </c>
      <c r="AB20" s="6">
        <v>22.5962</v>
      </c>
      <c r="AC20" s="6">
        <v>22.115400000000001</v>
      </c>
      <c r="AD20" s="6">
        <f>ROUNDDOWN(IF(T20="NaN", IF($X20&gt;1, (1-(K20/$X20))*100,100), (1-(K20/T20))*100), 4)</f>
        <v>0</v>
      </c>
      <c r="AE20" s="6">
        <f t="shared" si="2"/>
        <v>0</v>
      </c>
      <c r="AF20" s="6">
        <f t="shared" si="3"/>
        <v>0</v>
      </c>
      <c r="AG20" s="17">
        <f t="shared" si="4"/>
        <v>0</v>
      </c>
      <c r="AH20" s="6">
        <v>0.04</v>
      </c>
      <c r="AI20" s="6">
        <v>0.03</v>
      </c>
      <c r="AJ20" s="6">
        <v>0.03</v>
      </c>
      <c r="AK20" s="6">
        <v>7.0000000000000007E-2</v>
      </c>
      <c r="AL20" s="6">
        <v>0.24</v>
      </c>
      <c r="AM20" s="12">
        <v>5.2132070064544678</v>
      </c>
      <c r="AN20" s="6">
        <v>3.759472131729126</v>
      </c>
      <c r="AO20" s="6">
        <v>3.871062040328979</v>
      </c>
      <c r="AP20" s="18">
        <v>5.0342869758605957</v>
      </c>
      <c r="AQ20" s="1" t="b">
        <f t="shared" si="5"/>
        <v>1</v>
      </c>
      <c r="AR20" s="1" t="b">
        <f t="shared" si="7"/>
        <v>1</v>
      </c>
      <c r="AS20" s="5" t="b">
        <f t="shared" si="6"/>
        <v>0</v>
      </c>
      <c r="AU20" s="6"/>
      <c r="AW20" s="6"/>
      <c r="AX20" s="6"/>
    </row>
    <row r="21" spans="1:50" s="5" customFormat="1">
      <c r="A21" s="5">
        <v>50</v>
      </c>
      <c r="B21" s="5">
        <v>4</v>
      </c>
      <c r="C21" s="7">
        <v>0.3</v>
      </c>
      <c r="D21" s="7">
        <v>0.1</v>
      </c>
      <c r="E21" s="5">
        <v>4</v>
      </c>
      <c r="F21" s="6">
        <v>16</v>
      </c>
      <c r="G21" s="6">
        <v>16</v>
      </c>
      <c r="H21" s="6">
        <v>16</v>
      </c>
      <c r="I21" s="6">
        <v>14</v>
      </c>
      <c r="J21" s="6">
        <v>16</v>
      </c>
      <c r="K21" s="9">
        <v>16</v>
      </c>
      <c r="L21" s="6">
        <v>16</v>
      </c>
      <c r="M21" s="6">
        <v>16</v>
      </c>
      <c r="N21" s="27">
        <v>16</v>
      </c>
      <c r="O21" s="6">
        <v>16</v>
      </c>
      <c r="P21" s="6">
        <v>16</v>
      </c>
      <c r="Q21" s="6">
        <v>16</v>
      </c>
      <c r="R21" s="6">
        <v>16</v>
      </c>
      <c r="S21" s="6">
        <v>16</v>
      </c>
      <c r="T21" s="9">
        <v>15.999999999893699</v>
      </c>
      <c r="U21" s="6">
        <v>16</v>
      </c>
      <c r="V21" s="6">
        <v>16</v>
      </c>
      <c r="W21" s="27">
        <v>16</v>
      </c>
      <c r="X21" s="77">
        <f t="shared" si="0"/>
        <v>17</v>
      </c>
      <c r="Y21" s="6">
        <v>0</v>
      </c>
      <c r="Z21" s="6">
        <v>0</v>
      </c>
      <c r="AA21" s="6">
        <v>0</v>
      </c>
      <c r="AB21" s="6">
        <v>12.5</v>
      </c>
      <c r="AC21" s="6">
        <v>0</v>
      </c>
      <c r="AD21" s="6">
        <f>ROUNDDOWN(IF(T21="NaN", IF($X21&gt;1, (1-(K21/$X21))*100,100), (1-(K21/T21))*100), 4)</f>
        <v>0</v>
      </c>
      <c r="AE21" s="6">
        <f t="shared" si="2"/>
        <v>0</v>
      </c>
      <c r="AF21" s="6">
        <f t="shared" si="3"/>
        <v>0</v>
      </c>
      <c r="AG21" s="17">
        <f t="shared" si="4"/>
        <v>0</v>
      </c>
      <c r="AH21" s="6">
        <v>0.1</v>
      </c>
      <c r="AI21" s="6">
        <v>0.11</v>
      </c>
      <c r="AJ21" s="6">
        <v>0.06</v>
      </c>
      <c r="AK21" s="6">
        <v>0.06</v>
      </c>
      <c r="AL21" s="6">
        <v>0.42</v>
      </c>
      <c r="AM21" s="12">
        <v>7.1217188835144043</v>
      </c>
      <c r="AN21" s="6">
        <v>9.9217262268066406</v>
      </c>
      <c r="AO21" s="6">
        <v>11.116762161254879</v>
      </c>
      <c r="AP21" s="18">
        <v>7.1200230121612549</v>
      </c>
      <c r="AQ21" s="1" t="b">
        <f t="shared" si="5"/>
        <v>1</v>
      </c>
      <c r="AR21" s="1" t="b">
        <f t="shared" si="7"/>
        <v>1</v>
      </c>
      <c r="AS21" s="5" t="b">
        <f t="shared" si="6"/>
        <v>0</v>
      </c>
      <c r="AU21" s="6"/>
    </row>
    <row r="22" spans="1:50" s="5" customFormat="1">
      <c r="A22" s="5">
        <v>50</v>
      </c>
      <c r="B22" s="5">
        <v>4</v>
      </c>
      <c r="C22" s="7">
        <v>0.3</v>
      </c>
      <c r="D22" s="7">
        <v>0.1</v>
      </c>
      <c r="E22" s="5">
        <v>5</v>
      </c>
      <c r="F22" s="6">
        <v>27</v>
      </c>
      <c r="G22" s="6">
        <v>27</v>
      </c>
      <c r="H22" s="6">
        <v>27</v>
      </c>
      <c r="I22" s="6">
        <v>17.410499999999999</v>
      </c>
      <c r="J22" s="6">
        <v>17.986899999999999</v>
      </c>
      <c r="K22" s="9">
        <v>27</v>
      </c>
      <c r="L22" s="6">
        <v>27</v>
      </c>
      <c r="M22" s="6">
        <v>27</v>
      </c>
      <c r="N22" s="27">
        <v>27</v>
      </c>
      <c r="O22" s="6">
        <v>27</v>
      </c>
      <c r="P22" s="6">
        <v>27</v>
      </c>
      <c r="Q22" s="6">
        <v>27</v>
      </c>
      <c r="R22" s="6">
        <v>27</v>
      </c>
      <c r="S22" s="6">
        <v>27</v>
      </c>
      <c r="T22" s="9">
        <v>27</v>
      </c>
      <c r="U22" s="6">
        <v>27</v>
      </c>
      <c r="V22" s="6">
        <v>27</v>
      </c>
      <c r="W22" s="27">
        <v>27</v>
      </c>
      <c r="X22" s="77">
        <f t="shared" si="0"/>
        <v>28</v>
      </c>
      <c r="Y22" s="6">
        <v>0</v>
      </c>
      <c r="Z22" s="6">
        <v>0</v>
      </c>
      <c r="AA22" s="6">
        <v>0</v>
      </c>
      <c r="AB22" s="6">
        <v>35.516599999999997</v>
      </c>
      <c r="AC22" s="6">
        <v>33.381799999999998</v>
      </c>
      <c r="AD22" s="6">
        <f t="shared" si="1"/>
        <v>0</v>
      </c>
      <c r="AE22" s="6">
        <f t="shared" si="2"/>
        <v>0</v>
      </c>
      <c r="AF22" s="6">
        <f t="shared" si="3"/>
        <v>0</v>
      </c>
      <c r="AG22" s="17">
        <f t="shared" si="4"/>
        <v>0</v>
      </c>
      <c r="AH22" s="6">
        <v>0.53</v>
      </c>
      <c r="AI22" s="6">
        <v>1.54</v>
      </c>
      <c r="AJ22" s="6">
        <v>17.739999999999998</v>
      </c>
      <c r="AK22" s="6">
        <v>0.52</v>
      </c>
      <c r="AL22" s="6">
        <v>5.54</v>
      </c>
      <c r="AM22" s="12">
        <v>132.28474712371829</v>
      </c>
      <c r="AN22" s="6">
        <v>19.67405200004578</v>
      </c>
      <c r="AO22" s="6">
        <v>19.993428945541378</v>
      </c>
      <c r="AP22" s="18">
        <v>13.147378921508791</v>
      </c>
      <c r="AQ22" s="1" t="b">
        <f t="shared" si="5"/>
        <v>1</v>
      </c>
      <c r="AR22" s="1" t="b">
        <f t="shared" si="7"/>
        <v>1</v>
      </c>
      <c r="AS22" s="5" t="b">
        <f t="shared" si="6"/>
        <v>0</v>
      </c>
    </row>
    <row r="23" spans="1:50" s="5" customFormat="1">
      <c r="A23" s="5">
        <v>50</v>
      </c>
      <c r="B23" s="5">
        <v>4</v>
      </c>
      <c r="C23" s="7">
        <v>0.3</v>
      </c>
      <c r="D23" s="7">
        <v>0.5</v>
      </c>
      <c r="E23" s="5">
        <v>1</v>
      </c>
      <c r="F23" s="6">
        <v>54</v>
      </c>
      <c r="G23" s="6">
        <v>54</v>
      </c>
      <c r="H23" s="6">
        <v>54</v>
      </c>
      <c r="I23" s="6">
        <v>51.406300000000002</v>
      </c>
      <c r="J23" s="6">
        <v>54</v>
      </c>
      <c r="K23" s="9">
        <v>54</v>
      </c>
      <c r="L23" s="6">
        <v>54.000000000000028</v>
      </c>
      <c r="M23" s="6">
        <v>54</v>
      </c>
      <c r="N23" s="27">
        <v>48.77408952801995</v>
      </c>
      <c r="O23" s="6">
        <v>54</v>
      </c>
      <c r="P23" s="6">
        <v>54</v>
      </c>
      <c r="Q23" s="6">
        <v>54</v>
      </c>
      <c r="R23" s="6">
        <v>59</v>
      </c>
      <c r="S23" s="6">
        <v>54</v>
      </c>
      <c r="T23" s="9">
        <v>54</v>
      </c>
      <c r="U23" s="6">
        <v>54.000000000000028</v>
      </c>
      <c r="V23" s="6">
        <v>54</v>
      </c>
      <c r="W23" s="27" t="s">
        <v>14</v>
      </c>
      <c r="X23" s="77">
        <f t="shared" si="0"/>
        <v>55</v>
      </c>
      <c r="Y23" s="6">
        <v>0</v>
      </c>
      <c r="Z23" s="6">
        <v>0</v>
      </c>
      <c r="AA23" s="6">
        <v>0</v>
      </c>
      <c r="AB23" s="6">
        <v>12.8706</v>
      </c>
      <c r="AC23" s="6">
        <v>0</v>
      </c>
      <c r="AD23" s="6">
        <f t="shared" si="1"/>
        <v>0</v>
      </c>
      <c r="AE23" s="6">
        <f t="shared" si="2"/>
        <v>0</v>
      </c>
      <c r="AF23" s="6">
        <f t="shared" si="3"/>
        <v>0</v>
      </c>
      <c r="AG23" s="17">
        <f t="shared" si="4"/>
        <v>11.319837221781913</v>
      </c>
      <c r="AH23" s="6">
        <v>0.33</v>
      </c>
      <c r="AI23" s="6">
        <v>0.59</v>
      </c>
      <c r="AJ23" s="6">
        <v>0.86</v>
      </c>
      <c r="AK23" s="6">
        <v>0.42</v>
      </c>
      <c r="AL23" s="6">
        <v>1.24</v>
      </c>
      <c r="AM23" s="12">
        <v>159.9306290149689</v>
      </c>
      <c r="AN23" s="6">
        <v>45.775055885314941</v>
      </c>
      <c r="AO23" s="6">
        <v>80.032958030700684</v>
      </c>
      <c r="AP23" s="18">
        <v>7200</v>
      </c>
      <c r="AQ23" s="1" t="b">
        <f t="shared" si="5"/>
        <v>1</v>
      </c>
      <c r="AR23" s="1" t="b">
        <f t="shared" si="7"/>
        <v>1</v>
      </c>
      <c r="AS23" s="5" t="b">
        <f t="shared" si="6"/>
        <v>0</v>
      </c>
    </row>
    <row r="24" spans="1:50" s="5" customFormat="1">
      <c r="A24" s="5">
        <v>50</v>
      </c>
      <c r="B24" s="5">
        <v>4</v>
      </c>
      <c r="C24" s="7">
        <v>0.3</v>
      </c>
      <c r="D24" s="7">
        <v>0.5</v>
      </c>
      <c r="E24" s="5">
        <v>2</v>
      </c>
      <c r="F24" s="6">
        <v>95</v>
      </c>
      <c r="G24" s="6">
        <v>95</v>
      </c>
      <c r="H24" s="6">
        <v>95</v>
      </c>
      <c r="I24" s="6">
        <v>86.350999999999999</v>
      </c>
      <c r="J24" s="6">
        <v>89.082599999999999</v>
      </c>
      <c r="K24" s="9">
        <v>95</v>
      </c>
      <c r="L24" s="6">
        <v>95</v>
      </c>
      <c r="M24" s="6">
        <v>95</v>
      </c>
      <c r="N24" s="27">
        <v>44.21703794219524</v>
      </c>
      <c r="O24" s="6">
        <v>95</v>
      </c>
      <c r="P24" s="6">
        <v>95</v>
      </c>
      <c r="Q24" s="6">
        <v>95</v>
      </c>
      <c r="R24" s="6">
        <v>95</v>
      </c>
      <c r="S24" s="6">
        <v>95</v>
      </c>
      <c r="T24" s="9">
        <v>95</v>
      </c>
      <c r="U24" s="6">
        <v>95</v>
      </c>
      <c r="V24" s="6">
        <v>95</v>
      </c>
      <c r="W24" s="27" t="s">
        <v>14</v>
      </c>
      <c r="X24" s="77">
        <f t="shared" si="0"/>
        <v>96</v>
      </c>
      <c r="Y24" s="6">
        <v>0</v>
      </c>
      <c r="Z24" s="6">
        <v>0</v>
      </c>
      <c r="AA24" s="6">
        <v>0</v>
      </c>
      <c r="AB24" s="6">
        <v>9.1041799999999995</v>
      </c>
      <c r="AC24" s="6">
        <v>6.2288800000000002</v>
      </c>
      <c r="AD24" s="6">
        <f t="shared" si="1"/>
        <v>0</v>
      </c>
      <c r="AE24" s="6">
        <f t="shared" si="2"/>
        <v>0</v>
      </c>
      <c r="AF24" s="6">
        <f t="shared" si="3"/>
        <v>0</v>
      </c>
      <c r="AG24" s="17">
        <f t="shared" si="4"/>
        <v>53.940585476879967</v>
      </c>
      <c r="AH24" s="6">
        <v>0.52</v>
      </c>
      <c r="AI24" s="6">
        <v>0.8</v>
      </c>
      <c r="AJ24" s="6">
        <v>11.03</v>
      </c>
      <c r="AK24" s="6">
        <v>0.56000000000000005</v>
      </c>
      <c r="AL24" s="6">
        <v>9.25</v>
      </c>
      <c r="AM24" s="12">
        <v>129.43698000907901</v>
      </c>
      <c r="AN24" s="6">
        <v>279.34177303314209</v>
      </c>
      <c r="AO24" s="6">
        <v>170.14878797531131</v>
      </c>
      <c r="AP24" s="18">
        <v>7200</v>
      </c>
      <c r="AQ24" s="1" t="b">
        <f t="shared" si="5"/>
        <v>1</v>
      </c>
      <c r="AR24" s="1" t="b">
        <f t="shared" si="7"/>
        <v>1</v>
      </c>
      <c r="AS24" s="5" t="b">
        <f t="shared" si="6"/>
        <v>0</v>
      </c>
    </row>
    <row r="25" spans="1:50" s="5" customFormat="1">
      <c r="A25" s="5">
        <v>50</v>
      </c>
      <c r="B25" s="5">
        <v>4</v>
      </c>
      <c r="C25" s="7">
        <v>0.3</v>
      </c>
      <c r="D25" s="7">
        <v>0.5</v>
      </c>
      <c r="E25" s="5">
        <v>3</v>
      </c>
      <c r="F25" s="6">
        <v>69</v>
      </c>
      <c r="G25" s="6">
        <v>69</v>
      </c>
      <c r="H25" s="6">
        <v>69</v>
      </c>
      <c r="I25" s="6">
        <v>59.682699999999997</v>
      </c>
      <c r="J25" s="6">
        <v>61.6</v>
      </c>
      <c r="K25" s="9">
        <v>69</v>
      </c>
      <c r="L25" s="6">
        <v>69</v>
      </c>
      <c r="M25" s="6">
        <v>69</v>
      </c>
      <c r="N25" s="27">
        <v>37.38321235817515</v>
      </c>
      <c r="O25" s="6">
        <v>69</v>
      </c>
      <c r="P25" s="6">
        <v>69</v>
      </c>
      <c r="Q25" s="6">
        <v>69</v>
      </c>
      <c r="R25" s="6">
        <v>69</v>
      </c>
      <c r="S25" s="6">
        <v>69</v>
      </c>
      <c r="T25" s="9">
        <v>69</v>
      </c>
      <c r="U25" s="6">
        <v>69</v>
      </c>
      <c r="V25" s="6">
        <v>69</v>
      </c>
      <c r="W25" s="27" t="s">
        <v>14</v>
      </c>
      <c r="X25" s="77">
        <f t="shared" si="0"/>
        <v>70</v>
      </c>
      <c r="Y25" s="6">
        <v>0</v>
      </c>
      <c r="Z25" s="6">
        <v>0</v>
      </c>
      <c r="AA25" s="6">
        <v>0</v>
      </c>
      <c r="AB25" s="6">
        <v>13.503399999999999</v>
      </c>
      <c r="AC25" s="6">
        <v>10.724600000000001</v>
      </c>
      <c r="AD25" s="6">
        <f t="shared" si="1"/>
        <v>0</v>
      </c>
      <c r="AE25" s="6">
        <f t="shared" si="2"/>
        <v>0</v>
      </c>
      <c r="AF25" s="6">
        <f t="shared" si="3"/>
        <v>0</v>
      </c>
      <c r="AG25" s="17">
        <f t="shared" si="4"/>
        <v>46.595410916892646</v>
      </c>
      <c r="AH25" s="6">
        <v>0.71</v>
      </c>
      <c r="AI25" s="6">
        <v>0.9</v>
      </c>
      <c r="AJ25" s="6">
        <v>16.989999999999998</v>
      </c>
      <c r="AK25" s="6">
        <v>0.47</v>
      </c>
      <c r="AL25" s="6">
        <v>2.14</v>
      </c>
      <c r="AM25" s="12">
        <v>167.54239892959589</v>
      </c>
      <c r="AN25" s="6">
        <v>745.24695086479187</v>
      </c>
      <c r="AO25" s="6">
        <v>362.74262189865112</v>
      </c>
      <c r="AP25" s="18">
        <v>7200</v>
      </c>
      <c r="AQ25" s="1" t="b">
        <f t="shared" si="5"/>
        <v>1</v>
      </c>
      <c r="AR25" s="1" t="b">
        <f t="shared" si="7"/>
        <v>1</v>
      </c>
      <c r="AS25" s="5" t="b">
        <f t="shared" si="6"/>
        <v>0</v>
      </c>
    </row>
    <row r="26" spans="1:50" s="5" customFormat="1">
      <c r="A26" s="5">
        <v>50</v>
      </c>
      <c r="B26" s="5">
        <v>4</v>
      </c>
      <c r="C26" s="7">
        <v>0.3</v>
      </c>
      <c r="D26" s="7">
        <v>0.5</v>
      </c>
      <c r="E26" s="5">
        <v>4</v>
      </c>
      <c r="F26" s="6">
        <v>80</v>
      </c>
      <c r="G26" s="6">
        <v>80</v>
      </c>
      <c r="H26" s="6">
        <v>80</v>
      </c>
      <c r="I26" s="6">
        <v>74.7273</v>
      </c>
      <c r="J26" s="6">
        <v>76.5</v>
      </c>
      <c r="K26" s="9">
        <v>80</v>
      </c>
      <c r="L26" s="6">
        <v>79.999999999999773</v>
      </c>
      <c r="M26" s="6">
        <v>80</v>
      </c>
      <c r="N26" s="27">
        <v>46.764840362633016</v>
      </c>
      <c r="O26" s="6">
        <v>80</v>
      </c>
      <c r="P26" s="6">
        <v>80</v>
      </c>
      <c r="Q26" s="6">
        <v>80</v>
      </c>
      <c r="R26" s="6">
        <v>80</v>
      </c>
      <c r="S26" s="6">
        <v>80</v>
      </c>
      <c r="T26" s="9">
        <v>80</v>
      </c>
      <c r="U26" s="6">
        <v>79.999999999999773</v>
      </c>
      <c r="V26" s="6">
        <v>80</v>
      </c>
      <c r="W26" s="27" t="s">
        <v>14</v>
      </c>
      <c r="X26" s="77">
        <f t="shared" si="0"/>
        <v>81</v>
      </c>
      <c r="Y26" s="6">
        <v>0</v>
      </c>
      <c r="Z26" s="6">
        <v>0</v>
      </c>
      <c r="AA26" s="6">
        <v>0</v>
      </c>
      <c r="AB26" s="6">
        <v>6.59091</v>
      </c>
      <c r="AC26" s="6">
        <v>4.375</v>
      </c>
      <c r="AD26" s="6">
        <f t="shared" si="1"/>
        <v>0</v>
      </c>
      <c r="AE26" s="6">
        <f t="shared" si="2"/>
        <v>0</v>
      </c>
      <c r="AF26" s="6">
        <f t="shared" si="3"/>
        <v>0</v>
      </c>
      <c r="AG26" s="17">
        <f t="shared" si="4"/>
        <v>42.26562918193455</v>
      </c>
      <c r="AH26" s="6">
        <v>0.26</v>
      </c>
      <c r="AI26" s="6">
        <v>0.44</v>
      </c>
      <c r="AJ26" s="6">
        <v>0.6</v>
      </c>
      <c r="AK26" s="6">
        <v>0.25</v>
      </c>
      <c r="AL26" s="6">
        <v>0.95</v>
      </c>
      <c r="AM26" s="12">
        <v>63.234167098999023</v>
      </c>
      <c r="AN26" s="6">
        <v>19.852769136428829</v>
      </c>
      <c r="AO26" s="6">
        <v>11.20350980758667</v>
      </c>
      <c r="AP26" s="18">
        <v>7200</v>
      </c>
      <c r="AQ26" s="1" t="b">
        <f t="shared" si="5"/>
        <v>1</v>
      </c>
      <c r="AR26" s="1" t="b">
        <f t="shared" si="7"/>
        <v>1</v>
      </c>
      <c r="AS26" s="5" t="b">
        <f t="shared" si="6"/>
        <v>0</v>
      </c>
    </row>
    <row r="27" spans="1:50" s="5" customFormat="1">
      <c r="A27" s="5">
        <v>50</v>
      </c>
      <c r="B27" s="5">
        <v>4</v>
      </c>
      <c r="C27" s="7">
        <v>0.3</v>
      </c>
      <c r="D27" s="7">
        <v>0.5</v>
      </c>
      <c r="E27" s="5">
        <v>5</v>
      </c>
      <c r="F27" s="6">
        <v>88</v>
      </c>
      <c r="G27" s="6">
        <v>88</v>
      </c>
      <c r="H27" s="6">
        <v>88</v>
      </c>
      <c r="I27" s="6">
        <v>75.642600000000002</v>
      </c>
      <c r="J27" s="6">
        <v>79.211500000000001</v>
      </c>
      <c r="K27" s="9">
        <v>88</v>
      </c>
      <c r="L27" s="6">
        <v>88</v>
      </c>
      <c r="M27" s="6">
        <v>88</v>
      </c>
      <c r="N27" s="27">
        <v>44.248137023319849</v>
      </c>
      <c r="O27" s="6">
        <v>88</v>
      </c>
      <c r="P27" s="6">
        <v>88</v>
      </c>
      <c r="Q27" s="6">
        <v>88</v>
      </c>
      <c r="R27" s="6">
        <v>88</v>
      </c>
      <c r="S27" s="6">
        <v>88</v>
      </c>
      <c r="T27" s="9">
        <v>88</v>
      </c>
      <c r="U27" s="6">
        <v>88</v>
      </c>
      <c r="V27" s="6">
        <v>88</v>
      </c>
      <c r="W27" s="27" t="s">
        <v>14</v>
      </c>
      <c r="X27" s="77">
        <f t="shared" si="0"/>
        <v>89</v>
      </c>
      <c r="Y27" s="6">
        <v>0</v>
      </c>
      <c r="Z27" s="6">
        <v>0</v>
      </c>
      <c r="AA27" s="6">
        <v>0</v>
      </c>
      <c r="AB27" s="6">
        <v>14.0425</v>
      </c>
      <c r="AC27" s="6">
        <v>9.9869400000000006</v>
      </c>
      <c r="AD27" s="6">
        <f t="shared" si="1"/>
        <v>0</v>
      </c>
      <c r="AE27" s="6">
        <f t="shared" si="2"/>
        <v>0</v>
      </c>
      <c r="AF27" s="6">
        <f t="shared" si="3"/>
        <v>0</v>
      </c>
      <c r="AG27" s="17">
        <f t="shared" si="4"/>
        <v>50.282992108629387</v>
      </c>
      <c r="AH27" s="6">
        <v>1.4</v>
      </c>
      <c r="AI27" s="6">
        <v>4.2300000000000004</v>
      </c>
      <c r="AJ27" s="6">
        <v>38.659999999999997</v>
      </c>
      <c r="AK27" s="6">
        <v>1.73</v>
      </c>
      <c r="AL27" s="6">
        <v>24.57</v>
      </c>
      <c r="AM27" s="12">
        <v>204.5378170013428</v>
      </c>
      <c r="AN27" s="6">
        <v>2314.9503889083858</v>
      </c>
      <c r="AO27" s="6">
        <v>4395.6873331069946</v>
      </c>
      <c r="AP27" s="18">
        <v>7200</v>
      </c>
      <c r="AQ27" s="1" t="b">
        <f t="shared" si="5"/>
        <v>1</v>
      </c>
      <c r="AR27" s="1" t="b">
        <f t="shared" si="7"/>
        <v>1</v>
      </c>
      <c r="AS27" s="5" t="b">
        <f t="shared" si="6"/>
        <v>0</v>
      </c>
    </row>
    <row r="28" spans="1:50" s="5" customFormat="1">
      <c r="A28" s="5">
        <v>50</v>
      </c>
      <c r="B28" s="5">
        <v>4</v>
      </c>
      <c r="C28" s="7">
        <v>0.3</v>
      </c>
      <c r="D28" s="7">
        <v>1</v>
      </c>
      <c r="E28" s="5">
        <v>1</v>
      </c>
      <c r="F28" s="6">
        <v>162</v>
      </c>
      <c r="G28" s="6">
        <v>162</v>
      </c>
      <c r="H28" s="6">
        <v>162</v>
      </c>
      <c r="I28" s="6">
        <v>155.30799999999999</v>
      </c>
      <c r="J28" s="6">
        <v>159.5</v>
      </c>
      <c r="K28" s="9">
        <v>162</v>
      </c>
      <c r="L28" s="6">
        <v>162</v>
      </c>
      <c r="M28" s="6">
        <v>162</v>
      </c>
      <c r="N28" s="27">
        <v>162</v>
      </c>
      <c r="O28" s="6">
        <v>162</v>
      </c>
      <c r="P28" s="6">
        <v>162</v>
      </c>
      <c r="Q28" s="6">
        <v>162</v>
      </c>
      <c r="R28" s="6">
        <v>162</v>
      </c>
      <c r="S28" s="6">
        <v>162</v>
      </c>
      <c r="T28" s="9">
        <v>162</v>
      </c>
      <c r="U28" s="6">
        <v>162</v>
      </c>
      <c r="V28" s="6">
        <v>162</v>
      </c>
      <c r="W28" s="27">
        <v>162</v>
      </c>
      <c r="X28" s="77">
        <f t="shared" si="0"/>
        <v>163</v>
      </c>
      <c r="Y28" s="6">
        <v>0</v>
      </c>
      <c r="Z28" s="6">
        <v>0</v>
      </c>
      <c r="AA28" s="6">
        <v>0</v>
      </c>
      <c r="AB28" s="6">
        <v>4.1310500000000001</v>
      </c>
      <c r="AC28" s="6">
        <v>1.54321</v>
      </c>
      <c r="AD28" s="6">
        <f t="shared" si="1"/>
        <v>0</v>
      </c>
      <c r="AE28" s="6">
        <f t="shared" si="2"/>
        <v>0</v>
      </c>
      <c r="AF28" s="6">
        <f t="shared" si="3"/>
        <v>0</v>
      </c>
      <c r="AG28" s="17">
        <f t="shared" si="4"/>
        <v>0</v>
      </c>
      <c r="AH28" s="6">
        <v>6.08</v>
      </c>
      <c r="AI28" s="6">
        <v>1.1299999999999999</v>
      </c>
      <c r="AJ28" s="6">
        <v>1.65</v>
      </c>
      <c r="AK28" s="6">
        <v>1.76</v>
      </c>
      <c r="AL28" s="6">
        <v>4.93</v>
      </c>
      <c r="AM28" s="12">
        <v>212.2845919132233</v>
      </c>
      <c r="AN28" s="6">
        <v>813.80760192871094</v>
      </c>
      <c r="AO28" s="6">
        <v>215.67859101295471</v>
      </c>
      <c r="AP28" s="18">
        <v>17.934475183486938</v>
      </c>
      <c r="AQ28" s="1" t="b">
        <f t="shared" si="5"/>
        <v>1</v>
      </c>
      <c r="AR28" s="1" t="b">
        <f t="shared" si="7"/>
        <v>1</v>
      </c>
      <c r="AS28" s="5" t="b">
        <f t="shared" si="6"/>
        <v>0</v>
      </c>
    </row>
    <row r="29" spans="1:50" s="5" customFormat="1">
      <c r="A29" s="5">
        <v>50</v>
      </c>
      <c r="B29" s="5">
        <v>4</v>
      </c>
      <c r="C29" s="7">
        <v>0.3</v>
      </c>
      <c r="D29" s="7">
        <v>1</v>
      </c>
      <c r="E29" s="5">
        <v>2</v>
      </c>
      <c r="F29" s="6">
        <v>210</v>
      </c>
      <c r="G29" s="6">
        <v>210</v>
      </c>
      <c r="H29" s="6">
        <v>210</v>
      </c>
      <c r="I29" s="6">
        <v>205</v>
      </c>
      <c r="J29" s="6">
        <v>207.5</v>
      </c>
      <c r="K29" s="9">
        <v>210</v>
      </c>
      <c r="L29" s="6">
        <v>210</v>
      </c>
      <c r="M29" s="6">
        <v>210</v>
      </c>
      <c r="N29" s="27">
        <v>210</v>
      </c>
      <c r="O29" s="6">
        <v>210</v>
      </c>
      <c r="P29" s="6">
        <v>210</v>
      </c>
      <c r="Q29" s="6">
        <v>210</v>
      </c>
      <c r="R29" s="6">
        <v>210</v>
      </c>
      <c r="S29" s="6">
        <v>210</v>
      </c>
      <c r="T29" s="9">
        <v>210</v>
      </c>
      <c r="U29" s="6">
        <v>210</v>
      </c>
      <c r="V29" s="6">
        <v>210</v>
      </c>
      <c r="W29" s="27">
        <v>210</v>
      </c>
      <c r="X29" s="77">
        <f t="shared" si="0"/>
        <v>211</v>
      </c>
      <c r="Y29" s="6">
        <v>0</v>
      </c>
      <c r="Z29" s="6">
        <v>0</v>
      </c>
      <c r="AA29" s="6">
        <v>0</v>
      </c>
      <c r="AB29" s="6">
        <v>2.3809499999999999</v>
      </c>
      <c r="AC29" s="6">
        <v>1.19048</v>
      </c>
      <c r="AD29" s="6">
        <f t="shared" si="1"/>
        <v>0</v>
      </c>
      <c r="AE29" s="6">
        <f t="shared" si="2"/>
        <v>0</v>
      </c>
      <c r="AF29" s="6">
        <f t="shared" si="3"/>
        <v>0</v>
      </c>
      <c r="AG29" s="17">
        <f t="shared" si="4"/>
        <v>0</v>
      </c>
      <c r="AH29" s="6">
        <v>0.49</v>
      </c>
      <c r="AI29" s="6">
        <v>0.35</v>
      </c>
      <c r="AJ29" s="6">
        <v>0.51</v>
      </c>
      <c r="AK29" s="6">
        <v>0.34</v>
      </c>
      <c r="AL29" s="6">
        <v>0.41</v>
      </c>
      <c r="AM29" s="12">
        <v>45.868189096450813</v>
      </c>
      <c r="AN29" s="6">
        <v>135.48945808410639</v>
      </c>
      <c r="AO29" s="6">
        <v>38.561282157897949</v>
      </c>
      <c r="AP29" s="18">
        <v>17.635944128036499</v>
      </c>
      <c r="AQ29" s="1" t="b">
        <f t="shared" si="5"/>
        <v>1</v>
      </c>
      <c r="AR29" s="1" t="b">
        <f t="shared" si="7"/>
        <v>1</v>
      </c>
      <c r="AS29" s="5" t="b">
        <f t="shared" si="6"/>
        <v>0</v>
      </c>
    </row>
    <row r="30" spans="1:50" s="5" customFormat="1">
      <c r="A30" s="5">
        <v>50</v>
      </c>
      <c r="B30" s="5">
        <v>4</v>
      </c>
      <c r="C30" s="7">
        <v>0.3</v>
      </c>
      <c r="D30" s="7">
        <v>1</v>
      </c>
      <c r="E30" s="5">
        <v>3</v>
      </c>
      <c r="F30" s="6">
        <v>153</v>
      </c>
      <c r="G30" s="6">
        <v>153</v>
      </c>
      <c r="H30" s="6">
        <v>153</v>
      </c>
      <c r="I30" s="6">
        <v>151.36600000000001</v>
      </c>
      <c r="J30" s="6">
        <v>153</v>
      </c>
      <c r="K30" s="9">
        <v>153</v>
      </c>
      <c r="L30" s="6">
        <v>152.99999999999881</v>
      </c>
      <c r="M30" s="6">
        <v>153.00000000000199</v>
      </c>
      <c r="N30" s="27">
        <v>153</v>
      </c>
      <c r="O30" s="6">
        <v>153</v>
      </c>
      <c r="P30" s="6">
        <v>153</v>
      </c>
      <c r="Q30" s="6">
        <v>153</v>
      </c>
      <c r="R30" s="6">
        <v>153</v>
      </c>
      <c r="S30" s="6">
        <v>153</v>
      </c>
      <c r="T30" s="9">
        <v>153</v>
      </c>
      <c r="U30" s="6">
        <v>152.99999999999881</v>
      </c>
      <c r="V30" s="6">
        <v>153.00000000000199</v>
      </c>
      <c r="W30" s="27">
        <v>153</v>
      </c>
      <c r="X30" s="77">
        <f t="shared" si="0"/>
        <v>154</v>
      </c>
      <c r="Y30" s="6">
        <v>0</v>
      </c>
      <c r="Z30" s="6">
        <v>0</v>
      </c>
      <c r="AA30" s="6">
        <v>0</v>
      </c>
      <c r="AB30" s="6">
        <v>1.0680700000000001</v>
      </c>
      <c r="AC30" s="6">
        <v>0</v>
      </c>
      <c r="AD30" s="6">
        <f t="shared" si="1"/>
        <v>0</v>
      </c>
      <c r="AE30" s="6">
        <f t="shared" si="2"/>
        <v>0</v>
      </c>
      <c r="AF30" s="6">
        <f t="shared" si="3"/>
        <v>0</v>
      </c>
      <c r="AG30" s="17">
        <f t="shared" si="4"/>
        <v>0</v>
      </c>
      <c r="AH30" s="6">
        <v>2.21</v>
      </c>
      <c r="AI30" s="6">
        <v>0.42</v>
      </c>
      <c r="AJ30" s="6">
        <v>0.89</v>
      </c>
      <c r="AK30" s="6">
        <v>0.54</v>
      </c>
      <c r="AL30" s="6">
        <v>0.54</v>
      </c>
      <c r="AM30" s="12">
        <v>300.27384686470032</v>
      </c>
      <c r="AN30" s="6">
        <v>284.61086201667791</v>
      </c>
      <c r="AO30" s="6">
        <v>111.4920289516449</v>
      </c>
      <c r="AP30" s="18">
        <v>55.204593896865838</v>
      </c>
      <c r="AQ30" s="1" t="b">
        <f t="shared" si="5"/>
        <v>1</v>
      </c>
      <c r="AR30" s="1" t="b">
        <f t="shared" si="7"/>
        <v>1</v>
      </c>
      <c r="AS30" s="5" t="b">
        <f t="shared" si="6"/>
        <v>0</v>
      </c>
      <c r="AW30" s="6"/>
    </row>
    <row r="31" spans="1:50" s="5" customFormat="1">
      <c r="A31" s="5">
        <v>50</v>
      </c>
      <c r="B31" s="5">
        <v>4</v>
      </c>
      <c r="C31" s="7">
        <v>0.3</v>
      </c>
      <c r="D31" s="7">
        <v>1</v>
      </c>
      <c r="E31" s="5">
        <v>4</v>
      </c>
      <c r="F31" s="6">
        <v>223</v>
      </c>
      <c r="G31" s="6">
        <v>223</v>
      </c>
      <c r="H31" s="6">
        <v>223</v>
      </c>
      <c r="I31" s="6">
        <v>216</v>
      </c>
      <c r="J31" s="6">
        <v>220</v>
      </c>
      <c r="K31" s="9">
        <v>223</v>
      </c>
      <c r="L31" s="6">
        <v>223</v>
      </c>
      <c r="M31" s="6">
        <v>223</v>
      </c>
      <c r="N31" s="27">
        <v>223</v>
      </c>
      <c r="O31" s="6">
        <v>223</v>
      </c>
      <c r="P31" s="6">
        <v>223</v>
      </c>
      <c r="Q31" s="6">
        <v>223</v>
      </c>
      <c r="R31" s="6">
        <v>223</v>
      </c>
      <c r="S31" s="6">
        <v>223</v>
      </c>
      <c r="T31" s="9">
        <v>223</v>
      </c>
      <c r="U31" s="6">
        <v>223</v>
      </c>
      <c r="V31" s="6">
        <v>223</v>
      </c>
      <c r="W31" s="27">
        <v>223</v>
      </c>
      <c r="X31" s="77">
        <f t="shared" si="0"/>
        <v>224</v>
      </c>
      <c r="Y31" s="6">
        <v>0</v>
      </c>
      <c r="Z31" s="6">
        <v>0</v>
      </c>
      <c r="AA31" s="6">
        <v>0</v>
      </c>
      <c r="AB31" s="6">
        <v>3.1390099999999999</v>
      </c>
      <c r="AC31" s="6">
        <v>1.3452900000000001</v>
      </c>
      <c r="AD31" s="6">
        <f t="shared" si="1"/>
        <v>0</v>
      </c>
      <c r="AE31" s="6">
        <f t="shared" si="2"/>
        <v>0</v>
      </c>
      <c r="AF31" s="6">
        <f t="shared" si="3"/>
        <v>0</v>
      </c>
      <c r="AG31" s="17">
        <f t="shared" si="4"/>
        <v>0</v>
      </c>
      <c r="AH31" s="6">
        <v>2.33</v>
      </c>
      <c r="AI31" s="6">
        <v>0.34</v>
      </c>
      <c r="AJ31" s="6">
        <v>1.02</v>
      </c>
      <c r="AK31" s="6">
        <v>0.24</v>
      </c>
      <c r="AL31" s="6">
        <v>0.71</v>
      </c>
      <c r="AM31" s="12">
        <v>297.28929805755621</v>
      </c>
      <c r="AN31" s="6">
        <v>358.73537683486938</v>
      </c>
      <c r="AO31" s="6">
        <v>110.7667582035065</v>
      </c>
      <c r="AP31" s="18">
        <v>17.275635004043579</v>
      </c>
      <c r="AQ31" s="1" t="b">
        <f t="shared" si="5"/>
        <v>1</v>
      </c>
      <c r="AR31" s="1" t="b">
        <f t="shared" si="7"/>
        <v>1</v>
      </c>
      <c r="AS31" s="5" t="b">
        <f t="shared" si="6"/>
        <v>0</v>
      </c>
    </row>
    <row r="32" spans="1:50" s="5" customFormat="1">
      <c r="A32" s="5">
        <v>50</v>
      </c>
      <c r="B32" s="5">
        <v>4</v>
      </c>
      <c r="C32" s="7">
        <v>0.3</v>
      </c>
      <c r="D32" s="7">
        <v>1</v>
      </c>
      <c r="E32" s="5">
        <v>5</v>
      </c>
      <c r="F32" s="6">
        <v>195</v>
      </c>
      <c r="G32" s="6">
        <v>195</v>
      </c>
      <c r="H32" s="6">
        <v>195</v>
      </c>
      <c r="I32" s="6">
        <v>185.06</v>
      </c>
      <c r="J32" s="6">
        <v>189.75</v>
      </c>
      <c r="K32" s="9">
        <v>195</v>
      </c>
      <c r="L32" s="6">
        <v>195</v>
      </c>
      <c r="M32" s="6">
        <v>195</v>
      </c>
      <c r="N32" s="27">
        <v>195</v>
      </c>
      <c r="O32" s="6">
        <v>195</v>
      </c>
      <c r="P32" s="6">
        <v>195</v>
      </c>
      <c r="Q32" s="6">
        <v>195</v>
      </c>
      <c r="R32" s="6">
        <v>195</v>
      </c>
      <c r="S32" s="6">
        <v>195</v>
      </c>
      <c r="T32" s="9">
        <v>195</v>
      </c>
      <c r="U32" s="6">
        <v>195</v>
      </c>
      <c r="V32" s="6">
        <v>195</v>
      </c>
      <c r="W32" s="27">
        <v>195</v>
      </c>
      <c r="X32" s="77">
        <f t="shared" si="0"/>
        <v>196</v>
      </c>
      <c r="Y32" s="6">
        <v>0</v>
      </c>
      <c r="Z32" s="6">
        <v>0</v>
      </c>
      <c r="AA32" s="6">
        <v>0</v>
      </c>
      <c r="AB32" s="6">
        <v>5.09741</v>
      </c>
      <c r="AC32" s="6">
        <v>2.69231</v>
      </c>
      <c r="AD32" s="6">
        <f t="shared" si="1"/>
        <v>0</v>
      </c>
      <c r="AE32" s="6">
        <f t="shared" si="2"/>
        <v>0</v>
      </c>
      <c r="AF32" s="6">
        <f t="shared" si="3"/>
        <v>0</v>
      </c>
      <c r="AG32" s="17">
        <f t="shared" si="4"/>
        <v>0</v>
      </c>
      <c r="AH32" s="6">
        <v>67.97</v>
      </c>
      <c r="AI32" s="6">
        <v>10.79</v>
      </c>
      <c r="AJ32" s="6">
        <v>25.88</v>
      </c>
      <c r="AK32" s="6">
        <v>29.57</v>
      </c>
      <c r="AL32" s="6">
        <v>13.89</v>
      </c>
      <c r="AM32" s="12">
        <v>351.61089301109308</v>
      </c>
      <c r="AN32" s="6">
        <v>2003.702451944351</v>
      </c>
      <c r="AO32" s="6">
        <v>567.49801301956177</v>
      </c>
      <c r="AP32" s="18">
        <v>26.109333992004391</v>
      </c>
      <c r="AQ32" s="1" t="b">
        <f t="shared" si="5"/>
        <v>1</v>
      </c>
      <c r="AR32" s="1" t="b">
        <f t="shared" si="7"/>
        <v>1</v>
      </c>
      <c r="AS32" s="5" t="b">
        <f t="shared" si="6"/>
        <v>0</v>
      </c>
    </row>
    <row r="33" spans="1:45" s="5" customFormat="1">
      <c r="A33" s="5">
        <v>50</v>
      </c>
      <c r="B33" s="5">
        <v>8</v>
      </c>
      <c r="C33" s="7">
        <v>0.1</v>
      </c>
      <c r="D33" s="7">
        <v>0.1</v>
      </c>
      <c r="E33" s="5">
        <v>1</v>
      </c>
      <c r="F33" s="6">
        <v>64</v>
      </c>
      <c r="G33" s="6">
        <v>64</v>
      </c>
      <c r="H33" s="6">
        <v>64</v>
      </c>
      <c r="I33" s="6">
        <v>36.548000000000002</v>
      </c>
      <c r="J33" s="6">
        <v>37.849200000000003</v>
      </c>
      <c r="K33" s="9">
        <v>64</v>
      </c>
      <c r="L33" s="6">
        <v>64</v>
      </c>
      <c r="M33" s="6">
        <v>64</v>
      </c>
      <c r="N33" s="27">
        <v>64</v>
      </c>
      <c r="O33" s="6">
        <v>64</v>
      </c>
      <c r="P33" s="6">
        <v>64</v>
      </c>
      <c r="Q33" s="6">
        <v>64</v>
      </c>
      <c r="R33" s="6">
        <v>64</v>
      </c>
      <c r="S33" s="6">
        <v>64</v>
      </c>
      <c r="T33" s="9">
        <v>64</v>
      </c>
      <c r="U33" s="6">
        <v>64</v>
      </c>
      <c r="V33" s="6">
        <v>64</v>
      </c>
      <c r="W33" s="27">
        <v>64</v>
      </c>
      <c r="X33" s="77">
        <f t="shared" si="0"/>
        <v>65</v>
      </c>
      <c r="Y33" s="6">
        <v>0</v>
      </c>
      <c r="Z33" s="6">
        <v>0</v>
      </c>
      <c r="AA33" s="6">
        <v>0</v>
      </c>
      <c r="AB33" s="6">
        <v>42.893799999999999</v>
      </c>
      <c r="AC33" s="6">
        <v>40.860599999999998</v>
      </c>
      <c r="AD33" s="6">
        <f t="shared" si="1"/>
        <v>0</v>
      </c>
      <c r="AE33" s="6">
        <f t="shared" si="2"/>
        <v>0</v>
      </c>
      <c r="AF33" s="6">
        <f t="shared" si="3"/>
        <v>0</v>
      </c>
      <c r="AG33" s="17">
        <f t="shared" si="4"/>
        <v>0</v>
      </c>
      <c r="AH33" s="6">
        <v>7.96</v>
      </c>
      <c r="AI33" s="6">
        <v>53.03</v>
      </c>
      <c r="AJ33" s="6">
        <v>770.19</v>
      </c>
      <c r="AK33" s="6">
        <v>3.31</v>
      </c>
      <c r="AL33" s="6">
        <v>299.25</v>
      </c>
      <c r="AM33" s="12">
        <v>234.19983696937561</v>
      </c>
      <c r="AN33" s="6">
        <v>69.148900032043457</v>
      </c>
      <c r="AO33" s="6">
        <v>55.758764028549187</v>
      </c>
      <c r="AP33" s="18">
        <v>364.40416598320007</v>
      </c>
      <c r="AQ33" s="1" t="b">
        <f t="shared" si="5"/>
        <v>1</v>
      </c>
      <c r="AR33" s="1" t="b">
        <f t="shared" si="7"/>
        <v>1</v>
      </c>
      <c r="AS33" s="5" t="b">
        <f t="shared" si="6"/>
        <v>0</v>
      </c>
    </row>
    <row r="34" spans="1:45" s="5" customFormat="1">
      <c r="A34" s="5">
        <v>50</v>
      </c>
      <c r="B34" s="5">
        <v>8</v>
      </c>
      <c r="C34" s="7">
        <v>0.1</v>
      </c>
      <c r="D34" s="7">
        <v>0.1</v>
      </c>
      <c r="E34" s="5">
        <v>2</v>
      </c>
      <c r="F34" s="6">
        <v>49</v>
      </c>
      <c r="G34" s="6">
        <v>49</v>
      </c>
      <c r="H34" s="6">
        <v>49</v>
      </c>
      <c r="I34" s="6">
        <v>37.0289</v>
      </c>
      <c r="J34" s="6">
        <v>38.5732</v>
      </c>
      <c r="K34" s="9">
        <v>49</v>
      </c>
      <c r="L34" s="6">
        <v>49</v>
      </c>
      <c r="M34" s="6">
        <v>49</v>
      </c>
      <c r="N34" s="27">
        <v>49</v>
      </c>
      <c r="O34" s="6">
        <v>49</v>
      </c>
      <c r="P34" s="6">
        <v>49</v>
      </c>
      <c r="Q34" s="6">
        <v>49</v>
      </c>
      <c r="R34" s="6">
        <v>49</v>
      </c>
      <c r="S34" s="6">
        <v>49</v>
      </c>
      <c r="T34" s="9">
        <v>49</v>
      </c>
      <c r="U34" s="6">
        <v>49</v>
      </c>
      <c r="V34" s="6">
        <v>49</v>
      </c>
      <c r="W34" s="27">
        <v>49</v>
      </c>
      <c r="X34" s="77">
        <f t="shared" si="0"/>
        <v>50</v>
      </c>
      <c r="Y34" s="6">
        <v>0</v>
      </c>
      <c r="Z34" s="6">
        <v>0</v>
      </c>
      <c r="AA34" s="6">
        <v>0</v>
      </c>
      <c r="AB34" s="6">
        <v>24.430900000000001</v>
      </c>
      <c r="AC34" s="6">
        <v>21.279299999999999</v>
      </c>
      <c r="AD34" s="6">
        <f t="shared" si="1"/>
        <v>0</v>
      </c>
      <c r="AE34" s="6">
        <f t="shared" si="2"/>
        <v>0</v>
      </c>
      <c r="AF34" s="6">
        <f t="shared" si="3"/>
        <v>0</v>
      </c>
      <c r="AG34" s="17">
        <f t="shared" si="4"/>
        <v>0</v>
      </c>
      <c r="AH34" s="6">
        <v>3.04</v>
      </c>
      <c r="AI34" s="6">
        <v>8.9700000000000006</v>
      </c>
      <c r="AJ34" s="6">
        <v>44.22</v>
      </c>
      <c r="AK34" s="6">
        <v>3.73</v>
      </c>
      <c r="AL34" s="6">
        <v>189.85</v>
      </c>
      <c r="AM34" s="12">
        <v>78.482554912567139</v>
      </c>
      <c r="AN34" s="6">
        <v>29.076771974563599</v>
      </c>
      <c r="AO34" s="6">
        <v>16.749842166900631</v>
      </c>
      <c r="AP34" s="18">
        <v>23.277277946472172</v>
      </c>
      <c r="AQ34" s="1" t="b">
        <f t="shared" si="5"/>
        <v>1</v>
      </c>
      <c r="AR34" s="1" t="b">
        <f t="shared" si="7"/>
        <v>1</v>
      </c>
      <c r="AS34" s="5" t="b">
        <f t="shared" si="6"/>
        <v>0</v>
      </c>
    </row>
    <row r="35" spans="1:45" s="5" customFormat="1">
      <c r="A35" s="5">
        <v>50</v>
      </c>
      <c r="B35" s="5">
        <v>8</v>
      </c>
      <c r="C35" s="7">
        <v>0.1</v>
      </c>
      <c r="D35" s="7">
        <v>0.1</v>
      </c>
      <c r="E35" s="5">
        <v>3</v>
      </c>
      <c r="F35" s="6">
        <v>58</v>
      </c>
      <c r="G35" s="6">
        <v>58</v>
      </c>
      <c r="H35" s="6">
        <v>58</v>
      </c>
      <c r="I35" s="6">
        <v>36.674599999999998</v>
      </c>
      <c r="J35" s="6">
        <v>38.438800000000001</v>
      </c>
      <c r="K35" s="9">
        <v>58</v>
      </c>
      <c r="L35" s="6">
        <v>58</v>
      </c>
      <c r="M35" s="6">
        <v>58</v>
      </c>
      <c r="N35" s="27">
        <v>58</v>
      </c>
      <c r="O35" s="6">
        <v>58</v>
      </c>
      <c r="P35" s="6">
        <v>58</v>
      </c>
      <c r="Q35" s="6">
        <v>58</v>
      </c>
      <c r="R35" s="6">
        <v>58</v>
      </c>
      <c r="S35" s="6">
        <v>58</v>
      </c>
      <c r="T35" s="9">
        <v>58</v>
      </c>
      <c r="U35" s="6">
        <v>58</v>
      </c>
      <c r="V35" s="6">
        <v>58</v>
      </c>
      <c r="W35" s="27">
        <v>58</v>
      </c>
      <c r="X35" s="77">
        <f t="shared" si="0"/>
        <v>59</v>
      </c>
      <c r="Y35" s="6">
        <v>0</v>
      </c>
      <c r="Z35" s="6">
        <v>0</v>
      </c>
      <c r="AA35" s="6">
        <v>0</v>
      </c>
      <c r="AB35" s="6">
        <v>36.768000000000001</v>
      </c>
      <c r="AC35" s="6">
        <v>33.726300000000002</v>
      </c>
      <c r="AD35" s="6">
        <f t="shared" si="1"/>
        <v>0</v>
      </c>
      <c r="AE35" s="6">
        <f t="shared" si="2"/>
        <v>0</v>
      </c>
      <c r="AF35" s="6">
        <f t="shared" si="3"/>
        <v>0</v>
      </c>
      <c r="AG35" s="17">
        <f t="shared" si="4"/>
        <v>0</v>
      </c>
      <c r="AH35" s="6">
        <v>5.77</v>
      </c>
      <c r="AI35" s="6">
        <v>53.59</v>
      </c>
      <c r="AJ35" s="6">
        <v>342.09</v>
      </c>
      <c r="AK35" s="6">
        <v>5.7</v>
      </c>
      <c r="AL35" s="6">
        <v>992.65</v>
      </c>
      <c r="AM35" s="12">
        <v>87.193047046661377</v>
      </c>
      <c r="AN35" s="6">
        <v>36.747667074203491</v>
      </c>
      <c r="AO35" s="6">
        <v>21.072074890136719</v>
      </c>
      <c r="AP35" s="18">
        <v>76.468801021575928</v>
      </c>
      <c r="AQ35" s="1" t="b">
        <f t="shared" si="5"/>
        <v>1</v>
      </c>
      <c r="AR35" s="1" t="b">
        <f t="shared" si="7"/>
        <v>1</v>
      </c>
      <c r="AS35" s="5" t="b">
        <f t="shared" si="6"/>
        <v>0</v>
      </c>
    </row>
    <row r="36" spans="1:45" s="5" customFormat="1">
      <c r="A36" s="5">
        <v>50</v>
      </c>
      <c r="B36" s="5">
        <v>8</v>
      </c>
      <c r="C36" s="7">
        <v>0.1</v>
      </c>
      <c r="D36" s="7">
        <v>0.1</v>
      </c>
      <c r="E36" s="5">
        <v>4</v>
      </c>
      <c r="F36" s="6">
        <v>66</v>
      </c>
      <c r="G36" s="6">
        <v>66</v>
      </c>
      <c r="H36" s="6">
        <v>66</v>
      </c>
      <c r="I36" s="6">
        <v>43.911900000000003</v>
      </c>
      <c r="J36" s="6">
        <v>44.546500000000002</v>
      </c>
      <c r="K36" s="9">
        <v>66</v>
      </c>
      <c r="L36" s="6">
        <v>66</v>
      </c>
      <c r="M36" s="6">
        <v>66</v>
      </c>
      <c r="N36" s="27">
        <v>66</v>
      </c>
      <c r="O36" s="6">
        <v>66</v>
      </c>
      <c r="P36" s="6">
        <v>66</v>
      </c>
      <c r="Q36" s="6">
        <v>66</v>
      </c>
      <c r="R36" s="6">
        <v>66</v>
      </c>
      <c r="S36" s="6">
        <v>66</v>
      </c>
      <c r="T36" s="9">
        <v>66</v>
      </c>
      <c r="U36" s="6">
        <v>66</v>
      </c>
      <c r="V36" s="6">
        <v>66</v>
      </c>
      <c r="W36" s="27">
        <v>66</v>
      </c>
      <c r="X36" s="77">
        <f t="shared" si="0"/>
        <v>67</v>
      </c>
      <c r="Y36" s="6">
        <v>0</v>
      </c>
      <c r="Z36" s="6">
        <v>0</v>
      </c>
      <c r="AA36" s="6">
        <v>0</v>
      </c>
      <c r="AB36" s="6">
        <v>33.466799999999999</v>
      </c>
      <c r="AC36" s="6">
        <v>32.505299999999998</v>
      </c>
      <c r="AD36" s="6">
        <f t="shared" si="1"/>
        <v>0</v>
      </c>
      <c r="AE36" s="6">
        <f t="shared" si="2"/>
        <v>0</v>
      </c>
      <c r="AF36" s="6">
        <f t="shared" si="3"/>
        <v>0</v>
      </c>
      <c r="AG36" s="17">
        <f t="shared" si="4"/>
        <v>0</v>
      </c>
      <c r="AH36" s="6">
        <v>5.73</v>
      </c>
      <c r="AI36" s="6">
        <v>22.27</v>
      </c>
      <c r="AJ36" s="6">
        <v>294.61</v>
      </c>
      <c r="AK36" s="6">
        <v>2.38</v>
      </c>
      <c r="AL36" s="6">
        <v>266.89999999999998</v>
      </c>
      <c r="AM36" s="12">
        <v>125.9538948535919</v>
      </c>
      <c r="AN36" s="6">
        <v>43.155503988265991</v>
      </c>
      <c r="AO36" s="6">
        <v>19.475988149642941</v>
      </c>
      <c r="AP36" s="18">
        <v>197.15789008140561</v>
      </c>
      <c r="AQ36" s="1" t="b">
        <f t="shared" si="5"/>
        <v>1</v>
      </c>
      <c r="AR36" s="1" t="b">
        <f t="shared" si="7"/>
        <v>1</v>
      </c>
      <c r="AS36" s="5" t="b">
        <f t="shared" si="6"/>
        <v>0</v>
      </c>
    </row>
    <row r="37" spans="1:45" s="5" customFormat="1">
      <c r="A37" s="5">
        <v>50</v>
      </c>
      <c r="B37" s="5">
        <v>8</v>
      </c>
      <c r="C37" s="7">
        <v>0.1</v>
      </c>
      <c r="D37" s="7">
        <v>0.1</v>
      </c>
      <c r="E37" s="5">
        <v>5</v>
      </c>
      <c r="F37" s="6">
        <v>71</v>
      </c>
      <c r="G37" s="6">
        <v>71</v>
      </c>
      <c r="H37" s="6">
        <v>71</v>
      </c>
      <c r="I37" s="6">
        <v>42.905200000000001</v>
      </c>
      <c r="J37" s="6">
        <v>44.326000000000001</v>
      </c>
      <c r="K37" s="9">
        <v>71</v>
      </c>
      <c r="L37" s="6">
        <v>71</v>
      </c>
      <c r="M37" s="6">
        <v>71</v>
      </c>
      <c r="N37" s="27">
        <v>71</v>
      </c>
      <c r="O37" s="6">
        <v>71</v>
      </c>
      <c r="P37" s="6">
        <v>71</v>
      </c>
      <c r="Q37" s="6">
        <v>71</v>
      </c>
      <c r="R37" s="6">
        <v>71</v>
      </c>
      <c r="S37" s="6">
        <v>71</v>
      </c>
      <c r="T37" s="9">
        <v>71</v>
      </c>
      <c r="U37" s="6">
        <v>71</v>
      </c>
      <c r="V37" s="6">
        <v>71</v>
      </c>
      <c r="W37" s="27">
        <v>71</v>
      </c>
      <c r="X37" s="77">
        <f t="shared" si="0"/>
        <v>72</v>
      </c>
      <c r="Y37" s="6">
        <v>0</v>
      </c>
      <c r="Z37" s="6">
        <v>0</v>
      </c>
      <c r="AA37" s="6">
        <v>0</v>
      </c>
      <c r="AB37" s="6">
        <v>39.570099999999996</v>
      </c>
      <c r="AC37" s="6">
        <v>37.569000000000003</v>
      </c>
      <c r="AD37" s="6">
        <f t="shared" si="1"/>
        <v>0</v>
      </c>
      <c r="AE37" s="6">
        <f t="shared" si="2"/>
        <v>0</v>
      </c>
      <c r="AF37" s="6">
        <f t="shared" si="3"/>
        <v>0</v>
      </c>
      <c r="AG37" s="17">
        <f t="shared" si="4"/>
        <v>0</v>
      </c>
      <c r="AH37" s="6">
        <v>4.2300000000000004</v>
      </c>
      <c r="AI37" s="6">
        <v>59.22</v>
      </c>
      <c r="AJ37" s="6">
        <v>321.41000000000003</v>
      </c>
      <c r="AK37" s="6">
        <v>2.98</v>
      </c>
      <c r="AL37" s="6">
        <v>239.6</v>
      </c>
      <c r="AM37" s="12">
        <v>97.866903066635132</v>
      </c>
      <c r="AN37" s="6">
        <v>70.032217025756836</v>
      </c>
      <c r="AO37" s="6">
        <v>45.638775825500488</v>
      </c>
      <c r="AP37" s="18">
        <v>649.25770998001099</v>
      </c>
      <c r="AQ37" s="1" t="b">
        <f t="shared" si="5"/>
        <v>1</v>
      </c>
      <c r="AR37" s="1" t="b">
        <f t="shared" si="7"/>
        <v>1</v>
      </c>
      <c r="AS37" s="5" t="b">
        <f t="shared" si="6"/>
        <v>0</v>
      </c>
    </row>
    <row r="38" spans="1:45" s="5" customFormat="1">
      <c r="A38" s="5">
        <v>50</v>
      </c>
      <c r="B38" s="5">
        <v>8</v>
      </c>
      <c r="C38" s="7">
        <v>0.1</v>
      </c>
      <c r="D38" s="7">
        <v>0.5</v>
      </c>
      <c r="E38" s="5">
        <v>1</v>
      </c>
      <c r="F38" s="6">
        <v>168</v>
      </c>
      <c r="G38" s="6">
        <v>168</v>
      </c>
      <c r="H38" s="6">
        <v>168</v>
      </c>
      <c r="I38" s="6">
        <v>131.392</v>
      </c>
      <c r="J38" s="6">
        <v>146.18600000000001</v>
      </c>
      <c r="K38" s="9">
        <v>168</v>
      </c>
      <c r="L38" s="6">
        <v>140.7640643298808</v>
      </c>
      <c r="M38" s="6">
        <v>147.10277909731971</v>
      </c>
      <c r="N38" s="27">
        <v>64.472493022359586</v>
      </c>
      <c r="O38" s="6">
        <v>168</v>
      </c>
      <c r="P38" s="6">
        <v>168</v>
      </c>
      <c r="Q38" s="6">
        <v>168</v>
      </c>
      <c r="R38" s="6">
        <v>168</v>
      </c>
      <c r="S38" s="6">
        <v>168</v>
      </c>
      <c r="T38" s="9">
        <v>168</v>
      </c>
      <c r="U38" s="6" t="s">
        <v>14</v>
      </c>
      <c r="V38" s="6" t="s">
        <v>14</v>
      </c>
      <c r="W38" s="27" t="s">
        <v>14</v>
      </c>
      <c r="X38" s="77">
        <f t="shared" si="0"/>
        <v>169</v>
      </c>
      <c r="Y38" s="6">
        <v>0</v>
      </c>
      <c r="Z38" s="6">
        <v>0</v>
      </c>
      <c r="AA38" s="6">
        <v>0</v>
      </c>
      <c r="AB38" s="6">
        <v>21.790600000000001</v>
      </c>
      <c r="AC38" s="6">
        <v>12.9848</v>
      </c>
      <c r="AD38" s="6">
        <f t="shared" si="1"/>
        <v>0</v>
      </c>
      <c r="AE38" s="6">
        <f t="shared" si="2"/>
        <v>16.707654242674085</v>
      </c>
      <c r="AF38" s="6">
        <f t="shared" si="3"/>
        <v>12.956935445372952</v>
      </c>
      <c r="AG38" s="17">
        <f t="shared" si="4"/>
        <v>61.850595844757642</v>
      </c>
      <c r="AH38" s="6">
        <v>17.940000000000001</v>
      </c>
      <c r="AI38" s="6">
        <v>421.28</v>
      </c>
      <c r="AJ38" s="6">
        <v>1095.8800000000001</v>
      </c>
      <c r="AK38" s="6">
        <v>20.05</v>
      </c>
      <c r="AL38" s="6">
        <v>6537.99</v>
      </c>
      <c r="AM38" s="12">
        <v>389.41107583045959</v>
      </c>
      <c r="AN38" s="6">
        <v>7200</v>
      </c>
      <c r="AO38" s="6">
        <v>7200</v>
      </c>
      <c r="AP38" s="18">
        <v>7200</v>
      </c>
      <c r="AQ38" s="1" t="b">
        <f t="shared" si="5"/>
        <v>1</v>
      </c>
      <c r="AR38" s="1" t="b">
        <f t="shared" si="7"/>
        <v>1</v>
      </c>
      <c r="AS38" s="5" t="b">
        <f t="shared" si="6"/>
        <v>0</v>
      </c>
    </row>
    <row r="39" spans="1:45" s="5" customFormat="1">
      <c r="A39" s="5">
        <v>50</v>
      </c>
      <c r="B39" s="5">
        <v>8</v>
      </c>
      <c r="C39" s="7">
        <v>0.1</v>
      </c>
      <c r="D39" s="7">
        <v>0.5</v>
      </c>
      <c r="E39" s="5">
        <v>2</v>
      </c>
      <c r="F39" s="6">
        <v>168</v>
      </c>
      <c r="G39" s="6">
        <v>168</v>
      </c>
      <c r="H39" s="6">
        <v>168</v>
      </c>
      <c r="I39" s="6">
        <v>142.364</v>
      </c>
      <c r="J39" s="6">
        <v>156.05500000000001</v>
      </c>
      <c r="K39" s="9">
        <v>168</v>
      </c>
      <c r="L39" s="6">
        <v>168</v>
      </c>
      <c r="M39" s="6">
        <v>168</v>
      </c>
      <c r="N39" s="27">
        <v>62.30385593085154</v>
      </c>
      <c r="O39" s="6">
        <v>168</v>
      </c>
      <c r="P39" s="6">
        <v>168</v>
      </c>
      <c r="Q39" s="6">
        <v>168</v>
      </c>
      <c r="R39" s="6">
        <v>168</v>
      </c>
      <c r="S39" s="6">
        <v>168</v>
      </c>
      <c r="T39" s="9">
        <v>168</v>
      </c>
      <c r="U39" s="6">
        <v>168</v>
      </c>
      <c r="V39" s="6">
        <v>168</v>
      </c>
      <c r="W39" s="27" t="s">
        <v>14</v>
      </c>
      <c r="X39" s="77">
        <f t="shared" si="0"/>
        <v>169</v>
      </c>
      <c r="Y39" s="6">
        <v>0</v>
      </c>
      <c r="Z39" s="6">
        <v>0</v>
      </c>
      <c r="AA39" s="6">
        <v>0</v>
      </c>
      <c r="AB39" s="6">
        <v>15.259499999999999</v>
      </c>
      <c r="AC39" s="6">
        <v>7.1098400000000002</v>
      </c>
      <c r="AD39" s="6">
        <f t="shared" si="1"/>
        <v>0</v>
      </c>
      <c r="AE39" s="6">
        <f t="shared" si="2"/>
        <v>0</v>
      </c>
      <c r="AF39" s="6">
        <f t="shared" si="3"/>
        <v>0</v>
      </c>
      <c r="AG39" s="17">
        <f t="shared" si="4"/>
        <v>63.13381305866772</v>
      </c>
      <c r="AH39" s="6">
        <v>5.14</v>
      </c>
      <c r="AI39" s="6">
        <v>172.25</v>
      </c>
      <c r="AJ39" s="6">
        <v>253.45</v>
      </c>
      <c r="AK39" s="6">
        <v>15.81</v>
      </c>
      <c r="AL39" s="6">
        <v>6514.26</v>
      </c>
      <c r="AM39" s="12">
        <v>161.06945300102231</v>
      </c>
      <c r="AN39" s="6">
        <v>1388.4169938564301</v>
      </c>
      <c r="AO39" s="6">
        <v>1603.795169115067</v>
      </c>
      <c r="AP39" s="18">
        <v>7200</v>
      </c>
      <c r="AQ39" s="1" t="b">
        <f t="shared" si="5"/>
        <v>1</v>
      </c>
      <c r="AR39" s="1" t="b">
        <f t="shared" si="7"/>
        <v>1</v>
      </c>
      <c r="AS39" s="5" t="b">
        <f t="shared" si="6"/>
        <v>0</v>
      </c>
    </row>
    <row r="40" spans="1:45" s="5" customFormat="1">
      <c r="A40" s="5">
        <v>50</v>
      </c>
      <c r="B40" s="5">
        <v>8</v>
      </c>
      <c r="C40" s="7">
        <v>0.1</v>
      </c>
      <c r="D40" s="7">
        <v>0.5</v>
      </c>
      <c r="E40" s="5">
        <v>3</v>
      </c>
      <c r="F40" s="6">
        <v>186</v>
      </c>
      <c r="G40" s="6">
        <v>186</v>
      </c>
      <c r="H40" s="6">
        <v>186</v>
      </c>
      <c r="I40" s="6">
        <v>146.58600000000001</v>
      </c>
      <c r="J40" s="6">
        <v>158.661</v>
      </c>
      <c r="K40" s="9">
        <v>186</v>
      </c>
      <c r="L40" s="6">
        <v>161.39745587013971</v>
      </c>
      <c r="M40" s="6">
        <v>158.48281222021129</v>
      </c>
      <c r="N40" s="27">
        <v>62.637538855596979</v>
      </c>
      <c r="O40" s="6">
        <v>186</v>
      </c>
      <c r="P40" s="6">
        <v>186</v>
      </c>
      <c r="Q40" s="6">
        <v>186</v>
      </c>
      <c r="R40" s="6">
        <v>186</v>
      </c>
      <c r="S40" s="6">
        <v>186</v>
      </c>
      <c r="T40" s="9">
        <v>186</v>
      </c>
      <c r="U40" s="6" t="s">
        <v>14</v>
      </c>
      <c r="V40" s="6" t="s">
        <v>14</v>
      </c>
      <c r="W40" s="27" t="s">
        <v>14</v>
      </c>
      <c r="X40" s="77">
        <f t="shared" si="0"/>
        <v>187</v>
      </c>
      <c r="Y40" s="6">
        <v>0</v>
      </c>
      <c r="Z40" s="6">
        <v>0</v>
      </c>
      <c r="AA40" s="6">
        <v>0</v>
      </c>
      <c r="AB40" s="6">
        <v>21.1904</v>
      </c>
      <c r="AC40" s="6">
        <v>14.6983</v>
      </c>
      <c r="AD40" s="6">
        <f t="shared" si="1"/>
        <v>0</v>
      </c>
      <c r="AE40" s="6">
        <f t="shared" si="2"/>
        <v>13.69120006944401</v>
      </c>
      <c r="AF40" s="6">
        <f t="shared" si="3"/>
        <v>15.249833037320171</v>
      </c>
      <c r="AG40" s="17">
        <f t="shared" si="4"/>
        <v>66.50398991679306</v>
      </c>
      <c r="AH40" s="6">
        <v>33.81</v>
      </c>
      <c r="AI40" s="6">
        <v>4551.01</v>
      </c>
      <c r="AJ40" s="6">
        <v>5488.82</v>
      </c>
      <c r="AK40" s="6">
        <v>57.84</v>
      </c>
      <c r="AL40" s="6">
        <v>6599.52</v>
      </c>
      <c r="AM40" s="12">
        <v>557.73783397674561</v>
      </c>
      <c r="AN40" s="6">
        <v>7200</v>
      </c>
      <c r="AO40" s="6">
        <v>7200</v>
      </c>
      <c r="AP40" s="18">
        <v>7200</v>
      </c>
      <c r="AQ40" s="1" t="b">
        <f t="shared" si="5"/>
        <v>1</v>
      </c>
      <c r="AR40" s="1" t="b">
        <f t="shared" si="7"/>
        <v>1</v>
      </c>
      <c r="AS40" s="5" t="b">
        <f t="shared" si="6"/>
        <v>0</v>
      </c>
    </row>
    <row r="41" spans="1:45" s="5" customFormat="1">
      <c r="A41" s="5">
        <v>50</v>
      </c>
      <c r="B41" s="5">
        <v>8</v>
      </c>
      <c r="C41" s="7">
        <v>0.1</v>
      </c>
      <c r="D41" s="7">
        <v>0.5</v>
      </c>
      <c r="E41" s="5">
        <v>4</v>
      </c>
      <c r="F41" s="6">
        <v>193</v>
      </c>
      <c r="G41" s="6">
        <v>193</v>
      </c>
      <c r="H41" s="6">
        <v>193</v>
      </c>
      <c r="I41" s="6">
        <v>166.63</v>
      </c>
      <c r="J41" s="6">
        <v>180.83</v>
      </c>
      <c r="K41" s="9">
        <v>193</v>
      </c>
      <c r="L41" s="6">
        <v>179.73667216623431</v>
      </c>
      <c r="M41" s="6">
        <v>193</v>
      </c>
      <c r="N41" s="27">
        <v>67.935474661019398</v>
      </c>
      <c r="O41" s="6">
        <v>193</v>
      </c>
      <c r="P41" s="6">
        <v>193</v>
      </c>
      <c r="Q41" s="6">
        <v>193</v>
      </c>
      <c r="R41" s="6">
        <v>193</v>
      </c>
      <c r="S41" s="6">
        <v>193</v>
      </c>
      <c r="T41" s="9">
        <v>193</v>
      </c>
      <c r="U41" s="6">
        <v>193</v>
      </c>
      <c r="V41" s="6">
        <v>193</v>
      </c>
      <c r="W41" s="27" t="s">
        <v>14</v>
      </c>
      <c r="X41" s="77">
        <f t="shared" si="0"/>
        <v>194</v>
      </c>
      <c r="Y41" s="6">
        <v>0</v>
      </c>
      <c r="Z41" s="6">
        <v>0</v>
      </c>
      <c r="AA41" s="6">
        <v>0</v>
      </c>
      <c r="AB41" s="6">
        <v>13.6633</v>
      </c>
      <c r="AC41" s="6">
        <v>6.3057699999999999</v>
      </c>
      <c r="AD41" s="6">
        <f t="shared" si="1"/>
        <v>0</v>
      </c>
      <c r="AE41" s="6">
        <f t="shared" si="2"/>
        <v>6.8721905874433613</v>
      </c>
      <c r="AF41" s="6">
        <f t="shared" si="3"/>
        <v>0</v>
      </c>
      <c r="AG41" s="17">
        <f t="shared" si="4"/>
        <v>64.981714092258031</v>
      </c>
      <c r="AH41" s="6">
        <v>15.24</v>
      </c>
      <c r="AI41" s="6">
        <v>711.78</v>
      </c>
      <c r="AJ41" s="6">
        <v>774.3</v>
      </c>
      <c r="AK41" s="6">
        <v>63.27</v>
      </c>
      <c r="AL41" s="6">
        <v>6539.59</v>
      </c>
      <c r="AM41" s="12">
        <v>212.4020171165466</v>
      </c>
      <c r="AN41" s="6">
        <v>7200</v>
      </c>
      <c r="AO41" s="6">
        <v>3206.7584450244899</v>
      </c>
      <c r="AP41" s="18">
        <v>7200</v>
      </c>
      <c r="AQ41" s="1" t="b">
        <f t="shared" si="5"/>
        <v>1</v>
      </c>
      <c r="AR41" s="1" t="b">
        <f t="shared" si="7"/>
        <v>1</v>
      </c>
      <c r="AS41" s="5" t="b">
        <f t="shared" si="6"/>
        <v>0</v>
      </c>
    </row>
    <row r="42" spans="1:45" s="5" customFormat="1">
      <c r="A42" s="5">
        <v>50</v>
      </c>
      <c r="B42" s="5">
        <v>8</v>
      </c>
      <c r="C42" s="7">
        <v>0.1</v>
      </c>
      <c r="D42" s="7">
        <v>0.5</v>
      </c>
      <c r="E42" s="5">
        <v>5</v>
      </c>
      <c r="F42" s="6">
        <v>215</v>
      </c>
      <c r="G42" s="6">
        <v>215</v>
      </c>
      <c r="H42" s="6">
        <v>215</v>
      </c>
      <c r="I42" s="6">
        <v>167.93</v>
      </c>
      <c r="J42" s="6">
        <v>176.76900000000001</v>
      </c>
      <c r="K42" s="9">
        <v>215</v>
      </c>
      <c r="L42" s="6">
        <v>175.55398361905699</v>
      </c>
      <c r="M42" s="6">
        <v>192.0733127042721</v>
      </c>
      <c r="N42" s="27">
        <v>68.656298195411779</v>
      </c>
      <c r="O42" s="6">
        <v>215</v>
      </c>
      <c r="P42" s="6">
        <v>215</v>
      </c>
      <c r="Q42" s="6">
        <v>215</v>
      </c>
      <c r="R42" s="6">
        <v>215</v>
      </c>
      <c r="S42" s="6">
        <v>215</v>
      </c>
      <c r="T42" s="9">
        <v>215</v>
      </c>
      <c r="U42" s="6" t="s">
        <v>14</v>
      </c>
      <c r="V42" s="6">
        <v>215</v>
      </c>
      <c r="W42" s="27" t="s">
        <v>14</v>
      </c>
      <c r="X42" s="77">
        <f t="shared" si="0"/>
        <v>216</v>
      </c>
      <c r="Y42" s="6">
        <v>0</v>
      </c>
      <c r="Z42" s="6">
        <v>0</v>
      </c>
      <c r="AA42" s="6">
        <v>0</v>
      </c>
      <c r="AB42" s="6">
        <v>21.892900000000001</v>
      </c>
      <c r="AC42" s="6">
        <v>17.782</v>
      </c>
      <c r="AD42" s="6">
        <f t="shared" si="1"/>
        <v>0</v>
      </c>
      <c r="AE42" s="6">
        <f t="shared" si="2"/>
        <v>18.725007583769916</v>
      </c>
      <c r="AF42" s="6">
        <f t="shared" si="3"/>
        <v>10.663575486385069</v>
      </c>
      <c r="AG42" s="17">
        <f t="shared" si="4"/>
        <v>68.214676761383444</v>
      </c>
      <c r="AH42" s="6">
        <v>22.53</v>
      </c>
      <c r="AI42" s="6">
        <v>3122.93</v>
      </c>
      <c r="AJ42" s="6">
        <v>3207.28</v>
      </c>
      <c r="AK42" s="6">
        <v>77.209999999999994</v>
      </c>
      <c r="AL42" s="6">
        <v>6540.4</v>
      </c>
      <c r="AM42" s="12">
        <v>373.42250394821173</v>
      </c>
      <c r="AN42" s="6">
        <v>7200</v>
      </c>
      <c r="AO42" s="6">
        <v>7200</v>
      </c>
      <c r="AP42" s="18">
        <v>7200</v>
      </c>
      <c r="AQ42" s="1" t="b">
        <f t="shared" si="5"/>
        <v>1</v>
      </c>
      <c r="AR42" s="1" t="b">
        <f t="shared" si="7"/>
        <v>1</v>
      </c>
      <c r="AS42" s="5" t="b">
        <f t="shared" si="6"/>
        <v>0</v>
      </c>
    </row>
    <row r="43" spans="1:45" s="5" customFormat="1">
      <c r="A43" s="5">
        <v>50</v>
      </c>
      <c r="B43" s="5">
        <v>8</v>
      </c>
      <c r="C43" s="7">
        <v>0.1</v>
      </c>
      <c r="D43" s="7">
        <v>1</v>
      </c>
      <c r="E43" s="5">
        <v>1</v>
      </c>
      <c r="F43" s="6">
        <v>265.41500000000002</v>
      </c>
      <c r="G43" s="6">
        <v>289.86</v>
      </c>
      <c r="H43" s="6">
        <v>303</v>
      </c>
      <c r="I43" s="6">
        <v>275.18799999999999</v>
      </c>
      <c r="J43" s="6">
        <v>296.97699999999998</v>
      </c>
      <c r="K43" s="9">
        <v>269.75</v>
      </c>
      <c r="L43" s="6">
        <v>258.49804549329002</v>
      </c>
      <c r="M43" s="6">
        <v>261.02196317784461</v>
      </c>
      <c r="N43" s="27">
        <v>303</v>
      </c>
      <c r="O43" s="6">
        <v>332</v>
      </c>
      <c r="P43" s="6">
        <v>307</v>
      </c>
      <c r="Q43" s="6">
        <v>303</v>
      </c>
      <c r="R43" s="6">
        <v>308</v>
      </c>
      <c r="S43" s="6">
        <v>303</v>
      </c>
      <c r="T43" s="9" t="s">
        <v>14</v>
      </c>
      <c r="U43" s="6" t="s">
        <v>14</v>
      </c>
      <c r="V43" s="6" t="s">
        <v>14</v>
      </c>
      <c r="W43" s="27">
        <v>303</v>
      </c>
      <c r="X43" s="77">
        <f t="shared" si="0"/>
        <v>304</v>
      </c>
      <c r="Y43" s="6">
        <v>20.055800000000001</v>
      </c>
      <c r="Z43" s="6">
        <v>5.58291</v>
      </c>
      <c r="AA43" s="6">
        <v>0</v>
      </c>
      <c r="AB43" s="6">
        <v>10.6532</v>
      </c>
      <c r="AC43" s="6">
        <v>1.9879500000000001</v>
      </c>
      <c r="AD43" s="6">
        <f t="shared" si="1"/>
        <v>11.266447368421051</v>
      </c>
      <c r="AE43" s="6">
        <f t="shared" si="2"/>
        <v>14.9677481929967</v>
      </c>
      <c r="AF43" s="6">
        <f t="shared" si="3"/>
        <v>14.137512112551109</v>
      </c>
      <c r="AG43" s="17">
        <f t="shared" si="4"/>
        <v>0</v>
      </c>
      <c r="AH43" s="6">
        <v>7200</v>
      </c>
      <c r="AI43" s="6">
        <v>7200</v>
      </c>
      <c r="AJ43" s="6">
        <v>1613.27</v>
      </c>
      <c r="AK43" s="6">
        <v>7200</v>
      </c>
      <c r="AL43" s="6">
        <v>6526.97</v>
      </c>
      <c r="AM43" s="12">
        <v>7200</v>
      </c>
      <c r="AN43" s="6">
        <v>7200</v>
      </c>
      <c r="AO43" s="6">
        <v>7200</v>
      </c>
      <c r="AP43" s="18">
        <v>3542.935595035553</v>
      </c>
      <c r="AQ43" s="1" t="b">
        <f t="shared" si="5"/>
        <v>1</v>
      </c>
      <c r="AR43" s="1" t="b">
        <f t="shared" si="7"/>
        <v>1</v>
      </c>
      <c r="AS43" s="5" t="b">
        <f t="shared" si="6"/>
        <v>0</v>
      </c>
    </row>
    <row r="44" spans="1:45" s="5" customFormat="1">
      <c r="A44" s="5">
        <v>50</v>
      </c>
      <c r="B44" s="5">
        <v>8</v>
      </c>
      <c r="C44" s="7">
        <v>0.1</v>
      </c>
      <c r="D44" s="7">
        <v>1</v>
      </c>
      <c r="E44" s="5">
        <v>2</v>
      </c>
      <c r="F44" s="6">
        <v>278.18700000000001</v>
      </c>
      <c r="G44" s="6">
        <v>305.61599999999999</v>
      </c>
      <c r="H44" s="6">
        <v>315</v>
      </c>
      <c r="I44" s="6">
        <v>294.55700000000002</v>
      </c>
      <c r="J44" s="6">
        <v>309.38499999999999</v>
      </c>
      <c r="K44" s="9">
        <v>294.76</v>
      </c>
      <c r="L44" s="6">
        <v>291.87198150902628</v>
      </c>
      <c r="M44" s="6">
        <v>292.36417177914109</v>
      </c>
      <c r="N44" s="27">
        <v>315</v>
      </c>
      <c r="O44" s="6">
        <v>323</v>
      </c>
      <c r="P44" s="6">
        <v>315</v>
      </c>
      <c r="Q44" s="6">
        <v>315</v>
      </c>
      <c r="R44" s="6">
        <v>315</v>
      </c>
      <c r="S44" s="6">
        <v>315</v>
      </c>
      <c r="T44" s="9" t="s">
        <v>14</v>
      </c>
      <c r="U44" s="6" t="s">
        <v>14</v>
      </c>
      <c r="V44" s="6" t="s">
        <v>14</v>
      </c>
      <c r="W44" s="27">
        <v>315</v>
      </c>
      <c r="X44" s="77">
        <f t="shared" si="0"/>
        <v>316</v>
      </c>
      <c r="Y44" s="6">
        <v>13.8741</v>
      </c>
      <c r="Z44" s="6">
        <v>2.9790800000000002</v>
      </c>
      <c r="AA44" s="6">
        <v>0</v>
      </c>
      <c r="AB44" s="6">
        <v>6.4899800000000001</v>
      </c>
      <c r="AC44" s="6">
        <v>1.78241</v>
      </c>
      <c r="AD44" s="6">
        <f t="shared" si="1"/>
        <v>6.7215189873417795</v>
      </c>
      <c r="AE44" s="6">
        <f t="shared" si="2"/>
        <v>7.6354488895486465</v>
      </c>
      <c r="AF44" s="6">
        <f t="shared" si="3"/>
        <v>7.4796924749553568</v>
      </c>
      <c r="AG44" s="17">
        <f t="shared" si="4"/>
        <v>0</v>
      </c>
      <c r="AH44" s="6">
        <v>7200</v>
      </c>
      <c r="AI44" s="6">
        <v>7200</v>
      </c>
      <c r="AJ44" s="6">
        <v>878.73</v>
      </c>
      <c r="AK44" s="6">
        <v>7200</v>
      </c>
      <c r="AL44" s="6">
        <v>1997.04</v>
      </c>
      <c r="AM44" s="12">
        <v>7200</v>
      </c>
      <c r="AN44" s="6">
        <v>7200</v>
      </c>
      <c r="AO44" s="6">
        <v>7200</v>
      </c>
      <c r="AP44" s="18">
        <v>884.64553093910217</v>
      </c>
      <c r="AQ44" s="1" t="b">
        <f t="shared" si="5"/>
        <v>1</v>
      </c>
      <c r="AR44" s="1" t="b">
        <f t="shared" si="7"/>
        <v>1</v>
      </c>
      <c r="AS44" s="5" t="b">
        <f t="shared" si="6"/>
        <v>0</v>
      </c>
    </row>
    <row r="45" spans="1:45" s="5" customFormat="1">
      <c r="A45" s="5">
        <v>50</v>
      </c>
      <c r="B45" s="5">
        <v>8</v>
      </c>
      <c r="C45" s="7">
        <v>0.1</v>
      </c>
      <c r="D45" s="7">
        <v>1</v>
      </c>
      <c r="E45" s="5">
        <v>3</v>
      </c>
      <c r="F45" s="6">
        <v>288.125</v>
      </c>
      <c r="G45" s="6">
        <v>300.53899999999999</v>
      </c>
      <c r="H45" s="6">
        <v>315</v>
      </c>
      <c r="I45" s="6">
        <v>302.27199999999999</v>
      </c>
      <c r="J45" s="6">
        <v>315</v>
      </c>
      <c r="K45" s="9">
        <v>297</v>
      </c>
      <c r="L45" s="6">
        <v>315</v>
      </c>
      <c r="M45" s="6">
        <v>315.00000000000011</v>
      </c>
      <c r="N45" s="27">
        <v>315</v>
      </c>
      <c r="O45" s="6">
        <v>316</v>
      </c>
      <c r="P45" s="6">
        <v>336</v>
      </c>
      <c r="Q45" s="6">
        <v>315</v>
      </c>
      <c r="R45" s="6">
        <v>315</v>
      </c>
      <c r="S45" s="6">
        <v>315</v>
      </c>
      <c r="T45" s="9" t="s">
        <v>14</v>
      </c>
      <c r="U45" s="6">
        <v>315</v>
      </c>
      <c r="V45" s="6">
        <v>315.00000000000011</v>
      </c>
      <c r="W45" s="27">
        <v>315</v>
      </c>
      <c r="X45" s="77">
        <f t="shared" si="0"/>
        <v>316</v>
      </c>
      <c r="Y45" s="6">
        <v>8.8211999999999993</v>
      </c>
      <c r="Z45" s="6">
        <v>10.554</v>
      </c>
      <c r="AA45" s="6">
        <v>0</v>
      </c>
      <c r="AB45" s="6">
        <v>4.0407900000000003</v>
      </c>
      <c r="AC45" s="6">
        <v>0</v>
      </c>
      <c r="AD45" s="6">
        <f t="shared" si="1"/>
        <v>6.0126582278480996</v>
      </c>
      <c r="AE45" s="6">
        <f t="shared" si="2"/>
        <v>0</v>
      </c>
      <c r="AF45" s="6">
        <f t="shared" si="3"/>
        <v>0</v>
      </c>
      <c r="AG45" s="17">
        <f t="shared" si="4"/>
        <v>0</v>
      </c>
      <c r="AH45" s="6">
        <v>7200</v>
      </c>
      <c r="AI45" s="6">
        <v>7200</v>
      </c>
      <c r="AJ45" s="6">
        <v>134.16</v>
      </c>
      <c r="AK45" s="6">
        <v>706.89</v>
      </c>
      <c r="AL45" s="6">
        <v>604.53</v>
      </c>
      <c r="AM45" s="12">
        <v>7200</v>
      </c>
      <c r="AN45" s="6">
        <v>6021.4521248340607</v>
      </c>
      <c r="AO45" s="6">
        <v>4356.3275351524353</v>
      </c>
      <c r="AP45" s="18">
        <v>106.6793489456177</v>
      </c>
      <c r="AQ45" s="1" t="b">
        <f t="shared" si="5"/>
        <v>1</v>
      </c>
      <c r="AR45" s="1" t="b">
        <f t="shared" si="7"/>
        <v>1</v>
      </c>
      <c r="AS45" s="5" t="b">
        <f t="shared" si="6"/>
        <v>0</v>
      </c>
    </row>
    <row r="46" spans="1:45" s="5" customFormat="1">
      <c r="A46" s="5">
        <v>50</v>
      </c>
      <c r="B46" s="5">
        <v>8</v>
      </c>
      <c r="C46" s="7">
        <v>0.1</v>
      </c>
      <c r="D46" s="7">
        <v>1</v>
      </c>
      <c r="E46" s="5">
        <v>4</v>
      </c>
      <c r="F46" s="6">
        <v>330.65199999999999</v>
      </c>
      <c r="G46" s="6">
        <v>349.233</v>
      </c>
      <c r="H46" s="6">
        <v>355.89400000000001</v>
      </c>
      <c r="I46" s="6">
        <v>348.80099999999999</v>
      </c>
      <c r="J46" s="6">
        <v>365.459</v>
      </c>
      <c r="K46" s="9">
        <v>334</v>
      </c>
      <c r="L46" s="6">
        <v>334.60668296658508</v>
      </c>
      <c r="M46" s="6">
        <v>337.28083760209063</v>
      </c>
      <c r="N46" s="27">
        <v>362.77669902912572</v>
      </c>
      <c r="O46" s="6">
        <v>387</v>
      </c>
      <c r="P46" s="6">
        <v>380</v>
      </c>
      <c r="Q46" s="6">
        <v>380</v>
      </c>
      <c r="R46" s="6">
        <v>380</v>
      </c>
      <c r="S46" s="6">
        <v>378</v>
      </c>
      <c r="T46" s="9" t="s">
        <v>14</v>
      </c>
      <c r="U46" s="6" t="s">
        <v>14</v>
      </c>
      <c r="V46" s="6" t="s">
        <v>14</v>
      </c>
      <c r="W46" s="27" t="s">
        <v>14</v>
      </c>
      <c r="X46" s="77">
        <f t="shared" si="0"/>
        <v>381</v>
      </c>
      <c r="Y46" s="6">
        <v>14.5602</v>
      </c>
      <c r="Z46" s="6">
        <v>8.0966500000000003</v>
      </c>
      <c r="AA46" s="6">
        <v>6.3435800000000002</v>
      </c>
      <c r="AB46" s="6">
        <v>8.2102799999999991</v>
      </c>
      <c r="AC46" s="6">
        <v>3.3176800000000002</v>
      </c>
      <c r="AD46" s="6">
        <f t="shared" si="1"/>
        <v>12.335958005249347</v>
      </c>
      <c r="AE46" s="6">
        <f t="shared" si="2"/>
        <v>12.176723630817566</v>
      </c>
      <c r="AF46" s="6">
        <f t="shared" si="3"/>
        <v>11.474845773729491</v>
      </c>
      <c r="AG46" s="17">
        <f t="shared" si="4"/>
        <v>4.7830186275260589</v>
      </c>
      <c r="AH46" s="6">
        <v>7200</v>
      </c>
      <c r="AI46" s="6">
        <v>7200</v>
      </c>
      <c r="AJ46" s="6">
        <v>7200</v>
      </c>
      <c r="AK46" s="6">
        <v>7200</v>
      </c>
      <c r="AL46" s="6">
        <v>7200</v>
      </c>
      <c r="AM46" s="12">
        <v>7200</v>
      </c>
      <c r="AN46" s="6">
        <v>7200</v>
      </c>
      <c r="AO46" s="6">
        <v>7200</v>
      </c>
      <c r="AP46" s="18">
        <v>7200</v>
      </c>
      <c r="AQ46" s="1" t="b">
        <f t="shared" si="5"/>
        <v>1</v>
      </c>
      <c r="AR46" s="1" t="b">
        <f t="shared" si="7"/>
        <v>0</v>
      </c>
      <c r="AS46" s="5" t="b">
        <f t="shared" si="6"/>
        <v>0</v>
      </c>
    </row>
    <row r="47" spans="1:45" s="5" customFormat="1">
      <c r="A47" s="5">
        <v>50</v>
      </c>
      <c r="B47" s="5">
        <v>8</v>
      </c>
      <c r="C47" s="7">
        <v>0.1</v>
      </c>
      <c r="D47" s="7">
        <v>1</v>
      </c>
      <c r="E47" s="5">
        <v>5</v>
      </c>
      <c r="F47" s="6">
        <v>341.93599999999998</v>
      </c>
      <c r="G47" s="6">
        <v>369</v>
      </c>
      <c r="H47" s="6">
        <v>369</v>
      </c>
      <c r="I47" s="6">
        <v>350.75400000000002</v>
      </c>
      <c r="J47" s="6">
        <v>369</v>
      </c>
      <c r="K47" s="9">
        <v>355.91</v>
      </c>
      <c r="L47" s="6">
        <v>369</v>
      </c>
      <c r="M47" s="6">
        <v>369</v>
      </c>
      <c r="N47" s="27">
        <v>369</v>
      </c>
      <c r="O47" s="6">
        <v>378</v>
      </c>
      <c r="P47" s="6">
        <v>369</v>
      </c>
      <c r="Q47" s="6">
        <v>369</v>
      </c>
      <c r="R47" s="6">
        <v>369</v>
      </c>
      <c r="S47" s="6">
        <v>369</v>
      </c>
      <c r="T47" s="9" t="s">
        <v>14</v>
      </c>
      <c r="U47" s="6">
        <v>369</v>
      </c>
      <c r="V47" s="6">
        <v>369</v>
      </c>
      <c r="W47" s="27">
        <v>369</v>
      </c>
      <c r="X47" s="77">
        <f t="shared" si="0"/>
        <v>370</v>
      </c>
      <c r="Y47" s="6">
        <v>9.5407499999999992</v>
      </c>
      <c r="Z47" s="6">
        <v>0</v>
      </c>
      <c r="AA47" s="6">
        <v>0</v>
      </c>
      <c r="AB47" s="6">
        <v>4.9447700000000001</v>
      </c>
      <c r="AC47" s="6">
        <v>0</v>
      </c>
      <c r="AD47" s="6">
        <f t="shared" si="1"/>
        <v>3.8081081081080992</v>
      </c>
      <c r="AE47" s="6">
        <f t="shared" si="2"/>
        <v>0</v>
      </c>
      <c r="AF47" s="6">
        <f t="shared" si="3"/>
        <v>0</v>
      </c>
      <c r="AG47" s="17">
        <f t="shared" si="4"/>
        <v>0</v>
      </c>
      <c r="AH47" s="6">
        <v>7200</v>
      </c>
      <c r="AI47" s="6">
        <v>1427</v>
      </c>
      <c r="AJ47" s="6">
        <v>525.91999999999996</v>
      </c>
      <c r="AK47" s="6">
        <v>7200</v>
      </c>
      <c r="AL47" s="6">
        <v>1243.55</v>
      </c>
      <c r="AM47" s="12">
        <v>7200</v>
      </c>
      <c r="AN47" s="6">
        <v>3195.1255011558528</v>
      </c>
      <c r="AO47" s="6">
        <v>2579.4873208999629</v>
      </c>
      <c r="AP47" s="18">
        <v>4660.6789300441742</v>
      </c>
      <c r="AQ47" s="1" t="b">
        <f t="shared" si="5"/>
        <v>1</v>
      </c>
      <c r="AR47" s="1" t="b">
        <f t="shared" si="7"/>
        <v>1</v>
      </c>
      <c r="AS47" s="5" t="b">
        <f t="shared" si="6"/>
        <v>0</v>
      </c>
    </row>
    <row r="48" spans="1:45" s="5" customFormat="1">
      <c r="A48" s="5">
        <v>50</v>
      </c>
      <c r="B48" s="5">
        <v>8</v>
      </c>
      <c r="C48" s="7">
        <v>0.3</v>
      </c>
      <c r="D48" s="7">
        <v>0.1</v>
      </c>
      <c r="E48" s="5">
        <v>1</v>
      </c>
      <c r="F48" s="6">
        <v>54</v>
      </c>
      <c r="G48" s="6">
        <v>54</v>
      </c>
      <c r="H48" s="6">
        <v>54</v>
      </c>
      <c r="I48" s="6">
        <v>36.062600000000003</v>
      </c>
      <c r="J48" s="6">
        <v>37.401699999999998</v>
      </c>
      <c r="K48" s="9">
        <v>54</v>
      </c>
      <c r="L48" s="6">
        <v>54</v>
      </c>
      <c r="M48" s="6">
        <v>54</v>
      </c>
      <c r="N48" s="27">
        <v>54</v>
      </c>
      <c r="O48" s="6">
        <v>54</v>
      </c>
      <c r="P48" s="6">
        <v>54</v>
      </c>
      <c r="Q48" s="6">
        <v>54</v>
      </c>
      <c r="R48" s="6">
        <v>55</v>
      </c>
      <c r="S48" s="6">
        <v>55</v>
      </c>
      <c r="T48" s="9">
        <v>54</v>
      </c>
      <c r="U48" s="6">
        <v>54</v>
      </c>
      <c r="V48" s="6">
        <v>54</v>
      </c>
      <c r="W48" s="27">
        <v>54</v>
      </c>
      <c r="X48" s="77">
        <f t="shared" si="0"/>
        <v>55</v>
      </c>
      <c r="Y48" s="6">
        <v>0</v>
      </c>
      <c r="Z48" s="6">
        <v>0</v>
      </c>
      <c r="AA48" s="6">
        <v>0</v>
      </c>
      <c r="AB48" s="6">
        <v>34.431600000000003</v>
      </c>
      <c r="AC48" s="6">
        <v>31.997</v>
      </c>
      <c r="AD48" s="6">
        <f t="shared" si="1"/>
        <v>0</v>
      </c>
      <c r="AE48" s="6">
        <f t="shared" si="2"/>
        <v>0</v>
      </c>
      <c r="AF48" s="6">
        <f t="shared" si="3"/>
        <v>0</v>
      </c>
      <c r="AG48" s="17">
        <f t="shared" si="4"/>
        <v>0</v>
      </c>
      <c r="AH48" s="6">
        <v>3.33</v>
      </c>
      <c r="AI48" s="6">
        <v>14.52</v>
      </c>
      <c r="AJ48" s="6">
        <v>444.82</v>
      </c>
      <c r="AK48" s="6">
        <v>4.47</v>
      </c>
      <c r="AL48" s="6">
        <v>291.11</v>
      </c>
      <c r="AM48" s="12">
        <v>98.613353967666626</v>
      </c>
      <c r="AN48" s="6">
        <v>25.478080987930301</v>
      </c>
      <c r="AO48" s="6">
        <v>15.934874057769781</v>
      </c>
      <c r="AP48" s="18">
        <v>49.299999952316277</v>
      </c>
      <c r="AQ48" s="1" t="b">
        <f t="shared" si="5"/>
        <v>1</v>
      </c>
      <c r="AR48" s="1" t="b">
        <f t="shared" si="7"/>
        <v>1</v>
      </c>
      <c r="AS48" s="5" t="b">
        <f t="shared" si="6"/>
        <v>0</v>
      </c>
    </row>
    <row r="49" spans="1:45" s="5" customFormat="1">
      <c r="A49" s="5">
        <v>50</v>
      </c>
      <c r="B49" s="5">
        <v>8</v>
      </c>
      <c r="C49" s="7">
        <v>0.3</v>
      </c>
      <c r="D49" s="7">
        <v>0.1</v>
      </c>
      <c r="E49" s="5">
        <v>2</v>
      </c>
      <c r="F49" s="6">
        <v>53</v>
      </c>
      <c r="G49" s="6">
        <v>53</v>
      </c>
      <c r="H49" s="6">
        <v>53</v>
      </c>
      <c r="I49" s="6">
        <v>41.108699999999999</v>
      </c>
      <c r="J49" s="6">
        <v>42.908000000000001</v>
      </c>
      <c r="K49" s="9">
        <v>53</v>
      </c>
      <c r="L49" s="6">
        <v>53</v>
      </c>
      <c r="M49" s="6">
        <v>53</v>
      </c>
      <c r="N49" s="27">
        <v>53</v>
      </c>
      <c r="O49" s="6">
        <v>53</v>
      </c>
      <c r="P49" s="6">
        <v>53</v>
      </c>
      <c r="Q49" s="6">
        <v>53</v>
      </c>
      <c r="R49" s="6">
        <v>62</v>
      </c>
      <c r="S49" s="6">
        <v>62</v>
      </c>
      <c r="T49" s="9">
        <v>53</v>
      </c>
      <c r="U49" s="6">
        <v>53</v>
      </c>
      <c r="V49" s="6">
        <v>53</v>
      </c>
      <c r="W49" s="27">
        <v>53</v>
      </c>
      <c r="X49" s="77">
        <f t="shared" si="0"/>
        <v>54</v>
      </c>
      <c r="Y49" s="6">
        <v>0</v>
      </c>
      <c r="Z49" s="6">
        <v>0</v>
      </c>
      <c r="AA49" s="6">
        <v>0</v>
      </c>
      <c r="AB49" s="6">
        <v>33.695599999999999</v>
      </c>
      <c r="AC49" s="6">
        <v>30.793600000000001</v>
      </c>
      <c r="AD49" s="6">
        <f t="shared" si="1"/>
        <v>0</v>
      </c>
      <c r="AE49" s="6">
        <f t="shared" si="2"/>
        <v>0</v>
      </c>
      <c r="AF49" s="6">
        <f t="shared" si="3"/>
        <v>0</v>
      </c>
      <c r="AG49" s="17">
        <f t="shared" si="4"/>
        <v>0</v>
      </c>
      <c r="AH49" s="6">
        <v>6.72</v>
      </c>
      <c r="AI49" s="6">
        <v>24.88</v>
      </c>
      <c r="AJ49" s="6">
        <v>202.79</v>
      </c>
      <c r="AK49" s="6">
        <v>8.11</v>
      </c>
      <c r="AL49" s="6">
        <v>765.56</v>
      </c>
      <c r="AM49" s="12">
        <v>60.102216005325317</v>
      </c>
      <c r="AN49" s="6">
        <v>26.638772964477539</v>
      </c>
      <c r="AO49" s="6">
        <v>11.79584908485413</v>
      </c>
      <c r="AP49" s="18">
        <v>34.137203931808472</v>
      </c>
      <c r="AQ49" s="1" t="b">
        <f t="shared" si="5"/>
        <v>1</v>
      </c>
      <c r="AR49" s="1" t="b">
        <f t="shared" si="7"/>
        <v>1</v>
      </c>
      <c r="AS49" s="5" t="b">
        <f t="shared" si="6"/>
        <v>0</v>
      </c>
    </row>
    <row r="50" spans="1:45" s="5" customFormat="1">
      <c r="A50" s="5">
        <v>50</v>
      </c>
      <c r="B50" s="5">
        <v>8</v>
      </c>
      <c r="C50" s="7">
        <v>0.3</v>
      </c>
      <c r="D50" s="7">
        <v>0.1</v>
      </c>
      <c r="E50" s="5">
        <v>3</v>
      </c>
      <c r="F50" s="6">
        <v>58</v>
      </c>
      <c r="G50" s="6">
        <v>58</v>
      </c>
      <c r="H50" s="6">
        <v>58</v>
      </c>
      <c r="I50" s="6">
        <v>37.282699999999998</v>
      </c>
      <c r="J50" s="6">
        <v>39.001199999999997</v>
      </c>
      <c r="K50" s="9">
        <v>58</v>
      </c>
      <c r="L50" s="6">
        <v>58</v>
      </c>
      <c r="M50" s="6">
        <v>58</v>
      </c>
      <c r="N50" s="27">
        <v>58</v>
      </c>
      <c r="O50" s="6">
        <v>58</v>
      </c>
      <c r="P50" s="6">
        <v>58</v>
      </c>
      <c r="Q50" s="6">
        <v>58</v>
      </c>
      <c r="R50" s="6">
        <v>58</v>
      </c>
      <c r="S50" s="6">
        <v>58</v>
      </c>
      <c r="T50" s="9">
        <v>58</v>
      </c>
      <c r="U50" s="6">
        <v>58</v>
      </c>
      <c r="V50" s="6">
        <v>58</v>
      </c>
      <c r="W50" s="27">
        <v>58</v>
      </c>
      <c r="X50" s="77">
        <f t="shared" si="0"/>
        <v>59</v>
      </c>
      <c r="Y50" s="6">
        <v>0</v>
      </c>
      <c r="Z50" s="6">
        <v>0</v>
      </c>
      <c r="AA50" s="6">
        <v>0</v>
      </c>
      <c r="AB50" s="6">
        <v>35.7194</v>
      </c>
      <c r="AC50" s="6">
        <v>32.756599999999999</v>
      </c>
      <c r="AD50" s="6">
        <f t="shared" si="1"/>
        <v>0</v>
      </c>
      <c r="AE50" s="6">
        <f t="shared" si="2"/>
        <v>0</v>
      </c>
      <c r="AF50" s="6">
        <f t="shared" si="3"/>
        <v>0</v>
      </c>
      <c r="AG50" s="17">
        <f t="shared" si="4"/>
        <v>0</v>
      </c>
      <c r="AH50" s="6">
        <v>4.1900000000000004</v>
      </c>
      <c r="AI50" s="6">
        <v>50.41</v>
      </c>
      <c r="AJ50" s="6">
        <v>521.52</v>
      </c>
      <c r="AK50" s="6">
        <v>10.44</v>
      </c>
      <c r="AL50" s="6">
        <v>389.4</v>
      </c>
      <c r="AM50" s="12">
        <v>58.652787923812873</v>
      </c>
      <c r="AN50" s="6">
        <v>31.895654916763309</v>
      </c>
      <c r="AO50" s="6">
        <v>23.701666116714481</v>
      </c>
      <c r="AP50" s="18">
        <v>75.509183883666992</v>
      </c>
      <c r="AQ50" s="1" t="b">
        <f t="shared" si="5"/>
        <v>1</v>
      </c>
      <c r="AR50" s="1" t="b">
        <f t="shared" si="7"/>
        <v>1</v>
      </c>
      <c r="AS50" s="5" t="b">
        <f t="shared" si="6"/>
        <v>0</v>
      </c>
    </row>
    <row r="51" spans="1:45" s="5" customFormat="1">
      <c r="A51" s="5">
        <v>50</v>
      </c>
      <c r="B51" s="5">
        <v>8</v>
      </c>
      <c r="C51" s="7">
        <v>0.3</v>
      </c>
      <c r="D51" s="7">
        <v>0.1</v>
      </c>
      <c r="E51" s="5">
        <v>4</v>
      </c>
      <c r="F51" s="6">
        <v>64</v>
      </c>
      <c r="G51" s="6">
        <v>64</v>
      </c>
      <c r="H51" s="6">
        <v>64</v>
      </c>
      <c r="I51" s="6">
        <v>45.242800000000003</v>
      </c>
      <c r="J51" s="6">
        <v>47.225099999999998</v>
      </c>
      <c r="K51" s="9">
        <v>64</v>
      </c>
      <c r="L51" s="6">
        <v>64</v>
      </c>
      <c r="M51" s="6">
        <v>64</v>
      </c>
      <c r="N51" s="27">
        <v>64</v>
      </c>
      <c r="O51" s="6">
        <v>64</v>
      </c>
      <c r="P51" s="6">
        <v>64</v>
      </c>
      <c r="Q51" s="6">
        <v>64</v>
      </c>
      <c r="R51" s="6">
        <v>64</v>
      </c>
      <c r="S51" s="6">
        <v>64</v>
      </c>
      <c r="T51" s="9">
        <v>64</v>
      </c>
      <c r="U51" s="6">
        <v>64</v>
      </c>
      <c r="V51" s="6">
        <v>64</v>
      </c>
      <c r="W51" s="27">
        <v>64</v>
      </c>
      <c r="X51" s="77">
        <f t="shared" si="0"/>
        <v>65</v>
      </c>
      <c r="Y51" s="6">
        <v>0</v>
      </c>
      <c r="Z51" s="6">
        <v>0</v>
      </c>
      <c r="AA51" s="6">
        <v>0</v>
      </c>
      <c r="AB51" s="6">
        <v>29.3081</v>
      </c>
      <c r="AC51" s="6">
        <v>26.210699999999999</v>
      </c>
      <c r="AD51" s="6">
        <f t="shared" si="1"/>
        <v>0</v>
      </c>
      <c r="AE51" s="6">
        <f t="shared" si="2"/>
        <v>0</v>
      </c>
      <c r="AF51" s="6">
        <f t="shared" si="3"/>
        <v>0</v>
      </c>
      <c r="AG51" s="17">
        <f t="shared" si="4"/>
        <v>0</v>
      </c>
      <c r="AH51" s="6">
        <v>3.97</v>
      </c>
      <c r="AI51" s="6">
        <v>19.39</v>
      </c>
      <c r="AJ51" s="6">
        <v>145.86000000000001</v>
      </c>
      <c r="AK51" s="6">
        <v>2.1800000000000002</v>
      </c>
      <c r="AL51" s="6">
        <v>146.16</v>
      </c>
      <c r="AM51" s="12">
        <v>58.090906143188477</v>
      </c>
      <c r="AN51" s="6">
        <v>27.034296989440922</v>
      </c>
      <c r="AO51" s="6">
        <v>18.526472091674801</v>
      </c>
      <c r="AP51" s="18">
        <v>101.44509482383729</v>
      </c>
      <c r="AQ51" s="1" t="b">
        <f t="shared" si="5"/>
        <v>1</v>
      </c>
      <c r="AR51" s="1" t="b">
        <f t="shared" si="7"/>
        <v>1</v>
      </c>
      <c r="AS51" s="5" t="b">
        <f t="shared" si="6"/>
        <v>0</v>
      </c>
    </row>
    <row r="52" spans="1:45" s="5" customFormat="1">
      <c r="A52" s="5">
        <v>50</v>
      </c>
      <c r="B52" s="5">
        <v>8</v>
      </c>
      <c r="C52" s="7">
        <v>0.3</v>
      </c>
      <c r="D52" s="7">
        <v>0.1</v>
      </c>
      <c r="E52" s="5">
        <v>5</v>
      </c>
      <c r="F52" s="6">
        <v>73</v>
      </c>
      <c r="G52" s="6">
        <v>73</v>
      </c>
      <c r="H52" s="6">
        <v>73</v>
      </c>
      <c r="I52" s="6">
        <v>44.348399999999998</v>
      </c>
      <c r="J52" s="6">
        <v>45.530700000000003</v>
      </c>
      <c r="K52" s="9">
        <v>73</v>
      </c>
      <c r="L52" s="6">
        <v>73</v>
      </c>
      <c r="M52" s="6">
        <v>73</v>
      </c>
      <c r="N52" s="27">
        <v>73</v>
      </c>
      <c r="O52" s="6">
        <v>73</v>
      </c>
      <c r="P52" s="6">
        <v>73</v>
      </c>
      <c r="Q52" s="6">
        <v>73</v>
      </c>
      <c r="R52" s="6">
        <v>73</v>
      </c>
      <c r="S52" s="6">
        <v>73</v>
      </c>
      <c r="T52" s="9">
        <v>73</v>
      </c>
      <c r="U52" s="6">
        <v>73</v>
      </c>
      <c r="V52" s="6">
        <v>73</v>
      </c>
      <c r="W52" s="27">
        <v>73</v>
      </c>
      <c r="X52" s="77">
        <f t="shared" si="0"/>
        <v>74</v>
      </c>
      <c r="Y52" s="6">
        <v>0</v>
      </c>
      <c r="Z52" s="6">
        <v>0</v>
      </c>
      <c r="AA52" s="6">
        <v>0</v>
      </c>
      <c r="AB52" s="6">
        <v>39.248699999999999</v>
      </c>
      <c r="AC52" s="6">
        <v>37.629100000000001</v>
      </c>
      <c r="AD52" s="6">
        <f t="shared" si="1"/>
        <v>0</v>
      </c>
      <c r="AE52" s="6">
        <f t="shared" si="2"/>
        <v>0</v>
      </c>
      <c r="AF52" s="6">
        <f t="shared" si="3"/>
        <v>0</v>
      </c>
      <c r="AG52" s="17">
        <f t="shared" si="4"/>
        <v>0</v>
      </c>
      <c r="AH52" s="6">
        <v>3.83</v>
      </c>
      <c r="AI52" s="6">
        <v>61.46</v>
      </c>
      <c r="AJ52" s="6">
        <v>396.78</v>
      </c>
      <c r="AK52" s="6">
        <v>4.1399999999999997</v>
      </c>
      <c r="AL52" s="6">
        <v>177.55</v>
      </c>
      <c r="AM52" s="12">
        <v>43.443594217300422</v>
      </c>
      <c r="AN52" s="6">
        <v>30.37043213844299</v>
      </c>
      <c r="AO52" s="6">
        <v>44.756659030914307</v>
      </c>
      <c r="AP52" s="18">
        <v>444.4071900844574</v>
      </c>
      <c r="AQ52" s="1" t="b">
        <f t="shared" si="5"/>
        <v>1</v>
      </c>
      <c r="AR52" s="1" t="b">
        <f t="shared" si="7"/>
        <v>1</v>
      </c>
      <c r="AS52" s="5" t="b">
        <f t="shared" si="6"/>
        <v>0</v>
      </c>
    </row>
    <row r="53" spans="1:45" s="5" customFormat="1">
      <c r="A53" s="5">
        <v>50</v>
      </c>
      <c r="B53" s="5">
        <v>8</v>
      </c>
      <c r="C53" s="7">
        <v>0.3</v>
      </c>
      <c r="D53" s="7">
        <v>0.5</v>
      </c>
      <c r="E53" s="5">
        <v>1</v>
      </c>
      <c r="F53" s="6">
        <v>216</v>
      </c>
      <c r="G53" s="6">
        <v>186.96299999999999</v>
      </c>
      <c r="H53" s="6">
        <v>177.32599999999999</v>
      </c>
      <c r="I53" s="6">
        <v>143.21100000000001</v>
      </c>
      <c r="J53" s="6">
        <v>156.39699999999999</v>
      </c>
      <c r="K53" s="9">
        <v>216</v>
      </c>
      <c r="L53" s="6">
        <v>139.05945253784151</v>
      </c>
      <c r="M53" s="6">
        <v>156.18583143914279</v>
      </c>
      <c r="N53" s="27">
        <v>56.943390303364687</v>
      </c>
      <c r="O53" s="6">
        <v>216</v>
      </c>
      <c r="P53" s="6">
        <v>226</v>
      </c>
      <c r="Q53" s="6">
        <v>228</v>
      </c>
      <c r="R53" s="6">
        <v>216</v>
      </c>
      <c r="S53" s="6">
        <v>216</v>
      </c>
      <c r="T53" s="9">
        <v>216</v>
      </c>
      <c r="U53" s="6" t="s">
        <v>14</v>
      </c>
      <c r="V53" s="6" t="s">
        <v>14</v>
      </c>
      <c r="W53" s="27" t="s">
        <v>14</v>
      </c>
      <c r="X53" s="77">
        <f t="shared" si="0"/>
        <v>217</v>
      </c>
      <c r="Y53" s="6">
        <v>0</v>
      </c>
      <c r="Z53" s="6">
        <v>17.2729</v>
      </c>
      <c r="AA53" s="6">
        <v>22.2256</v>
      </c>
      <c r="AB53" s="6">
        <v>33.698500000000003</v>
      </c>
      <c r="AC53" s="6">
        <v>27.593900000000001</v>
      </c>
      <c r="AD53" s="6">
        <f t="shared" si="1"/>
        <v>0</v>
      </c>
      <c r="AE53" s="6">
        <f t="shared" si="2"/>
        <v>35.917302977953227</v>
      </c>
      <c r="AF53" s="6">
        <f t="shared" si="3"/>
        <v>28.024962470441107</v>
      </c>
      <c r="AG53" s="17">
        <f t="shared" si="4"/>
        <v>73.758806311813501</v>
      </c>
      <c r="AH53" s="6">
        <v>777.94</v>
      </c>
      <c r="AI53" s="6">
        <v>7200</v>
      </c>
      <c r="AJ53" s="6">
        <v>7200</v>
      </c>
      <c r="AK53" s="6">
        <v>691.38</v>
      </c>
      <c r="AL53" s="6">
        <v>6073.75</v>
      </c>
      <c r="AM53" s="12">
        <v>4726.5536589622498</v>
      </c>
      <c r="AN53" s="6">
        <v>7200</v>
      </c>
      <c r="AO53" s="6">
        <v>7200</v>
      </c>
      <c r="AP53" s="18">
        <v>7200</v>
      </c>
      <c r="AQ53" s="1" t="b">
        <f t="shared" si="5"/>
        <v>1</v>
      </c>
      <c r="AR53" s="1" t="b">
        <f t="shared" si="7"/>
        <v>1</v>
      </c>
      <c r="AS53" s="5" t="b">
        <f t="shared" si="6"/>
        <v>0</v>
      </c>
    </row>
    <row r="54" spans="1:45" s="5" customFormat="1">
      <c r="A54" s="5">
        <v>50</v>
      </c>
      <c r="B54" s="5">
        <v>8</v>
      </c>
      <c r="C54" s="7">
        <v>0.3</v>
      </c>
      <c r="D54" s="7">
        <v>0.5</v>
      </c>
      <c r="E54" s="5">
        <v>2</v>
      </c>
      <c r="F54" s="6">
        <v>214</v>
      </c>
      <c r="G54" s="6">
        <v>214</v>
      </c>
      <c r="H54" s="6">
        <v>200.459</v>
      </c>
      <c r="I54" s="6">
        <v>170.167</v>
      </c>
      <c r="J54" s="6">
        <v>184.90700000000001</v>
      </c>
      <c r="K54" s="9">
        <v>214</v>
      </c>
      <c r="L54" s="6">
        <v>178.23669963666151</v>
      </c>
      <c r="M54" s="6">
        <v>178.91363479345449</v>
      </c>
      <c r="N54" s="27">
        <v>62.433939833311378</v>
      </c>
      <c r="O54" s="6">
        <v>214</v>
      </c>
      <c r="P54" s="6">
        <v>214</v>
      </c>
      <c r="Q54" s="6">
        <v>223</v>
      </c>
      <c r="R54" s="6">
        <v>214</v>
      </c>
      <c r="S54" s="6">
        <v>214</v>
      </c>
      <c r="T54" s="9">
        <v>214</v>
      </c>
      <c r="U54" s="6" t="s">
        <v>14</v>
      </c>
      <c r="V54" s="6" t="s">
        <v>14</v>
      </c>
      <c r="W54" s="27" t="s">
        <v>14</v>
      </c>
      <c r="X54" s="77">
        <f t="shared" si="0"/>
        <v>215</v>
      </c>
      <c r="Y54" s="6">
        <v>0</v>
      </c>
      <c r="Z54" s="6">
        <v>0</v>
      </c>
      <c r="AA54" s="6">
        <v>10.1081</v>
      </c>
      <c r="AB54" s="6">
        <v>20.482700000000001</v>
      </c>
      <c r="AC54" s="6">
        <v>13.595000000000001</v>
      </c>
      <c r="AD54" s="6">
        <f t="shared" si="1"/>
        <v>0</v>
      </c>
      <c r="AE54" s="6">
        <f t="shared" si="2"/>
        <v>17.099209471320233</v>
      </c>
      <c r="AF54" s="6">
        <f t="shared" si="3"/>
        <v>16.784355910021166</v>
      </c>
      <c r="AG54" s="17">
        <f t="shared" si="4"/>
        <v>70.960958217064473</v>
      </c>
      <c r="AH54" s="6">
        <v>135.96</v>
      </c>
      <c r="AI54" s="6">
        <v>2406.5100000000002</v>
      </c>
      <c r="AJ54" s="6">
        <v>7200</v>
      </c>
      <c r="AK54" s="6">
        <v>158.4</v>
      </c>
      <c r="AL54" s="6">
        <v>6693.86</v>
      </c>
      <c r="AM54" s="12">
        <v>503.78724813461298</v>
      </c>
      <c r="AN54" s="6">
        <v>7200</v>
      </c>
      <c r="AO54" s="6">
        <v>7200</v>
      </c>
      <c r="AP54" s="18">
        <v>7200</v>
      </c>
      <c r="AQ54" s="1" t="b">
        <f t="shared" si="5"/>
        <v>1</v>
      </c>
      <c r="AR54" s="1" t="b">
        <f t="shared" si="7"/>
        <v>1</v>
      </c>
      <c r="AS54" s="5" t="b">
        <f t="shared" si="6"/>
        <v>0</v>
      </c>
    </row>
    <row r="55" spans="1:45" s="5" customFormat="1">
      <c r="A55" s="5">
        <v>50</v>
      </c>
      <c r="B55" s="5">
        <v>8</v>
      </c>
      <c r="C55" s="7">
        <v>0.3</v>
      </c>
      <c r="D55" s="7">
        <v>0.5</v>
      </c>
      <c r="E55" s="5">
        <v>3</v>
      </c>
      <c r="F55" s="6">
        <v>220</v>
      </c>
      <c r="G55" s="6">
        <v>185.351</v>
      </c>
      <c r="H55" s="6">
        <v>177.982</v>
      </c>
      <c r="I55" s="6">
        <v>152.05799999999999</v>
      </c>
      <c r="J55" s="6">
        <v>164.261</v>
      </c>
      <c r="K55" s="9">
        <v>204.73</v>
      </c>
      <c r="L55" s="6">
        <v>151.08195863180811</v>
      </c>
      <c r="M55" s="6">
        <v>150.69719819189351</v>
      </c>
      <c r="N55" s="27">
        <v>63.112083937404464</v>
      </c>
      <c r="O55" s="6">
        <v>220</v>
      </c>
      <c r="P55" s="6">
        <v>228</v>
      </c>
      <c r="Q55" s="6">
        <v>238</v>
      </c>
      <c r="R55" s="6">
        <v>220</v>
      </c>
      <c r="S55" s="6">
        <v>220</v>
      </c>
      <c r="T55" s="9" t="s">
        <v>14</v>
      </c>
      <c r="U55" s="6" t="s">
        <v>14</v>
      </c>
      <c r="V55" s="6" t="s">
        <v>14</v>
      </c>
      <c r="W55" s="27" t="s">
        <v>14</v>
      </c>
      <c r="X55" s="77">
        <f t="shared" si="0"/>
        <v>221</v>
      </c>
      <c r="Y55" s="6">
        <v>0</v>
      </c>
      <c r="Z55" s="6">
        <v>18.7057</v>
      </c>
      <c r="AA55" s="6">
        <v>25.2178</v>
      </c>
      <c r="AB55" s="6">
        <v>30.8828</v>
      </c>
      <c r="AC55" s="6">
        <v>25.335999999999999</v>
      </c>
      <c r="AD55" s="6">
        <f t="shared" si="1"/>
        <v>7.3619909502262493</v>
      </c>
      <c r="AE55" s="6">
        <f t="shared" si="2"/>
        <v>31.637122791037054</v>
      </c>
      <c r="AF55" s="6">
        <f t="shared" si="3"/>
        <v>31.811222537604745</v>
      </c>
      <c r="AG55" s="17">
        <f t="shared" si="4"/>
        <v>71.44249595592558</v>
      </c>
      <c r="AH55" s="6">
        <v>1623.09</v>
      </c>
      <c r="AI55" s="6">
        <v>7200</v>
      </c>
      <c r="AJ55" s="6">
        <v>7200</v>
      </c>
      <c r="AK55" s="6">
        <v>916.78</v>
      </c>
      <c r="AL55" s="6">
        <v>7200</v>
      </c>
      <c r="AM55" s="12">
        <v>7200</v>
      </c>
      <c r="AN55" s="6">
        <v>7200</v>
      </c>
      <c r="AO55" s="6">
        <v>7200</v>
      </c>
      <c r="AP55" s="18">
        <v>7200</v>
      </c>
      <c r="AQ55" s="1" t="b">
        <f t="shared" si="5"/>
        <v>1</v>
      </c>
      <c r="AR55" s="1" t="b">
        <f t="shared" si="7"/>
        <v>1</v>
      </c>
      <c r="AS55" s="5" t="b">
        <f t="shared" si="6"/>
        <v>0</v>
      </c>
    </row>
    <row r="56" spans="1:45" s="5" customFormat="1">
      <c r="A56" s="5">
        <v>50</v>
      </c>
      <c r="B56" s="5">
        <v>8</v>
      </c>
      <c r="C56" s="7">
        <v>0.3</v>
      </c>
      <c r="D56" s="7">
        <v>0.5</v>
      </c>
      <c r="E56" s="5">
        <v>4</v>
      </c>
      <c r="F56" s="6">
        <v>247</v>
      </c>
      <c r="G56" s="6">
        <v>238.43</v>
      </c>
      <c r="H56" s="6">
        <v>224.61099999999999</v>
      </c>
      <c r="I56" s="6">
        <v>189.084</v>
      </c>
      <c r="J56" s="6">
        <v>202.482</v>
      </c>
      <c r="K56" s="9">
        <v>247</v>
      </c>
      <c r="L56" s="6">
        <v>194.3936589162696</v>
      </c>
      <c r="M56" s="6">
        <v>199.95780709752941</v>
      </c>
      <c r="N56" s="27">
        <v>67.235850119505614</v>
      </c>
      <c r="O56" s="6">
        <v>247</v>
      </c>
      <c r="P56" s="6">
        <v>259</v>
      </c>
      <c r="Q56" s="6">
        <v>259</v>
      </c>
      <c r="R56" s="6">
        <v>247</v>
      </c>
      <c r="S56" s="6">
        <v>247</v>
      </c>
      <c r="T56" s="9">
        <v>247</v>
      </c>
      <c r="U56" s="6" t="s">
        <v>14</v>
      </c>
      <c r="V56" s="6" t="s">
        <v>14</v>
      </c>
      <c r="W56" s="27" t="s">
        <v>14</v>
      </c>
      <c r="X56" s="77">
        <f t="shared" si="0"/>
        <v>248</v>
      </c>
      <c r="Y56" s="6">
        <v>0</v>
      </c>
      <c r="Z56" s="6">
        <v>7.94191</v>
      </c>
      <c r="AA56" s="6">
        <v>13.277799999999999</v>
      </c>
      <c r="AB56" s="6">
        <v>23.447800000000001</v>
      </c>
      <c r="AC56" s="6">
        <v>18.023599999999998</v>
      </c>
      <c r="AD56" s="6">
        <f t="shared" si="1"/>
        <v>0</v>
      </c>
      <c r="AE56" s="6">
        <f t="shared" si="2"/>
        <v>21.615460114407416</v>
      </c>
      <c r="AF56" s="6">
        <f t="shared" si="3"/>
        <v>19.371851976802656</v>
      </c>
      <c r="AG56" s="17">
        <f t="shared" si="4"/>
        <v>72.888770113102581</v>
      </c>
      <c r="AH56" s="6">
        <v>179.11</v>
      </c>
      <c r="AI56" s="6">
        <v>7200</v>
      </c>
      <c r="AJ56" s="6">
        <v>7200</v>
      </c>
      <c r="AK56" s="6">
        <v>207.77</v>
      </c>
      <c r="AL56" s="6">
        <v>2576.63</v>
      </c>
      <c r="AM56" s="12">
        <v>599.95017790794373</v>
      </c>
      <c r="AN56" s="6">
        <v>7200</v>
      </c>
      <c r="AO56" s="6">
        <v>7200</v>
      </c>
      <c r="AP56" s="18">
        <v>7200</v>
      </c>
      <c r="AQ56" s="1" t="b">
        <f t="shared" si="5"/>
        <v>1</v>
      </c>
      <c r="AR56" s="1" t="b">
        <f t="shared" si="7"/>
        <v>1</v>
      </c>
      <c r="AS56" s="5" t="b">
        <f t="shared" si="6"/>
        <v>0</v>
      </c>
    </row>
    <row r="57" spans="1:45" s="5" customFormat="1">
      <c r="A57" s="5">
        <v>50</v>
      </c>
      <c r="B57" s="5">
        <v>8</v>
      </c>
      <c r="C57" s="7">
        <v>0.3</v>
      </c>
      <c r="D57" s="7">
        <v>0.5</v>
      </c>
      <c r="E57" s="5">
        <v>5</v>
      </c>
      <c r="F57" s="6">
        <v>268</v>
      </c>
      <c r="G57" s="6">
        <v>253.48699999999999</v>
      </c>
      <c r="H57" s="6">
        <v>242.03200000000001</v>
      </c>
      <c r="I57" s="6">
        <v>191.45099999999999</v>
      </c>
      <c r="J57" s="6">
        <v>200.82499999999999</v>
      </c>
      <c r="K57" s="9">
        <v>268</v>
      </c>
      <c r="L57" s="6">
        <v>212.14850241324069</v>
      </c>
      <c r="M57" s="6">
        <v>211.65601222998109</v>
      </c>
      <c r="N57" s="27">
        <v>69.480681908553848</v>
      </c>
      <c r="O57" s="6">
        <v>268</v>
      </c>
      <c r="P57" s="6">
        <v>270</v>
      </c>
      <c r="Q57" s="6">
        <v>268</v>
      </c>
      <c r="R57" s="6">
        <v>268</v>
      </c>
      <c r="S57" s="6">
        <v>268</v>
      </c>
      <c r="T57" s="9">
        <v>268</v>
      </c>
      <c r="U57" s="6" t="s">
        <v>14</v>
      </c>
      <c r="V57" s="6" t="s">
        <v>14</v>
      </c>
      <c r="W57" s="27" t="s">
        <v>14</v>
      </c>
      <c r="X57" s="77">
        <f t="shared" si="0"/>
        <v>269</v>
      </c>
      <c r="Y57" s="6">
        <v>0</v>
      </c>
      <c r="Z57" s="6">
        <v>6.11585</v>
      </c>
      <c r="AA57" s="6">
        <v>9.6893999999999991</v>
      </c>
      <c r="AB57" s="6">
        <v>28.562999999999999</v>
      </c>
      <c r="AC57" s="6">
        <v>25.0654</v>
      </c>
      <c r="AD57" s="6">
        <f t="shared" si="1"/>
        <v>0</v>
      </c>
      <c r="AE57" s="6">
        <f t="shared" si="2"/>
        <v>21.13438571998487</v>
      </c>
      <c r="AF57" s="6">
        <f t="shared" si="3"/>
        <v>21.31746757249774</v>
      </c>
      <c r="AG57" s="17">
        <f t="shared" si="4"/>
        <v>74.170750219868452</v>
      </c>
      <c r="AH57" s="6">
        <v>70.47</v>
      </c>
      <c r="AI57" s="6">
        <v>7200</v>
      </c>
      <c r="AJ57" s="6">
        <v>7200</v>
      </c>
      <c r="AK57" s="6">
        <v>73.73</v>
      </c>
      <c r="AL57" s="6">
        <v>2100.73</v>
      </c>
      <c r="AM57" s="12">
        <v>195.5391700267792</v>
      </c>
      <c r="AN57" s="6">
        <v>7200</v>
      </c>
      <c r="AO57" s="6">
        <v>7200</v>
      </c>
      <c r="AP57" s="18">
        <v>7200</v>
      </c>
      <c r="AQ57" s="1" t="b">
        <f t="shared" si="5"/>
        <v>1</v>
      </c>
      <c r="AR57" s="1" t="b">
        <f t="shared" si="7"/>
        <v>1</v>
      </c>
      <c r="AS57" s="5" t="b">
        <f t="shared" si="6"/>
        <v>0</v>
      </c>
    </row>
    <row r="58" spans="1:45" s="5" customFormat="1">
      <c r="A58" s="5">
        <v>50</v>
      </c>
      <c r="B58" s="5">
        <v>8</v>
      </c>
      <c r="C58" s="7">
        <v>0.3</v>
      </c>
      <c r="D58" s="7">
        <v>1</v>
      </c>
      <c r="E58" s="5">
        <v>1</v>
      </c>
      <c r="F58" s="6">
        <v>304.81299999999999</v>
      </c>
      <c r="G58" s="6">
        <v>313.654</v>
      </c>
      <c r="H58" s="6">
        <v>324.53800000000001</v>
      </c>
      <c r="I58" s="6">
        <v>304.27100000000002</v>
      </c>
      <c r="J58" s="6">
        <v>322.43299999999999</v>
      </c>
      <c r="K58" s="9">
        <v>283.73</v>
      </c>
      <c r="L58" s="6">
        <v>288.21919302071967</v>
      </c>
      <c r="M58" s="6">
        <v>288.14782038675759</v>
      </c>
      <c r="N58" s="27">
        <v>341.69354838709683</v>
      </c>
      <c r="O58" s="6">
        <v>377</v>
      </c>
      <c r="P58" s="6">
        <v>410</v>
      </c>
      <c r="Q58" s="6">
        <v>367</v>
      </c>
      <c r="R58" s="6">
        <v>381</v>
      </c>
      <c r="S58" s="6">
        <v>390</v>
      </c>
      <c r="T58" s="9" t="s">
        <v>14</v>
      </c>
      <c r="U58" s="6" t="s">
        <v>14</v>
      </c>
      <c r="V58" s="6" t="s">
        <v>14</v>
      </c>
      <c r="W58" s="27" t="s">
        <v>14</v>
      </c>
      <c r="X58" s="77">
        <f t="shared" si="0"/>
        <v>368</v>
      </c>
      <c r="Y58" s="6">
        <v>19.1477</v>
      </c>
      <c r="Z58" s="6">
        <v>23.499099999999999</v>
      </c>
      <c r="AA58" s="6">
        <v>11.57</v>
      </c>
      <c r="AB58" s="6">
        <v>20.1388</v>
      </c>
      <c r="AC58" s="6">
        <v>17.3249</v>
      </c>
      <c r="AD58" s="6">
        <f t="shared" si="1"/>
        <v>22.899456521739125</v>
      </c>
      <c r="AE58" s="6">
        <f t="shared" si="2"/>
        <v>21.679567113934873</v>
      </c>
      <c r="AF58" s="6">
        <f t="shared" si="3"/>
        <v>21.698961851424571</v>
      </c>
      <c r="AG58" s="17">
        <f t="shared" si="4"/>
        <v>7.148492286114994</v>
      </c>
      <c r="AH58" s="6">
        <v>7200</v>
      </c>
      <c r="AI58" s="6">
        <v>7200</v>
      </c>
      <c r="AJ58" s="6">
        <v>7200</v>
      </c>
      <c r="AK58" s="6">
        <v>7200</v>
      </c>
      <c r="AL58" s="6">
        <v>7200</v>
      </c>
      <c r="AM58" s="12">
        <v>7200</v>
      </c>
      <c r="AN58" s="6">
        <v>7200</v>
      </c>
      <c r="AO58" s="6">
        <v>7200</v>
      </c>
      <c r="AP58" s="18">
        <v>7200</v>
      </c>
      <c r="AQ58" s="1" t="b">
        <f t="shared" si="5"/>
        <v>1</v>
      </c>
      <c r="AR58" s="1" t="b">
        <f t="shared" si="7"/>
        <v>0</v>
      </c>
      <c r="AS58" s="5" t="b">
        <f t="shared" si="6"/>
        <v>0</v>
      </c>
    </row>
    <row r="59" spans="1:45" s="5" customFormat="1">
      <c r="A59" s="5">
        <v>50</v>
      </c>
      <c r="B59" s="5">
        <v>8</v>
      </c>
      <c r="C59" s="7">
        <v>0.3</v>
      </c>
      <c r="D59" s="7">
        <v>1</v>
      </c>
      <c r="E59" s="5">
        <v>2</v>
      </c>
      <c r="F59" s="6">
        <v>343.786</v>
      </c>
      <c r="G59" s="6">
        <v>356.73200000000003</v>
      </c>
      <c r="H59" s="6">
        <v>371.97300000000001</v>
      </c>
      <c r="I59" s="6">
        <v>358.83499999999998</v>
      </c>
      <c r="J59" s="6">
        <v>377.23099999999999</v>
      </c>
      <c r="K59" s="9">
        <v>355</v>
      </c>
      <c r="L59" s="6">
        <v>354.55932203389841</v>
      </c>
      <c r="M59" s="6">
        <v>355.92843515323727</v>
      </c>
      <c r="N59" s="27">
        <v>387.4</v>
      </c>
      <c r="O59" s="6">
        <v>428</v>
      </c>
      <c r="P59" s="6">
        <v>480</v>
      </c>
      <c r="Q59" s="6">
        <v>409</v>
      </c>
      <c r="R59" s="6">
        <v>423</v>
      </c>
      <c r="S59" s="6">
        <v>415</v>
      </c>
      <c r="T59" s="9" t="s">
        <v>14</v>
      </c>
      <c r="U59" s="6" t="s">
        <v>14</v>
      </c>
      <c r="V59" s="6" t="s">
        <v>14</v>
      </c>
      <c r="W59" s="27">
        <v>406</v>
      </c>
      <c r="X59" s="77">
        <f t="shared" si="0"/>
        <v>410</v>
      </c>
      <c r="Y59" s="6">
        <v>19.676100000000002</v>
      </c>
      <c r="Z59" s="6">
        <v>25.680900000000001</v>
      </c>
      <c r="AA59" s="6">
        <v>9.0529399999999995</v>
      </c>
      <c r="AB59" s="6">
        <v>15.169</v>
      </c>
      <c r="AC59" s="6">
        <v>9.1008499999999994</v>
      </c>
      <c r="AD59" s="6">
        <f t="shared" si="1"/>
        <v>13.414634146341465</v>
      </c>
      <c r="AE59" s="6">
        <f t="shared" si="2"/>
        <v>13.522116577097954</v>
      </c>
      <c r="AF59" s="6">
        <f t="shared" si="3"/>
        <v>13.18818654799091</v>
      </c>
      <c r="AG59" s="17">
        <f t="shared" si="4"/>
        <v>4.5812807881773443</v>
      </c>
      <c r="AH59" s="6">
        <v>7200</v>
      </c>
      <c r="AI59" s="6">
        <v>7200</v>
      </c>
      <c r="AJ59" s="6">
        <v>7200</v>
      </c>
      <c r="AK59" s="6">
        <v>7200</v>
      </c>
      <c r="AL59" s="6">
        <v>7200</v>
      </c>
      <c r="AM59" s="12">
        <v>7200</v>
      </c>
      <c r="AN59" s="6">
        <v>7200</v>
      </c>
      <c r="AO59" s="6">
        <v>7200</v>
      </c>
      <c r="AP59" s="18">
        <v>7200</v>
      </c>
      <c r="AQ59" s="1" t="b">
        <f t="shared" si="5"/>
        <v>1</v>
      </c>
      <c r="AR59" s="1" t="b">
        <f t="shared" si="7"/>
        <v>0</v>
      </c>
      <c r="AS59" s="5" t="b">
        <f t="shared" si="6"/>
        <v>0</v>
      </c>
    </row>
    <row r="60" spans="1:45" s="5" customFormat="1">
      <c r="A60" s="5">
        <v>50</v>
      </c>
      <c r="B60" s="5">
        <v>8</v>
      </c>
      <c r="C60" s="7">
        <v>0.3</v>
      </c>
      <c r="D60" s="7">
        <v>1</v>
      </c>
      <c r="E60" s="5">
        <v>3</v>
      </c>
      <c r="F60" s="6">
        <v>302.96499999999997</v>
      </c>
      <c r="G60" s="6">
        <v>321.07600000000002</v>
      </c>
      <c r="H60" s="6">
        <v>329.57400000000001</v>
      </c>
      <c r="I60" s="6">
        <v>307.58</v>
      </c>
      <c r="J60" s="6">
        <v>326.01799999999997</v>
      </c>
      <c r="K60" s="9">
        <v>303.16000000000003</v>
      </c>
      <c r="L60" s="6">
        <v>298.30309094952202</v>
      </c>
      <c r="M60" s="6">
        <v>292.72844324963961</v>
      </c>
      <c r="N60" s="27">
        <v>340</v>
      </c>
      <c r="O60" s="6">
        <v>368</v>
      </c>
      <c r="P60" s="6">
        <v>358</v>
      </c>
      <c r="Q60" s="6">
        <v>340</v>
      </c>
      <c r="R60" s="6">
        <v>360</v>
      </c>
      <c r="S60" s="6">
        <v>340</v>
      </c>
      <c r="T60" s="9" t="s">
        <v>14</v>
      </c>
      <c r="U60" s="6" t="s">
        <v>14</v>
      </c>
      <c r="V60" s="6" t="s">
        <v>14</v>
      </c>
      <c r="W60" s="27">
        <v>340</v>
      </c>
      <c r="X60" s="77">
        <f t="shared" si="0"/>
        <v>341</v>
      </c>
      <c r="Y60" s="6">
        <v>17.672499999999999</v>
      </c>
      <c r="Z60" s="6">
        <v>10.3141</v>
      </c>
      <c r="AA60" s="6">
        <v>3.0663800000000001</v>
      </c>
      <c r="AB60" s="6">
        <v>14.561199999999999</v>
      </c>
      <c r="AC60" s="6">
        <v>4.11226</v>
      </c>
      <c r="AD60" s="6">
        <f t="shared" si="1"/>
        <v>11.096774193548375</v>
      </c>
      <c r="AE60" s="6">
        <f t="shared" si="2"/>
        <v>12.521087698087385</v>
      </c>
      <c r="AF60" s="6">
        <f t="shared" si="3"/>
        <v>14.155881744973719</v>
      </c>
      <c r="AG60" s="17">
        <f t="shared" si="4"/>
        <v>0</v>
      </c>
      <c r="AH60" s="6">
        <v>7200</v>
      </c>
      <c r="AI60" s="6">
        <v>7200</v>
      </c>
      <c r="AJ60" s="6">
        <v>7200</v>
      </c>
      <c r="AK60" s="6">
        <v>7200</v>
      </c>
      <c r="AL60" s="6">
        <v>6610.3</v>
      </c>
      <c r="AM60" s="12">
        <v>7200</v>
      </c>
      <c r="AN60" s="6">
        <v>7200</v>
      </c>
      <c r="AO60" s="6">
        <v>7200</v>
      </c>
      <c r="AP60" s="18">
        <v>5760.2015700340271</v>
      </c>
      <c r="AQ60" s="1" t="b">
        <f t="shared" si="5"/>
        <v>1</v>
      </c>
      <c r="AR60" s="1" t="b">
        <f t="shared" si="7"/>
        <v>0</v>
      </c>
      <c r="AS60" s="5" t="b">
        <f t="shared" si="6"/>
        <v>1</v>
      </c>
    </row>
    <row r="61" spans="1:45" s="5" customFormat="1">
      <c r="A61" s="5">
        <v>50</v>
      </c>
      <c r="B61" s="5">
        <v>8</v>
      </c>
      <c r="C61" s="7">
        <v>0.3</v>
      </c>
      <c r="D61" s="7">
        <v>1</v>
      </c>
      <c r="E61" s="5">
        <v>4</v>
      </c>
      <c r="F61" s="6">
        <v>391.82299999999998</v>
      </c>
      <c r="G61" s="6">
        <v>406.50400000000002</v>
      </c>
      <c r="H61" s="6">
        <v>417.84300000000002</v>
      </c>
      <c r="I61" s="6">
        <v>403.471</v>
      </c>
      <c r="J61" s="6">
        <v>422.29</v>
      </c>
      <c r="K61" s="9">
        <v>400</v>
      </c>
      <c r="L61" s="6">
        <v>406.09893048128328</v>
      </c>
      <c r="M61" s="6">
        <v>409.01238360372457</v>
      </c>
      <c r="N61" s="27">
        <v>441</v>
      </c>
      <c r="O61" s="6">
        <v>466</v>
      </c>
      <c r="P61" s="6">
        <v>511</v>
      </c>
      <c r="Q61" s="6">
        <v>464</v>
      </c>
      <c r="R61" s="6">
        <v>464</v>
      </c>
      <c r="S61" s="6">
        <v>454</v>
      </c>
      <c r="T61" s="9" t="s">
        <v>14</v>
      </c>
      <c r="U61" s="6" t="s">
        <v>14</v>
      </c>
      <c r="V61" s="6" t="s">
        <v>14</v>
      </c>
      <c r="W61" s="27">
        <v>441</v>
      </c>
      <c r="X61" s="77">
        <f t="shared" si="0"/>
        <v>465</v>
      </c>
      <c r="Y61" s="6">
        <v>15.917899999999999</v>
      </c>
      <c r="Z61" s="6">
        <v>20.449200000000001</v>
      </c>
      <c r="AA61" s="6">
        <v>9.9476200000000006</v>
      </c>
      <c r="AB61" s="6">
        <v>13.0451</v>
      </c>
      <c r="AC61" s="6">
        <v>6.9844900000000001</v>
      </c>
      <c r="AD61" s="6">
        <f t="shared" si="1"/>
        <v>13.978494623655912</v>
      </c>
      <c r="AE61" s="6">
        <f t="shared" si="2"/>
        <v>12.666896670691774</v>
      </c>
      <c r="AF61" s="6">
        <f t="shared" si="3"/>
        <v>12.040347612102241</v>
      </c>
      <c r="AG61" s="17">
        <f t="shared" si="4"/>
        <v>0</v>
      </c>
      <c r="AH61" s="6">
        <v>7200</v>
      </c>
      <c r="AI61" s="6">
        <v>7200</v>
      </c>
      <c r="AJ61" s="6">
        <v>7200</v>
      </c>
      <c r="AK61" s="6">
        <v>7200</v>
      </c>
      <c r="AL61" s="6">
        <v>7200</v>
      </c>
      <c r="AM61" s="12">
        <v>7200</v>
      </c>
      <c r="AN61" s="6">
        <v>7200</v>
      </c>
      <c r="AO61" s="6">
        <v>7200</v>
      </c>
      <c r="AP61" s="18">
        <v>552.58818411827087</v>
      </c>
      <c r="AQ61" s="1" t="b">
        <f t="shared" si="5"/>
        <v>1</v>
      </c>
      <c r="AR61" s="1" t="b">
        <f t="shared" si="7"/>
        <v>0</v>
      </c>
      <c r="AS61" s="5" t="b">
        <f t="shared" si="6"/>
        <v>1</v>
      </c>
    </row>
    <row r="62" spans="1:45" s="5" customFormat="1">
      <c r="A62" s="5">
        <v>50</v>
      </c>
      <c r="B62" s="5">
        <v>8</v>
      </c>
      <c r="C62" s="7">
        <v>0.3</v>
      </c>
      <c r="D62" s="7">
        <v>1</v>
      </c>
      <c r="E62" s="5">
        <v>5</v>
      </c>
      <c r="F62" s="6">
        <v>409.697</v>
      </c>
      <c r="G62" s="6">
        <v>416.322</v>
      </c>
      <c r="H62" s="6">
        <v>423.60599999999999</v>
      </c>
      <c r="I62" s="6">
        <v>409.59800000000001</v>
      </c>
      <c r="J62" s="6">
        <v>422.76900000000001</v>
      </c>
      <c r="K62" s="9">
        <v>414.51</v>
      </c>
      <c r="L62" s="6">
        <v>411.17522658610272</v>
      </c>
      <c r="M62" s="6">
        <v>425.33707865168549</v>
      </c>
      <c r="N62" s="27">
        <v>457</v>
      </c>
      <c r="O62" s="6">
        <v>472</v>
      </c>
      <c r="P62" s="6">
        <v>504</v>
      </c>
      <c r="Q62" s="6">
        <v>485</v>
      </c>
      <c r="R62" s="6">
        <v>472</v>
      </c>
      <c r="S62" s="6">
        <v>459</v>
      </c>
      <c r="T62" s="9" t="s">
        <v>14</v>
      </c>
      <c r="U62" s="6" t="s">
        <v>14</v>
      </c>
      <c r="V62" s="6" t="s">
        <v>14</v>
      </c>
      <c r="W62" s="27">
        <v>457</v>
      </c>
      <c r="X62" s="77">
        <f t="shared" si="0"/>
        <v>473</v>
      </c>
      <c r="Y62" s="6">
        <v>13.1999</v>
      </c>
      <c r="Z62" s="6">
        <v>17.3964</v>
      </c>
      <c r="AA62" s="6">
        <v>12.6586</v>
      </c>
      <c r="AB62" s="6">
        <v>13.220700000000001</v>
      </c>
      <c r="AC62" s="6">
        <v>7.8934600000000001</v>
      </c>
      <c r="AD62" s="6">
        <f t="shared" si="1"/>
        <v>12.365750528541231</v>
      </c>
      <c r="AE62" s="6">
        <f t="shared" si="2"/>
        <v>13.070776620274261</v>
      </c>
      <c r="AF62" s="6">
        <f t="shared" si="3"/>
        <v>10.076727557783194</v>
      </c>
      <c r="AG62" s="17">
        <f t="shared" si="4"/>
        <v>0</v>
      </c>
      <c r="AH62" s="6">
        <v>7200</v>
      </c>
      <c r="AI62" s="6">
        <v>7200</v>
      </c>
      <c r="AJ62" s="6">
        <v>7200</v>
      </c>
      <c r="AK62" s="6">
        <v>7200</v>
      </c>
      <c r="AL62" s="6">
        <v>7200</v>
      </c>
      <c r="AM62" s="12">
        <v>7200</v>
      </c>
      <c r="AN62" s="6">
        <v>7200</v>
      </c>
      <c r="AO62" s="6">
        <v>7200</v>
      </c>
      <c r="AP62" s="18">
        <v>1056.411535978317</v>
      </c>
      <c r="AQ62" s="1" t="b">
        <f t="shared" si="5"/>
        <v>1</v>
      </c>
      <c r="AR62" s="1" t="b">
        <f t="shared" si="7"/>
        <v>0</v>
      </c>
      <c r="AS62" s="5" t="b">
        <f t="shared" si="6"/>
        <v>1</v>
      </c>
    </row>
    <row r="63" spans="1:45" s="5" customFormat="1">
      <c r="A63" s="5">
        <v>75</v>
      </c>
      <c r="B63" s="5">
        <v>4</v>
      </c>
      <c r="C63" s="7">
        <v>0.1</v>
      </c>
      <c r="D63" s="7">
        <v>0.1</v>
      </c>
      <c r="E63" s="5">
        <v>1</v>
      </c>
      <c r="F63" s="6">
        <v>21</v>
      </c>
      <c r="G63" s="6">
        <v>21</v>
      </c>
      <c r="H63" s="6">
        <v>21</v>
      </c>
      <c r="I63" s="6">
        <v>13.4068</v>
      </c>
      <c r="J63" s="6">
        <v>14.976699999999999</v>
      </c>
      <c r="K63" s="9">
        <v>21</v>
      </c>
      <c r="L63" s="6">
        <v>21</v>
      </c>
      <c r="M63" s="6">
        <v>21</v>
      </c>
      <c r="N63" s="27">
        <v>21</v>
      </c>
      <c r="O63" s="6">
        <v>21</v>
      </c>
      <c r="P63" s="6">
        <v>21</v>
      </c>
      <c r="Q63" s="6">
        <v>21</v>
      </c>
      <c r="R63" s="6">
        <v>21</v>
      </c>
      <c r="S63" s="6">
        <v>21</v>
      </c>
      <c r="T63" s="9">
        <v>21</v>
      </c>
      <c r="U63" s="6">
        <v>21</v>
      </c>
      <c r="V63" s="6">
        <v>21</v>
      </c>
      <c r="W63" s="27">
        <v>21</v>
      </c>
      <c r="X63" s="77">
        <f t="shared" si="0"/>
        <v>22</v>
      </c>
      <c r="Y63" s="6">
        <v>0</v>
      </c>
      <c r="Z63" s="6">
        <v>0</v>
      </c>
      <c r="AA63" s="6">
        <v>0</v>
      </c>
      <c r="AB63" s="6">
        <v>36.158200000000001</v>
      </c>
      <c r="AC63" s="6">
        <v>28.682200000000002</v>
      </c>
      <c r="AD63" s="6">
        <f t="shared" si="1"/>
        <v>0</v>
      </c>
      <c r="AE63" s="6">
        <f t="shared" si="2"/>
        <v>0</v>
      </c>
      <c r="AF63" s="6">
        <f t="shared" si="3"/>
        <v>0</v>
      </c>
      <c r="AG63" s="17">
        <f t="shared" si="4"/>
        <v>0</v>
      </c>
      <c r="AH63" s="6">
        <v>0.57999999999999996</v>
      </c>
      <c r="AI63" s="6">
        <v>1.08</v>
      </c>
      <c r="AJ63" s="6">
        <v>5.66</v>
      </c>
      <c r="AK63" s="6">
        <v>0.3</v>
      </c>
      <c r="AL63" s="6">
        <v>1.73</v>
      </c>
      <c r="AM63" s="12">
        <v>63.054960966110229</v>
      </c>
      <c r="AN63" s="6">
        <v>22.240136861801151</v>
      </c>
      <c r="AO63" s="6">
        <v>13.632266044616699</v>
      </c>
      <c r="AP63" s="18">
        <v>22.05360221862793</v>
      </c>
      <c r="AQ63" s="1" t="b">
        <f t="shared" si="5"/>
        <v>1</v>
      </c>
      <c r="AR63" s="1" t="b">
        <f t="shared" si="7"/>
        <v>1</v>
      </c>
      <c r="AS63" s="5" t="b">
        <f t="shared" si="6"/>
        <v>0</v>
      </c>
    </row>
    <row r="64" spans="1:45" s="5" customFormat="1">
      <c r="A64" s="5">
        <v>75</v>
      </c>
      <c r="B64" s="5">
        <v>4</v>
      </c>
      <c r="C64" s="7">
        <v>0.1</v>
      </c>
      <c r="D64" s="7">
        <v>0.1</v>
      </c>
      <c r="E64" s="5">
        <v>2</v>
      </c>
      <c r="F64" s="6">
        <v>24</v>
      </c>
      <c r="G64" s="6">
        <v>24</v>
      </c>
      <c r="H64" s="6">
        <v>24</v>
      </c>
      <c r="I64" s="6">
        <v>16.714300000000001</v>
      </c>
      <c r="J64" s="6">
        <v>19.399999999999999</v>
      </c>
      <c r="K64" s="9">
        <v>24</v>
      </c>
      <c r="L64" s="6">
        <v>24</v>
      </c>
      <c r="M64" s="6">
        <v>24</v>
      </c>
      <c r="N64" s="27">
        <v>24</v>
      </c>
      <c r="O64" s="6">
        <v>24</v>
      </c>
      <c r="P64" s="6">
        <v>24</v>
      </c>
      <c r="Q64" s="6">
        <v>24</v>
      </c>
      <c r="R64" s="6">
        <v>24</v>
      </c>
      <c r="S64" s="6">
        <v>24</v>
      </c>
      <c r="T64" s="9">
        <v>24</v>
      </c>
      <c r="U64" s="6">
        <v>24</v>
      </c>
      <c r="V64" s="6">
        <v>24</v>
      </c>
      <c r="W64" s="27">
        <v>24</v>
      </c>
      <c r="X64" s="77">
        <f t="shared" si="0"/>
        <v>25</v>
      </c>
      <c r="Y64" s="6">
        <v>0</v>
      </c>
      <c r="Z64" s="6">
        <v>0</v>
      </c>
      <c r="AA64" s="6">
        <v>0</v>
      </c>
      <c r="AB64" s="6">
        <v>30.357099999999999</v>
      </c>
      <c r="AC64" s="6">
        <v>19.166699999999999</v>
      </c>
      <c r="AD64" s="6">
        <f t="shared" si="1"/>
        <v>0</v>
      </c>
      <c r="AE64" s="6">
        <f t="shared" si="2"/>
        <v>0</v>
      </c>
      <c r="AF64" s="6">
        <f t="shared" si="3"/>
        <v>0</v>
      </c>
      <c r="AG64" s="17">
        <f t="shared" si="4"/>
        <v>0</v>
      </c>
      <c r="AH64" s="6">
        <v>0.6</v>
      </c>
      <c r="AI64" s="6">
        <v>1.07</v>
      </c>
      <c r="AJ64" s="6">
        <v>2.4</v>
      </c>
      <c r="AK64" s="6">
        <v>0.43</v>
      </c>
      <c r="AL64" s="6">
        <v>2.02</v>
      </c>
      <c r="AM64" s="12">
        <v>100.68827795982359</v>
      </c>
      <c r="AN64" s="6">
        <v>29.95210695266724</v>
      </c>
      <c r="AO64" s="6">
        <v>20.627348899841309</v>
      </c>
      <c r="AP64" s="18">
        <v>54.79167103767395</v>
      </c>
      <c r="AQ64" s="1" t="b">
        <f t="shared" si="5"/>
        <v>1</v>
      </c>
      <c r="AR64" s="1" t="b">
        <f t="shared" si="7"/>
        <v>1</v>
      </c>
      <c r="AS64" s="5" t="b">
        <f t="shared" si="6"/>
        <v>0</v>
      </c>
    </row>
    <row r="65" spans="1:45" s="5" customFormat="1">
      <c r="A65" s="5">
        <v>75</v>
      </c>
      <c r="B65" s="5">
        <v>4</v>
      </c>
      <c r="C65" s="7">
        <v>0.1</v>
      </c>
      <c r="D65" s="7">
        <v>0.1</v>
      </c>
      <c r="E65" s="5">
        <v>3</v>
      </c>
      <c r="F65" s="6">
        <v>25</v>
      </c>
      <c r="G65" s="6">
        <v>25</v>
      </c>
      <c r="H65" s="6">
        <v>25</v>
      </c>
      <c r="I65" s="6">
        <v>18.235299999999999</v>
      </c>
      <c r="J65" s="6">
        <v>18.980599999999999</v>
      </c>
      <c r="K65" s="9">
        <v>25</v>
      </c>
      <c r="L65" s="6">
        <v>25</v>
      </c>
      <c r="M65" s="6">
        <v>25</v>
      </c>
      <c r="N65" s="27">
        <v>25</v>
      </c>
      <c r="O65" s="6">
        <v>25</v>
      </c>
      <c r="P65" s="6">
        <v>25</v>
      </c>
      <c r="Q65" s="6">
        <v>25</v>
      </c>
      <c r="R65" s="6">
        <v>25</v>
      </c>
      <c r="S65" s="6">
        <v>25</v>
      </c>
      <c r="T65" s="9">
        <v>25</v>
      </c>
      <c r="U65" s="6">
        <v>25</v>
      </c>
      <c r="V65" s="6">
        <v>25</v>
      </c>
      <c r="W65" s="27">
        <v>25</v>
      </c>
      <c r="X65" s="77">
        <f t="shared" si="0"/>
        <v>26</v>
      </c>
      <c r="Y65" s="6">
        <v>0</v>
      </c>
      <c r="Z65" s="6">
        <v>0</v>
      </c>
      <c r="AA65" s="6">
        <v>0</v>
      </c>
      <c r="AB65" s="6">
        <v>27.058800000000002</v>
      </c>
      <c r="AC65" s="6">
        <v>24.0777</v>
      </c>
      <c r="AD65" s="6">
        <f t="shared" si="1"/>
        <v>0</v>
      </c>
      <c r="AE65" s="6">
        <f t="shared" si="2"/>
        <v>0</v>
      </c>
      <c r="AF65" s="6">
        <f t="shared" si="3"/>
        <v>0</v>
      </c>
      <c r="AG65" s="17">
        <f t="shared" si="4"/>
        <v>0</v>
      </c>
      <c r="AH65" s="6">
        <v>1.02</v>
      </c>
      <c r="AI65" s="6">
        <v>1.1399999999999999</v>
      </c>
      <c r="AJ65" s="6">
        <v>3.15</v>
      </c>
      <c r="AK65" s="6">
        <v>0.41</v>
      </c>
      <c r="AL65" s="6">
        <v>2.15</v>
      </c>
      <c r="AM65" s="12">
        <v>9.0220949649810791</v>
      </c>
      <c r="AN65" s="6">
        <v>31.853517055511471</v>
      </c>
      <c r="AO65" s="6">
        <v>15.003243923187259</v>
      </c>
      <c r="AP65" s="18">
        <v>41.399154901504517</v>
      </c>
      <c r="AQ65" s="1" t="b">
        <f t="shared" si="5"/>
        <v>1</v>
      </c>
      <c r="AR65" s="1" t="b">
        <f t="shared" si="7"/>
        <v>1</v>
      </c>
      <c r="AS65" s="5" t="b">
        <f t="shared" si="6"/>
        <v>0</v>
      </c>
    </row>
    <row r="66" spans="1:45" s="5" customFormat="1">
      <c r="A66" s="5">
        <v>75</v>
      </c>
      <c r="B66" s="5">
        <v>4</v>
      </c>
      <c r="C66" s="7">
        <v>0.1</v>
      </c>
      <c r="D66" s="7">
        <v>0.1</v>
      </c>
      <c r="E66" s="5">
        <v>4</v>
      </c>
      <c r="F66" s="6">
        <v>23</v>
      </c>
      <c r="G66" s="6">
        <v>23</v>
      </c>
      <c r="H66" s="6">
        <v>23</v>
      </c>
      <c r="I66" s="6">
        <v>18.666699999999999</v>
      </c>
      <c r="J66" s="6">
        <v>19.329699999999999</v>
      </c>
      <c r="K66" s="9">
        <v>23</v>
      </c>
      <c r="L66" s="6">
        <v>23</v>
      </c>
      <c r="M66" s="6">
        <v>23</v>
      </c>
      <c r="N66" s="27">
        <v>23</v>
      </c>
      <c r="O66" s="6">
        <v>23</v>
      </c>
      <c r="P66" s="6">
        <v>23</v>
      </c>
      <c r="Q66" s="6">
        <v>23</v>
      </c>
      <c r="R66" s="6">
        <v>23</v>
      </c>
      <c r="S66" s="6">
        <v>23</v>
      </c>
      <c r="T66" s="9">
        <v>23</v>
      </c>
      <c r="U66" s="6">
        <v>23</v>
      </c>
      <c r="V66" s="6">
        <v>23</v>
      </c>
      <c r="W66" s="27">
        <v>23</v>
      </c>
      <c r="X66" s="77">
        <f t="shared" si="0"/>
        <v>24</v>
      </c>
      <c r="Y66" s="6">
        <v>0</v>
      </c>
      <c r="Z66" s="6">
        <v>0</v>
      </c>
      <c r="AA66" s="6">
        <v>0</v>
      </c>
      <c r="AB66" s="6">
        <v>18.840599999999998</v>
      </c>
      <c r="AC66" s="6">
        <v>15.957700000000001</v>
      </c>
      <c r="AD66" s="6">
        <f t="shared" si="1"/>
        <v>0</v>
      </c>
      <c r="AE66" s="6">
        <f t="shared" si="2"/>
        <v>0</v>
      </c>
      <c r="AF66" s="6">
        <f t="shared" si="3"/>
        <v>0</v>
      </c>
      <c r="AG66" s="17">
        <f t="shared" si="4"/>
        <v>0</v>
      </c>
      <c r="AH66" s="6">
        <v>0.41</v>
      </c>
      <c r="AI66" s="6">
        <v>0.45</v>
      </c>
      <c r="AJ66" s="6">
        <v>2.81</v>
      </c>
      <c r="AK66" s="6">
        <v>0.22</v>
      </c>
      <c r="AL66" s="6">
        <v>1.55</v>
      </c>
      <c r="AM66" s="12">
        <v>10.246262073516849</v>
      </c>
      <c r="AN66" s="6">
        <v>14.82577610015869</v>
      </c>
      <c r="AO66" s="6">
        <v>11.781974792480471</v>
      </c>
      <c r="AP66" s="18">
        <v>20.28679800033569</v>
      </c>
      <c r="AQ66" s="1" t="b">
        <f t="shared" si="5"/>
        <v>1</v>
      </c>
      <c r="AR66" s="1" t="b">
        <f t="shared" si="7"/>
        <v>1</v>
      </c>
      <c r="AS66" s="5" t="b">
        <f t="shared" si="6"/>
        <v>0</v>
      </c>
    </row>
    <row r="67" spans="1:45" s="5" customFormat="1">
      <c r="A67" s="5">
        <v>75</v>
      </c>
      <c r="B67" s="5">
        <v>4</v>
      </c>
      <c r="C67" s="7">
        <v>0.1</v>
      </c>
      <c r="D67" s="7">
        <v>0.1</v>
      </c>
      <c r="E67" s="5">
        <v>5</v>
      </c>
      <c r="F67" s="6">
        <v>21</v>
      </c>
      <c r="G67" s="6">
        <v>21</v>
      </c>
      <c r="H67" s="6">
        <v>21</v>
      </c>
      <c r="I67" s="6">
        <v>17.9941</v>
      </c>
      <c r="J67" s="6">
        <v>18.545000000000002</v>
      </c>
      <c r="K67" s="9">
        <v>21</v>
      </c>
      <c r="L67" s="6">
        <v>21</v>
      </c>
      <c r="M67" s="6">
        <v>21</v>
      </c>
      <c r="N67" s="27">
        <v>21</v>
      </c>
      <c r="O67" s="6">
        <v>21</v>
      </c>
      <c r="P67" s="6">
        <v>21</v>
      </c>
      <c r="Q67" s="6">
        <v>21</v>
      </c>
      <c r="R67" s="6">
        <v>21</v>
      </c>
      <c r="S67" s="6">
        <v>21</v>
      </c>
      <c r="T67" s="9">
        <v>21</v>
      </c>
      <c r="U67" s="6">
        <v>21</v>
      </c>
      <c r="V67" s="6">
        <v>21</v>
      </c>
      <c r="W67" s="27">
        <v>21</v>
      </c>
      <c r="X67" s="77">
        <f t="shared" ref="X67:X130" si="8">MIN(O67:Q67)+1</f>
        <v>22</v>
      </c>
      <c r="Y67" s="6">
        <v>0</v>
      </c>
      <c r="Z67" s="6">
        <v>0</v>
      </c>
      <c r="AA67" s="6">
        <v>0</v>
      </c>
      <c r="AB67" s="6">
        <v>14.314</v>
      </c>
      <c r="AC67" s="6">
        <v>11.6904</v>
      </c>
      <c r="AD67" s="6">
        <f t="shared" ref="AD67:AD130" si="9">IF(T67="NaN", IF($X67&gt;1, (1-(K67/$X67))*100,100), (1-(K67/T67))*100)</f>
        <v>0</v>
      </c>
      <c r="AE67" s="6">
        <f t="shared" ref="AE67:AE130" si="10">IF(U67="NaN", IF($X67&gt;1, (1-(L67/$X67))*100,100), (1-(L67/U67))*100)</f>
        <v>0</v>
      </c>
      <c r="AF67" s="6">
        <f t="shared" ref="AF67:AF130" si="11">IF(V67="NaN", IF($X67&gt;1, (1-(M67/$X67))*100,100), (1-(M67/V67))*100)</f>
        <v>0</v>
      </c>
      <c r="AG67" s="17">
        <f t="shared" ref="AG67:AG130" si="12">IF(W67="NaN", IF($X67&gt;1, (1-(N67/$X67))*100,100), (1-(N67/W67))*100)</f>
        <v>0</v>
      </c>
      <c r="AH67" s="6">
        <v>0.33</v>
      </c>
      <c r="AI67" s="6">
        <v>0.32</v>
      </c>
      <c r="AJ67" s="6">
        <v>0.34</v>
      </c>
      <c r="AK67" s="6">
        <v>0.26</v>
      </c>
      <c r="AL67" s="6">
        <v>0.95</v>
      </c>
      <c r="AM67" s="12">
        <v>7.3485620021820068</v>
      </c>
      <c r="AN67" s="6">
        <v>14.09723687171936</v>
      </c>
      <c r="AO67" s="6">
        <v>10.46850800514221</v>
      </c>
      <c r="AP67" s="18">
        <v>16.057394981384281</v>
      </c>
      <c r="AQ67" s="1" t="b">
        <f t="shared" ref="AQ67:AQ130" si="13">SUM($AH67:$AP67) &lt; $AU$1 * 7200</f>
        <v>1</v>
      </c>
      <c r="AR67" s="1" t="b">
        <f t="shared" si="7"/>
        <v>1</v>
      </c>
      <c r="AS67" s="5" t="b">
        <f t="shared" ref="AS67:AS130" si="14">AND($AR67=FALSE, OR($AD67=0, $AE67=0, $AF67=0, $AG67=0))</f>
        <v>0</v>
      </c>
    </row>
    <row r="68" spans="1:45" s="5" customFormat="1">
      <c r="A68" s="5">
        <v>75</v>
      </c>
      <c r="B68" s="5">
        <v>4</v>
      </c>
      <c r="C68" s="7">
        <v>0.1</v>
      </c>
      <c r="D68" s="7">
        <v>0.5</v>
      </c>
      <c r="E68" s="5">
        <v>1</v>
      </c>
      <c r="F68" s="6">
        <v>77</v>
      </c>
      <c r="G68" s="6">
        <v>77</v>
      </c>
      <c r="H68" s="6">
        <v>77</v>
      </c>
      <c r="I68" s="6">
        <v>72.903400000000005</v>
      </c>
      <c r="J68" s="6">
        <v>74.846199999999996</v>
      </c>
      <c r="K68" s="9">
        <v>77</v>
      </c>
      <c r="L68" s="6">
        <v>77</v>
      </c>
      <c r="M68" s="6">
        <v>77</v>
      </c>
      <c r="N68" s="27">
        <v>33.356824220578503</v>
      </c>
      <c r="O68" s="6">
        <v>77</v>
      </c>
      <c r="P68" s="6">
        <v>77</v>
      </c>
      <c r="Q68" s="6">
        <v>77</v>
      </c>
      <c r="R68" s="6">
        <v>77</v>
      </c>
      <c r="S68" s="6">
        <v>77</v>
      </c>
      <c r="T68" s="9">
        <v>77</v>
      </c>
      <c r="U68" s="6">
        <v>77</v>
      </c>
      <c r="V68" s="6">
        <v>77</v>
      </c>
      <c r="W68" s="27" t="s">
        <v>14</v>
      </c>
      <c r="X68" s="77">
        <f t="shared" si="8"/>
        <v>78</v>
      </c>
      <c r="Y68" s="6">
        <v>0</v>
      </c>
      <c r="Z68" s="6">
        <v>0</v>
      </c>
      <c r="AA68" s="6">
        <v>0</v>
      </c>
      <c r="AB68" s="6">
        <v>5.3202499999999997</v>
      </c>
      <c r="AC68" s="6">
        <v>2.7972000000000001</v>
      </c>
      <c r="AD68" s="6">
        <f t="shared" si="9"/>
        <v>0</v>
      </c>
      <c r="AE68" s="6">
        <f t="shared" si="10"/>
        <v>0</v>
      </c>
      <c r="AF68" s="6">
        <f t="shared" si="11"/>
        <v>0</v>
      </c>
      <c r="AG68" s="17">
        <f t="shared" si="12"/>
        <v>57.234840742848078</v>
      </c>
      <c r="AH68" s="6">
        <v>0.66</v>
      </c>
      <c r="AI68" s="6">
        <v>0.51</v>
      </c>
      <c r="AJ68" s="6">
        <v>2.65</v>
      </c>
      <c r="AK68" s="6">
        <v>0.48</v>
      </c>
      <c r="AL68" s="6">
        <v>5.78</v>
      </c>
      <c r="AM68" s="12">
        <v>297.92566013336182</v>
      </c>
      <c r="AN68" s="6">
        <v>213.50639891624451</v>
      </c>
      <c r="AO68" s="6">
        <v>273.28041005134583</v>
      </c>
      <c r="AP68" s="18">
        <v>7200</v>
      </c>
      <c r="AQ68" s="1" t="b">
        <f t="shared" si="13"/>
        <v>1</v>
      </c>
      <c r="AR68" s="1" t="b">
        <f t="shared" ref="AR68:AR131" si="15">OR($Y68=0, $Z68=0, $AA68=0, $AB68=0, $AC68=0)</f>
        <v>1</v>
      </c>
      <c r="AS68" s="5" t="b">
        <f t="shared" si="14"/>
        <v>0</v>
      </c>
    </row>
    <row r="69" spans="1:45" s="5" customFormat="1">
      <c r="A69" s="5">
        <v>75</v>
      </c>
      <c r="B69" s="5">
        <v>4</v>
      </c>
      <c r="C69" s="7">
        <v>0.1</v>
      </c>
      <c r="D69" s="7">
        <v>0.5</v>
      </c>
      <c r="E69" s="5">
        <v>2</v>
      </c>
      <c r="F69" s="6">
        <v>96</v>
      </c>
      <c r="G69" s="6">
        <v>96</v>
      </c>
      <c r="H69" s="6">
        <v>96</v>
      </c>
      <c r="I69" s="6">
        <v>81.870800000000003</v>
      </c>
      <c r="J69" s="6">
        <v>90.321399999999997</v>
      </c>
      <c r="K69" s="9">
        <v>96</v>
      </c>
      <c r="L69" s="6">
        <v>96</v>
      </c>
      <c r="M69" s="6">
        <v>96</v>
      </c>
      <c r="N69" s="27">
        <v>32.369746443533202</v>
      </c>
      <c r="O69" s="6">
        <v>96</v>
      </c>
      <c r="P69" s="6">
        <v>96</v>
      </c>
      <c r="Q69" s="6">
        <v>96</v>
      </c>
      <c r="R69" s="6">
        <v>96</v>
      </c>
      <c r="S69" s="6">
        <v>96</v>
      </c>
      <c r="T69" s="9">
        <v>96</v>
      </c>
      <c r="U69" s="6">
        <v>96</v>
      </c>
      <c r="V69" s="6">
        <v>96</v>
      </c>
      <c r="W69" s="27" t="s">
        <v>14</v>
      </c>
      <c r="X69" s="77">
        <f t="shared" si="8"/>
        <v>97</v>
      </c>
      <c r="Y69" s="6">
        <v>0</v>
      </c>
      <c r="Z69" s="6">
        <v>0</v>
      </c>
      <c r="AA69" s="6">
        <v>0</v>
      </c>
      <c r="AB69" s="6">
        <v>14.7179</v>
      </c>
      <c r="AC69" s="6">
        <v>5.9151800000000003</v>
      </c>
      <c r="AD69" s="6">
        <f t="shared" si="9"/>
        <v>0</v>
      </c>
      <c r="AE69" s="6">
        <f t="shared" si="10"/>
        <v>0</v>
      </c>
      <c r="AF69" s="6">
        <f t="shared" si="11"/>
        <v>0</v>
      </c>
      <c r="AG69" s="17">
        <f t="shared" si="12"/>
        <v>66.629127377800828</v>
      </c>
      <c r="AH69" s="6">
        <v>1.1100000000000001</v>
      </c>
      <c r="AI69" s="6">
        <v>2.86</v>
      </c>
      <c r="AJ69" s="6">
        <v>30.19</v>
      </c>
      <c r="AK69" s="6">
        <v>0.74</v>
      </c>
      <c r="AL69" s="6">
        <v>47.72</v>
      </c>
      <c r="AM69" s="12">
        <v>300.52508306503302</v>
      </c>
      <c r="AN69" s="6">
        <v>2116.480633020401</v>
      </c>
      <c r="AO69" s="6">
        <v>1498.815192937851</v>
      </c>
      <c r="AP69" s="18">
        <v>7200</v>
      </c>
      <c r="AQ69" s="1" t="b">
        <f t="shared" si="13"/>
        <v>1</v>
      </c>
      <c r="AR69" s="1" t="b">
        <f t="shared" si="15"/>
        <v>1</v>
      </c>
      <c r="AS69" s="5" t="b">
        <f t="shared" si="14"/>
        <v>0</v>
      </c>
    </row>
    <row r="70" spans="1:45" s="5" customFormat="1">
      <c r="A70" s="5">
        <v>75</v>
      </c>
      <c r="B70" s="5">
        <v>4</v>
      </c>
      <c r="C70" s="7">
        <v>0.1</v>
      </c>
      <c r="D70" s="7">
        <v>0.5</v>
      </c>
      <c r="E70" s="5">
        <v>3</v>
      </c>
      <c r="F70" s="6">
        <v>102</v>
      </c>
      <c r="G70" s="6">
        <v>102</v>
      </c>
      <c r="H70" s="6">
        <v>102</v>
      </c>
      <c r="I70" s="6">
        <v>96.807900000000004</v>
      </c>
      <c r="J70" s="6">
        <v>97.902600000000007</v>
      </c>
      <c r="K70" s="9">
        <v>102</v>
      </c>
      <c r="L70" s="6">
        <v>102</v>
      </c>
      <c r="M70" s="6">
        <v>102</v>
      </c>
      <c r="N70" s="27">
        <v>34.446486563939708</v>
      </c>
      <c r="O70" s="6">
        <v>102</v>
      </c>
      <c r="P70" s="6">
        <v>102</v>
      </c>
      <c r="Q70" s="6">
        <v>102</v>
      </c>
      <c r="R70" s="6">
        <v>102</v>
      </c>
      <c r="S70" s="6">
        <v>102</v>
      </c>
      <c r="T70" s="9">
        <v>102</v>
      </c>
      <c r="U70" s="6">
        <v>102</v>
      </c>
      <c r="V70" s="6">
        <v>102</v>
      </c>
      <c r="W70" s="27" t="s">
        <v>14</v>
      </c>
      <c r="X70" s="77">
        <f t="shared" si="8"/>
        <v>103</v>
      </c>
      <c r="Y70" s="6">
        <v>0</v>
      </c>
      <c r="Z70" s="6">
        <v>0</v>
      </c>
      <c r="AA70" s="6">
        <v>0</v>
      </c>
      <c r="AB70" s="6">
        <v>5.0903299999999998</v>
      </c>
      <c r="AC70" s="6">
        <v>4.0170599999999999</v>
      </c>
      <c r="AD70" s="6">
        <f t="shared" si="9"/>
        <v>0</v>
      </c>
      <c r="AE70" s="6">
        <f t="shared" si="10"/>
        <v>0</v>
      </c>
      <c r="AF70" s="6">
        <f t="shared" si="11"/>
        <v>0</v>
      </c>
      <c r="AG70" s="17">
        <f t="shared" si="12"/>
        <v>66.556809161223583</v>
      </c>
      <c r="AH70" s="6">
        <v>0.48</v>
      </c>
      <c r="AI70" s="6">
        <v>0.48</v>
      </c>
      <c r="AJ70" s="6">
        <v>0.94</v>
      </c>
      <c r="AK70" s="6">
        <v>0.4</v>
      </c>
      <c r="AL70" s="6">
        <v>24.15</v>
      </c>
      <c r="AM70" s="12">
        <v>22.7796790599823</v>
      </c>
      <c r="AN70" s="6">
        <v>244.82809901237491</v>
      </c>
      <c r="AO70" s="6">
        <v>186.21324896812439</v>
      </c>
      <c r="AP70" s="18">
        <v>7200</v>
      </c>
      <c r="AQ70" s="1" t="b">
        <f t="shared" si="13"/>
        <v>1</v>
      </c>
      <c r="AR70" s="1" t="b">
        <f t="shared" si="15"/>
        <v>1</v>
      </c>
      <c r="AS70" s="5" t="b">
        <f t="shared" si="14"/>
        <v>0</v>
      </c>
    </row>
    <row r="71" spans="1:45" s="5" customFormat="1">
      <c r="A71" s="5">
        <v>75</v>
      </c>
      <c r="B71" s="5">
        <v>4</v>
      </c>
      <c r="C71" s="7">
        <v>0.1</v>
      </c>
      <c r="D71" s="7">
        <v>0.5</v>
      </c>
      <c r="E71" s="5">
        <v>4</v>
      </c>
      <c r="F71" s="6">
        <v>95</v>
      </c>
      <c r="G71" s="6">
        <v>95</v>
      </c>
      <c r="H71" s="6">
        <v>95</v>
      </c>
      <c r="I71" s="6">
        <v>89.360900000000001</v>
      </c>
      <c r="J71" s="6">
        <v>91.225099999999998</v>
      </c>
      <c r="K71" s="9">
        <v>95</v>
      </c>
      <c r="L71" s="6">
        <v>94.999999999999929</v>
      </c>
      <c r="M71" s="6">
        <v>95</v>
      </c>
      <c r="N71" s="27">
        <v>34.351441992676577</v>
      </c>
      <c r="O71" s="6">
        <v>95</v>
      </c>
      <c r="P71" s="6">
        <v>95</v>
      </c>
      <c r="Q71" s="6">
        <v>95</v>
      </c>
      <c r="R71" s="6">
        <v>95</v>
      </c>
      <c r="S71" s="6">
        <v>95</v>
      </c>
      <c r="T71" s="9">
        <v>95</v>
      </c>
      <c r="U71" s="6">
        <v>94.999999999999929</v>
      </c>
      <c r="V71" s="6">
        <v>95</v>
      </c>
      <c r="W71" s="27" t="s">
        <v>14</v>
      </c>
      <c r="X71" s="77">
        <f t="shared" si="8"/>
        <v>96</v>
      </c>
      <c r="Y71" s="6">
        <v>0</v>
      </c>
      <c r="Z71" s="6">
        <v>0</v>
      </c>
      <c r="AA71" s="6">
        <v>0</v>
      </c>
      <c r="AB71" s="6">
        <v>5.93588</v>
      </c>
      <c r="AC71" s="6">
        <v>3.9735499999999999</v>
      </c>
      <c r="AD71" s="6">
        <f t="shared" si="9"/>
        <v>0</v>
      </c>
      <c r="AE71" s="6">
        <f t="shared" si="10"/>
        <v>0</v>
      </c>
      <c r="AF71" s="6">
        <f t="shared" si="11"/>
        <v>0</v>
      </c>
      <c r="AG71" s="17">
        <f t="shared" si="12"/>
        <v>64.217247924295236</v>
      </c>
      <c r="AH71" s="6">
        <v>0.75</v>
      </c>
      <c r="AI71" s="6">
        <v>0.9</v>
      </c>
      <c r="AJ71" s="6">
        <v>6.66</v>
      </c>
      <c r="AK71" s="6">
        <v>0.55000000000000004</v>
      </c>
      <c r="AL71" s="6">
        <v>10.039999999999999</v>
      </c>
      <c r="AM71" s="12">
        <v>299.40477204322809</v>
      </c>
      <c r="AN71" s="6">
        <v>297.12975001335138</v>
      </c>
      <c r="AO71" s="6">
        <v>145.53888702392581</v>
      </c>
      <c r="AP71" s="18">
        <v>7200</v>
      </c>
      <c r="AQ71" s="1" t="b">
        <f t="shared" si="13"/>
        <v>1</v>
      </c>
      <c r="AR71" s="1" t="b">
        <f t="shared" si="15"/>
        <v>1</v>
      </c>
      <c r="AS71" s="5" t="b">
        <f t="shared" si="14"/>
        <v>0</v>
      </c>
    </row>
    <row r="72" spans="1:45" s="5" customFormat="1">
      <c r="A72" s="5">
        <v>75</v>
      </c>
      <c r="B72" s="5">
        <v>4</v>
      </c>
      <c r="C72" s="7">
        <v>0.1</v>
      </c>
      <c r="D72" s="7">
        <v>0.5</v>
      </c>
      <c r="E72" s="5">
        <v>5</v>
      </c>
      <c r="F72" s="6">
        <v>98</v>
      </c>
      <c r="G72" s="6">
        <v>98</v>
      </c>
      <c r="H72" s="6">
        <v>98</v>
      </c>
      <c r="I72" s="6">
        <v>92.182000000000002</v>
      </c>
      <c r="J72" s="6">
        <v>93.333299999999994</v>
      </c>
      <c r="K72" s="9">
        <v>98</v>
      </c>
      <c r="L72" s="6">
        <v>98</v>
      </c>
      <c r="M72" s="6">
        <v>98</v>
      </c>
      <c r="N72" s="27">
        <v>35.951922915402569</v>
      </c>
      <c r="O72" s="6">
        <v>98</v>
      </c>
      <c r="P72" s="6">
        <v>98</v>
      </c>
      <c r="Q72" s="6">
        <v>98</v>
      </c>
      <c r="R72" s="6">
        <v>98</v>
      </c>
      <c r="S72" s="6">
        <v>98</v>
      </c>
      <c r="T72" s="9">
        <v>98</v>
      </c>
      <c r="U72" s="6">
        <v>98</v>
      </c>
      <c r="V72" s="6">
        <v>98</v>
      </c>
      <c r="W72" s="27" t="s">
        <v>14</v>
      </c>
      <c r="X72" s="77">
        <f t="shared" si="8"/>
        <v>99</v>
      </c>
      <c r="Y72" s="6">
        <v>0</v>
      </c>
      <c r="Z72" s="6">
        <v>0</v>
      </c>
      <c r="AA72" s="6">
        <v>0</v>
      </c>
      <c r="AB72" s="6">
        <v>5.9367200000000002</v>
      </c>
      <c r="AC72" s="6">
        <v>4.7618999999999998</v>
      </c>
      <c r="AD72" s="6">
        <f t="shared" si="9"/>
        <v>0</v>
      </c>
      <c r="AE72" s="6">
        <f t="shared" si="10"/>
        <v>0</v>
      </c>
      <c r="AF72" s="6">
        <f t="shared" si="11"/>
        <v>0</v>
      </c>
      <c r="AG72" s="17">
        <f t="shared" si="12"/>
        <v>63.684926348078207</v>
      </c>
      <c r="AH72" s="6">
        <v>0.7</v>
      </c>
      <c r="AI72" s="6">
        <v>0.96</v>
      </c>
      <c r="AJ72" s="6">
        <v>7.99</v>
      </c>
      <c r="AK72" s="6">
        <v>0.44</v>
      </c>
      <c r="AL72" s="6">
        <v>4.8</v>
      </c>
      <c r="AM72" s="12">
        <v>78.962161064147949</v>
      </c>
      <c r="AN72" s="6">
        <v>288.68161296844482</v>
      </c>
      <c r="AO72" s="6">
        <v>252.7971498966217</v>
      </c>
      <c r="AP72" s="18">
        <v>7200</v>
      </c>
      <c r="AQ72" s="1" t="b">
        <f t="shared" si="13"/>
        <v>1</v>
      </c>
      <c r="AR72" s="1" t="b">
        <f t="shared" si="15"/>
        <v>1</v>
      </c>
      <c r="AS72" s="5" t="b">
        <f t="shared" si="14"/>
        <v>0</v>
      </c>
    </row>
    <row r="73" spans="1:45" s="5" customFormat="1">
      <c r="A73" s="5">
        <v>75</v>
      </c>
      <c r="B73" s="5">
        <v>4</v>
      </c>
      <c r="C73" s="7">
        <v>0.1</v>
      </c>
      <c r="D73" s="7">
        <v>1</v>
      </c>
      <c r="E73" s="5">
        <v>1</v>
      </c>
      <c r="F73" s="6">
        <v>231</v>
      </c>
      <c r="G73" s="6">
        <v>231</v>
      </c>
      <c r="H73" s="6">
        <v>231</v>
      </c>
      <c r="I73" s="6">
        <v>226.36199999999999</v>
      </c>
      <c r="J73" s="6">
        <v>228.667</v>
      </c>
      <c r="K73" s="9">
        <v>231</v>
      </c>
      <c r="L73" s="6">
        <v>231</v>
      </c>
      <c r="M73" s="6">
        <v>231</v>
      </c>
      <c r="N73" s="27">
        <v>231</v>
      </c>
      <c r="O73" s="6">
        <v>231</v>
      </c>
      <c r="P73" s="6">
        <v>231</v>
      </c>
      <c r="Q73" s="6">
        <v>231</v>
      </c>
      <c r="R73" s="6">
        <v>231</v>
      </c>
      <c r="S73" s="6">
        <v>231</v>
      </c>
      <c r="T73" s="9">
        <v>231</v>
      </c>
      <c r="U73" s="6">
        <v>231</v>
      </c>
      <c r="V73" s="6">
        <v>231</v>
      </c>
      <c r="W73" s="27">
        <v>231</v>
      </c>
      <c r="X73" s="77">
        <f t="shared" si="8"/>
        <v>232</v>
      </c>
      <c r="Y73" s="6">
        <v>0</v>
      </c>
      <c r="Z73" s="6">
        <v>0</v>
      </c>
      <c r="AA73" s="6">
        <v>0</v>
      </c>
      <c r="AB73" s="6">
        <v>2.0075799999999999</v>
      </c>
      <c r="AC73" s="6">
        <v>1.0101</v>
      </c>
      <c r="AD73" s="6">
        <f t="shared" si="9"/>
        <v>0</v>
      </c>
      <c r="AE73" s="6">
        <f t="shared" si="10"/>
        <v>0</v>
      </c>
      <c r="AF73" s="6">
        <f t="shared" si="11"/>
        <v>0</v>
      </c>
      <c r="AG73" s="17">
        <f t="shared" si="12"/>
        <v>0</v>
      </c>
      <c r="AH73" s="6">
        <v>343.84</v>
      </c>
      <c r="AI73" s="6">
        <v>6.97</v>
      </c>
      <c r="AJ73" s="6">
        <v>12.68</v>
      </c>
      <c r="AK73" s="6">
        <v>3.39</v>
      </c>
      <c r="AL73" s="6">
        <v>32.17</v>
      </c>
      <c r="AM73" s="12">
        <v>256.10842704772949</v>
      </c>
      <c r="AN73" s="6">
        <v>3820.836791992188</v>
      </c>
      <c r="AO73" s="6">
        <v>1207.518440961838</v>
      </c>
      <c r="AP73" s="18">
        <v>4584.252904176712</v>
      </c>
      <c r="AQ73" s="1" t="b">
        <f t="shared" si="13"/>
        <v>1</v>
      </c>
      <c r="AR73" s="1" t="b">
        <f t="shared" si="15"/>
        <v>1</v>
      </c>
      <c r="AS73" s="5" t="b">
        <f t="shared" si="14"/>
        <v>0</v>
      </c>
    </row>
    <row r="74" spans="1:45" s="5" customFormat="1">
      <c r="A74" s="5">
        <v>75</v>
      </c>
      <c r="B74" s="5">
        <v>4</v>
      </c>
      <c r="C74" s="7">
        <v>0.1</v>
      </c>
      <c r="D74" s="7">
        <v>1</v>
      </c>
      <c r="E74" s="5">
        <v>2</v>
      </c>
      <c r="F74" s="6">
        <v>192</v>
      </c>
      <c r="G74" s="6">
        <v>192</v>
      </c>
      <c r="H74" s="6">
        <v>192</v>
      </c>
      <c r="I74" s="6">
        <v>192</v>
      </c>
      <c r="J74" s="6">
        <v>192</v>
      </c>
      <c r="K74" s="9">
        <v>192</v>
      </c>
      <c r="L74" s="6">
        <v>192</v>
      </c>
      <c r="M74" s="6">
        <v>192</v>
      </c>
      <c r="N74" s="27">
        <v>192</v>
      </c>
      <c r="O74" s="6">
        <v>192</v>
      </c>
      <c r="P74" s="6">
        <v>192</v>
      </c>
      <c r="Q74" s="6">
        <v>192</v>
      </c>
      <c r="R74" s="6">
        <v>192</v>
      </c>
      <c r="S74" s="6">
        <v>192</v>
      </c>
      <c r="T74" s="9">
        <v>192</v>
      </c>
      <c r="U74" s="6">
        <v>192</v>
      </c>
      <c r="V74" s="6">
        <v>192</v>
      </c>
      <c r="W74" s="27">
        <v>192</v>
      </c>
      <c r="X74" s="77">
        <f t="shared" si="8"/>
        <v>193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f t="shared" si="9"/>
        <v>0</v>
      </c>
      <c r="AE74" s="6">
        <f t="shared" si="10"/>
        <v>0</v>
      </c>
      <c r="AF74" s="6">
        <f t="shared" si="11"/>
        <v>0</v>
      </c>
      <c r="AG74" s="17">
        <f t="shared" si="12"/>
        <v>0</v>
      </c>
      <c r="AH74" s="6">
        <v>1.74</v>
      </c>
      <c r="AI74" s="6">
        <v>0.72</v>
      </c>
      <c r="AJ74" s="6">
        <v>1.08</v>
      </c>
      <c r="AK74" s="6">
        <v>0.49</v>
      </c>
      <c r="AL74" s="6">
        <v>0.44</v>
      </c>
      <c r="AM74" s="12">
        <v>53.549268960952759</v>
      </c>
      <c r="AN74" s="6">
        <v>181.00984501838681</v>
      </c>
      <c r="AO74" s="6">
        <v>32.702566862106323</v>
      </c>
      <c r="AP74" s="18">
        <v>56.044800996780403</v>
      </c>
      <c r="AQ74" s="1" t="b">
        <f t="shared" si="13"/>
        <v>1</v>
      </c>
      <c r="AR74" s="1" t="b">
        <f t="shared" si="15"/>
        <v>1</v>
      </c>
      <c r="AS74" s="5" t="b">
        <f t="shared" si="14"/>
        <v>0</v>
      </c>
    </row>
    <row r="75" spans="1:45" s="5" customFormat="1">
      <c r="A75" s="5">
        <v>75</v>
      </c>
      <c r="B75" s="5">
        <v>4</v>
      </c>
      <c r="C75" s="7">
        <v>0.1</v>
      </c>
      <c r="D75" s="7">
        <v>1</v>
      </c>
      <c r="E75" s="5">
        <v>3</v>
      </c>
      <c r="F75" s="6">
        <v>265</v>
      </c>
      <c r="G75" s="6">
        <v>265</v>
      </c>
      <c r="H75" s="6">
        <v>265</v>
      </c>
      <c r="I75" s="6">
        <v>261.43799999999999</v>
      </c>
      <c r="J75" s="6">
        <v>263.5</v>
      </c>
      <c r="K75" s="9">
        <v>265</v>
      </c>
      <c r="L75" s="6">
        <v>265</v>
      </c>
      <c r="M75" s="6">
        <v>265</v>
      </c>
      <c r="N75" s="27">
        <v>265</v>
      </c>
      <c r="O75" s="6">
        <v>265</v>
      </c>
      <c r="P75" s="6">
        <v>265</v>
      </c>
      <c r="Q75" s="6">
        <v>265</v>
      </c>
      <c r="R75" s="6">
        <v>265</v>
      </c>
      <c r="S75" s="6">
        <v>265</v>
      </c>
      <c r="T75" s="9">
        <v>265</v>
      </c>
      <c r="U75" s="6">
        <v>265</v>
      </c>
      <c r="V75" s="6">
        <v>265</v>
      </c>
      <c r="W75" s="27">
        <v>265</v>
      </c>
      <c r="X75" s="77">
        <f t="shared" si="8"/>
        <v>266</v>
      </c>
      <c r="Y75" s="6">
        <v>0</v>
      </c>
      <c r="Z75" s="6">
        <v>0</v>
      </c>
      <c r="AA75" s="6">
        <v>0</v>
      </c>
      <c r="AB75" s="6">
        <v>1.3443400000000001</v>
      </c>
      <c r="AC75" s="6">
        <v>0.56603800000000004</v>
      </c>
      <c r="AD75" s="6">
        <f t="shared" si="9"/>
        <v>0</v>
      </c>
      <c r="AE75" s="6">
        <f t="shared" si="10"/>
        <v>0</v>
      </c>
      <c r="AF75" s="6">
        <f t="shared" si="11"/>
        <v>0</v>
      </c>
      <c r="AG75" s="17">
        <f t="shared" si="12"/>
        <v>0</v>
      </c>
      <c r="AH75" s="6">
        <v>17.64</v>
      </c>
      <c r="AI75" s="6">
        <v>1.33</v>
      </c>
      <c r="AJ75" s="6">
        <v>2.2200000000000002</v>
      </c>
      <c r="AK75" s="6">
        <v>0.61</v>
      </c>
      <c r="AL75" s="6">
        <v>4.0999999999999996</v>
      </c>
      <c r="AM75" s="12">
        <v>311.14633893966669</v>
      </c>
      <c r="AN75" s="6">
        <v>771.47687196731567</v>
      </c>
      <c r="AO75" s="6">
        <v>473.22475290298462</v>
      </c>
      <c r="AP75" s="18">
        <v>4009.0257949829102</v>
      </c>
      <c r="AQ75" s="1" t="b">
        <f t="shared" si="13"/>
        <v>1</v>
      </c>
      <c r="AR75" s="1" t="b">
        <f t="shared" si="15"/>
        <v>1</v>
      </c>
      <c r="AS75" s="5" t="b">
        <f t="shared" si="14"/>
        <v>0</v>
      </c>
    </row>
    <row r="76" spans="1:45" s="5" customFormat="1">
      <c r="A76" s="5">
        <v>75</v>
      </c>
      <c r="B76" s="5">
        <v>4</v>
      </c>
      <c r="C76" s="7">
        <v>0.1</v>
      </c>
      <c r="D76" s="7">
        <v>1</v>
      </c>
      <c r="E76" s="5">
        <v>4</v>
      </c>
      <c r="F76" s="6">
        <v>262</v>
      </c>
      <c r="G76" s="6">
        <v>262</v>
      </c>
      <c r="H76" s="6">
        <v>262</v>
      </c>
      <c r="I76" s="6">
        <v>262</v>
      </c>
      <c r="J76" s="6">
        <v>262</v>
      </c>
      <c r="K76" s="9">
        <v>262</v>
      </c>
      <c r="L76" s="6">
        <v>262</v>
      </c>
      <c r="M76" s="6">
        <v>262</v>
      </c>
      <c r="N76" s="27">
        <v>262</v>
      </c>
      <c r="O76" s="6">
        <v>262</v>
      </c>
      <c r="P76" s="6">
        <v>262</v>
      </c>
      <c r="Q76" s="6">
        <v>262</v>
      </c>
      <c r="R76" s="6">
        <v>262</v>
      </c>
      <c r="S76" s="6">
        <v>262</v>
      </c>
      <c r="T76" s="9">
        <v>262</v>
      </c>
      <c r="U76" s="6">
        <v>262</v>
      </c>
      <c r="V76" s="6">
        <v>262</v>
      </c>
      <c r="W76" s="27">
        <v>262</v>
      </c>
      <c r="X76" s="77">
        <f t="shared" si="8"/>
        <v>263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f t="shared" si="9"/>
        <v>0</v>
      </c>
      <c r="AE76" s="6">
        <f t="shared" si="10"/>
        <v>0</v>
      </c>
      <c r="AF76" s="6">
        <f t="shared" si="11"/>
        <v>0</v>
      </c>
      <c r="AG76" s="17">
        <f t="shared" si="12"/>
        <v>0</v>
      </c>
      <c r="AH76" s="6">
        <v>0.89</v>
      </c>
      <c r="AI76" s="6">
        <v>0.36</v>
      </c>
      <c r="AJ76" s="6">
        <v>0.6</v>
      </c>
      <c r="AK76" s="6">
        <v>0.21</v>
      </c>
      <c r="AL76" s="6">
        <v>0.41</v>
      </c>
      <c r="AM76" s="12">
        <v>101.616751909256</v>
      </c>
      <c r="AN76" s="6">
        <v>60.423993825912483</v>
      </c>
      <c r="AO76" s="6">
        <v>50.524714946746833</v>
      </c>
      <c r="AP76" s="18">
        <v>4431.1423051357269</v>
      </c>
      <c r="AQ76" s="1" t="b">
        <f t="shared" si="13"/>
        <v>1</v>
      </c>
      <c r="AR76" s="1" t="b">
        <f t="shared" si="15"/>
        <v>1</v>
      </c>
      <c r="AS76" s="5" t="b">
        <f t="shared" si="14"/>
        <v>0</v>
      </c>
    </row>
    <row r="77" spans="1:45" s="5" customFormat="1">
      <c r="A77" s="5">
        <v>75</v>
      </c>
      <c r="B77" s="5">
        <v>4</v>
      </c>
      <c r="C77" s="7">
        <v>0.1</v>
      </c>
      <c r="D77" s="7">
        <v>1</v>
      </c>
      <c r="E77" s="5">
        <v>5</v>
      </c>
      <c r="F77" s="6">
        <v>252</v>
      </c>
      <c r="G77" s="6">
        <v>252</v>
      </c>
      <c r="H77" s="6">
        <v>252</v>
      </c>
      <c r="I77" s="6">
        <v>249.303</v>
      </c>
      <c r="J77" s="6">
        <v>252</v>
      </c>
      <c r="K77" s="9">
        <v>252</v>
      </c>
      <c r="L77" s="6">
        <v>252</v>
      </c>
      <c r="M77" s="6">
        <v>252</v>
      </c>
      <c r="N77" s="27">
        <v>241.49999999999969</v>
      </c>
      <c r="O77" s="6">
        <v>252</v>
      </c>
      <c r="P77" s="6">
        <v>252</v>
      </c>
      <c r="Q77" s="6">
        <v>252</v>
      </c>
      <c r="R77" s="6">
        <v>252</v>
      </c>
      <c r="S77" s="6">
        <v>252</v>
      </c>
      <c r="T77" s="9">
        <v>252</v>
      </c>
      <c r="U77" s="6">
        <v>252</v>
      </c>
      <c r="V77" s="6">
        <v>252</v>
      </c>
      <c r="W77" s="27" t="s">
        <v>14</v>
      </c>
      <c r="X77" s="77">
        <f t="shared" si="8"/>
        <v>253</v>
      </c>
      <c r="Y77" s="6">
        <v>0</v>
      </c>
      <c r="Z77" s="6">
        <v>0</v>
      </c>
      <c r="AA77" s="6">
        <v>0</v>
      </c>
      <c r="AB77" s="6">
        <v>1.0703800000000001</v>
      </c>
      <c r="AC77" s="6">
        <v>0</v>
      </c>
      <c r="AD77" s="6">
        <f t="shared" si="9"/>
        <v>0</v>
      </c>
      <c r="AE77" s="6">
        <f t="shared" si="10"/>
        <v>0</v>
      </c>
      <c r="AF77" s="6">
        <f t="shared" si="11"/>
        <v>0</v>
      </c>
      <c r="AG77" s="17">
        <f t="shared" si="12"/>
        <v>4.545454545454664</v>
      </c>
      <c r="AH77" s="6">
        <v>2.04</v>
      </c>
      <c r="AI77" s="6">
        <v>0.47</v>
      </c>
      <c r="AJ77" s="6">
        <v>0.51</v>
      </c>
      <c r="AK77" s="6">
        <v>1</v>
      </c>
      <c r="AL77" s="6">
        <v>0.81</v>
      </c>
      <c r="AM77" s="12">
        <v>295.56352710723883</v>
      </c>
      <c r="AN77" s="6">
        <v>415.50344800949102</v>
      </c>
      <c r="AO77" s="6">
        <v>113.76879191398621</v>
      </c>
      <c r="AP77" s="18">
        <v>7200</v>
      </c>
      <c r="AQ77" s="1" t="b">
        <f t="shared" si="13"/>
        <v>1</v>
      </c>
      <c r="AR77" s="1" t="b">
        <f t="shared" si="15"/>
        <v>1</v>
      </c>
      <c r="AS77" s="5" t="b">
        <f t="shared" si="14"/>
        <v>0</v>
      </c>
    </row>
    <row r="78" spans="1:45" s="5" customFormat="1">
      <c r="A78" s="5">
        <v>75</v>
      </c>
      <c r="B78" s="5">
        <v>4</v>
      </c>
      <c r="C78" s="7">
        <v>0.3</v>
      </c>
      <c r="D78" s="7">
        <v>0.1</v>
      </c>
      <c r="E78" s="5">
        <v>1</v>
      </c>
      <c r="F78" s="6">
        <v>14</v>
      </c>
      <c r="G78" s="6">
        <v>14</v>
      </c>
      <c r="H78" s="6">
        <v>14</v>
      </c>
      <c r="I78" s="6">
        <v>11.9</v>
      </c>
      <c r="J78" s="6">
        <v>12.0063</v>
      </c>
      <c r="K78" s="9">
        <v>14</v>
      </c>
      <c r="L78" s="6">
        <v>14</v>
      </c>
      <c r="M78" s="6">
        <v>14</v>
      </c>
      <c r="N78" s="27">
        <v>14</v>
      </c>
      <c r="O78" s="6">
        <v>14</v>
      </c>
      <c r="P78" s="6">
        <v>14</v>
      </c>
      <c r="Q78" s="6">
        <v>14</v>
      </c>
      <c r="R78" s="6">
        <v>14</v>
      </c>
      <c r="S78" s="6">
        <v>14</v>
      </c>
      <c r="T78" s="9">
        <v>14</v>
      </c>
      <c r="U78" s="6">
        <v>14</v>
      </c>
      <c r="V78" s="6">
        <v>14</v>
      </c>
      <c r="W78" s="27">
        <v>14</v>
      </c>
      <c r="X78" s="77">
        <f t="shared" si="8"/>
        <v>15</v>
      </c>
      <c r="Y78" s="6">
        <v>0</v>
      </c>
      <c r="Z78" s="6">
        <v>0</v>
      </c>
      <c r="AA78" s="6">
        <v>0</v>
      </c>
      <c r="AB78" s="6">
        <v>15</v>
      </c>
      <c r="AC78" s="6">
        <v>14.240500000000001</v>
      </c>
      <c r="AD78" s="6">
        <f t="shared" si="9"/>
        <v>0</v>
      </c>
      <c r="AE78" s="6">
        <f t="shared" si="10"/>
        <v>0</v>
      </c>
      <c r="AF78" s="6">
        <f t="shared" si="11"/>
        <v>0</v>
      </c>
      <c r="AG78" s="17">
        <f t="shared" si="12"/>
        <v>0</v>
      </c>
      <c r="AH78" s="6">
        <v>0.05</v>
      </c>
      <c r="AI78" s="6">
        <v>0.03</v>
      </c>
      <c r="AJ78" s="6">
        <v>0.03</v>
      </c>
      <c r="AK78" s="6">
        <v>0.22</v>
      </c>
      <c r="AL78" s="6">
        <v>0.35</v>
      </c>
      <c r="AM78" s="12">
        <v>2.731950998306274</v>
      </c>
      <c r="AN78" s="6">
        <v>4.5806560516357422</v>
      </c>
      <c r="AO78" s="6">
        <v>4.1023919582366943</v>
      </c>
      <c r="AP78" s="18">
        <v>6.8328461647033691</v>
      </c>
      <c r="AQ78" s="1" t="b">
        <f t="shared" si="13"/>
        <v>1</v>
      </c>
      <c r="AR78" s="1" t="b">
        <f t="shared" si="15"/>
        <v>1</v>
      </c>
      <c r="AS78" s="5" t="b">
        <f t="shared" si="14"/>
        <v>0</v>
      </c>
    </row>
    <row r="79" spans="1:45" s="5" customFormat="1">
      <c r="A79" s="5">
        <v>75</v>
      </c>
      <c r="B79" s="5">
        <v>4</v>
      </c>
      <c r="C79" s="7">
        <v>0.3</v>
      </c>
      <c r="D79" s="7">
        <v>0.1</v>
      </c>
      <c r="E79" s="5">
        <v>2</v>
      </c>
      <c r="F79" s="6">
        <v>34</v>
      </c>
      <c r="G79" s="6">
        <v>34</v>
      </c>
      <c r="H79" s="6">
        <v>34</v>
      </c>
      <c r="I79" s="6">
        <v>25.869599999999998</v>
      </c>
      <c r="J79" s="6">
        <v>27.830300000000001</v>
      </c>
      <c r="K79" s="9">
        <v>34</v>
      </c>
      <c r="L79" s="6">
        <v>34</v>
      </c>
      <c r="M79" s="6">
        <v>34</v>
      </c>
      <c r="N79" s="27">
        <v>34</v>
      </c>
      <c r="O79" s="6">
        <v>34</v>
      </c>
      <c r="P79" s="6">
        <v>34</v>
      </c>
      <c r="Q79" s="6">
        <v>34</v>
      </c>
      <c r="R79" s="6">
        <v>34</v>
      </c>
      <c r="S79" s="6">
        <v>34</v>
      </c>
      <c r="T79" s="9">
        <v>34</v>
      </c>
      <c r="U79" s="6">
        <v>34</v>
      </c>
      <c r="V79" s="6">
        <v>34</v>
      </c>
      <c r="W79" s="27">
        <v>34</v>
      </c>
      <c r="X79" s="77">
        <f t="shared" si="8"/>
        <v>35</v>
      </c>
      <c r="Y79" s="6">
        <v>0</v>
      </c>
      <c r="Z79" s="6">
        <v>0</v>
      </c>
      <c r="AA79" s="6">
        <v>0</v>
      </c>
      <c r="AB79" s="6">
        <v>23.912800000000001</v>
      </c>
      <c r="AC79" s="6">
        <v>18.1462</v>
      </c>
      <c r="AD79" s="6">
        <f t="shared" si="9"/>
        <v>0</v>
      </c>
      <c r="AE79" s="6">
        <f t="shared" si="10"/>
        <v>0</v>
      </c>
      <c r="AF79" s="6">
        <f t="shared" si="11"/>
        <v>0</v>
      </c>
      <c r="AG79" s="17">
        <f t="shared" si="12"/>
        <v>0</v>
      </c>
      <c r="AH79" s="6">
        <v>0.95</v>
      </c>
      <c r="AI79" s="6">
        <v>2.2000000000000002</v>
      </c>
      <c r="AJ79" s="6">
        <v>39.869999999999997</v>
      </c>
      <c r="AK79" s="6">
        <v>1.1599999999999999</v>
      </c>
      <c r="AL79" s="6">
        <v>41.12</v>
      </c>
      <c r="AM79" s="12">
        <v>86.667321920394897</v>
      </c>
      <c r="AN79" s="6">
        <v>34.488633155822747</v>
      </c>
      <c r="AO79" s="6">
        <v>16.812122821807861</v>
      </c>
      <c r="AP79" s="18">
        <v>449.19885587692261</v>
      </c>
      <c r="AQ79" s="1" t="b">
        <f t="shared" si="13"/>
        <v>1</v>
      </c>
      <c r="AR79" s="1" t="b">
        <f t="shared" si="15"/>
        <v>1</v>
      </c>
      <c r="AS79" s="5" t="b">
        <f t="shared" si="14"/>
        <v>0</v>
      </c>
    </row>
    <row r="80" spans="1:45" s="5" customFormat="1">
      <c r="A80" s="5">
        <v>75</v>
      </c>
      <c r="B80" s="5">
        <v>4</v>
      </c>
      <c r="C80" s="7">
        <v>0.3</v>
      </c>
      <c r="D80" s="7">
        <v>0.1</v>
      </c>
      <c r="E80" s="5">
        <v>3</v>
      </c>
      <c r="F80" s="6">
        <v>27</v>
      </c>
      <c r="G80" s="6">
        <v>27</v>
      </c>
      <c r="H80" s="6">
        <v>27</v>
      </c>
      <c r="I80" s="6">
        <v>25</v>
      </c>
      <c r="J80" s="6">
        <v>25</v>
      </c>
      <c r="K80" s="9">
        <v>27</v>
      </c>
      <c r="L80" s="6">
        <v>27</v>
      </c>
      <c r="M80" s="6">
        <v>27.000000000000011</v>
      </c>
      <c r="N80" s="27">
        <v>27</v>
      </c>
      <c r="O80" s="6">
        <v>27</v>
      </c>
      <c r="P80" s="6">
        <v>27</v>
      </c>
      <c r="Q80" s="6">
        <v>27</v>
      </c>
      <c r="R80" s="6">
        <v>27</v>
      </c>
      <c r="S80" s="6">
        <v>27</v>
      </c>
      <c r="T80" s="9">
        <v>27</v>
      </c>
      <c r="U80" s="6">
        <v>27</v>
      </c>
      <c r="V80" s="6">
        <v>27.000000000000011</v>
      </c>
      <c r="W80" s="27">
        <v>27</v>
      </c>
      <c r="X80" s="77">
        <f t="shared" si="8"/>
        <v>28</v>
      </c>
      <c r="Y80" s="6">
        <v>0</v>
      </c>
      <c r="Z80" s="6">
        <v>0</v>
      </c>
      <c r="AA80" s="6">
        <v>0</v>
      </c>
      <c r="AB80" s="6">
        <v>7.4074099999999996</v>
      </c>
      <c r="AC80" s="6">
        <v>7.4074099999999996</v>
      </c>
      <c r="AD80" s="6">
        <f t="shared" si="9"/>
        <v>0</v>
      </c>
      <c r="AE80" s="6">
        <f t="shared" si="10"/>
        <v>0</v>
      </c>
      <c r="AF80" s="6">
        <f t="shared" si="11"/>
        <v>0</v>
      </c>
      <c r="AG80" s="17">
        <f t="shared" si="12"/>
        <v>0</v>
      </c>
      <c r="AH80" s="6">
        <v>0.13</v>
      </c>
      <c r="AI80" s="6">
        <v>0.17</v>
      </c>
      <c r="AJ80" s="6">
        <v>2.2400000000000002</v>
      </c>
      <c r="AK80" s="6">
        <v>0.3</v>
      </c>
      <c r="AL80" s="6">
        <v>0.37</v>
      </c>
      <c r="AM80" s="12">
        <v>38.597277164459229</v>
      </c>
      <c r="AN80" s="6">
        <v>23.661535978317261</v>
      </c>
      <c r="AO80" s="6">
        <v>9.9431509971618652</v>
      </c>
      <c r="AP80" s="18">
        <v>34.41089916229248</v>
      </c>
      <c r="AQ80" s="1" t="b">
        <f t="shared" si="13"/>
        <v>1</v>
      </c>
      <c r="AR80" s="1" t="b">
        <f t="shared" si="15"/>
        <v>1</v>
      </c>
      <c r="AS80" s="5" t="b">
        <f t="shared" si="14"/>
        <v>0</v>
      </c>
    </row>
    <row r="81" spans="1:45" s="5" customFormat="1">
      <c r="A81" s="5">
        <v>75</v>
      </c>
      <c r="B81" s="5">
        <v>4</v>
      </c>
      <c r="C81" s="7">
        <v>0.3</v>
      </c>
      <c r="D81" s="7">
        <v>0.1</v>
      </c>
      <c r="E81" s="5">
        <v>4</v>
      </c>
      <c r="F81" s="6">
        <v>14</v>
      </c>
      <c r="G81" s="6">
        <v>14</v>
      </c>
      <c r="H81" s="6">
        <v>14</v>
      </c>
      <c r="I81" s="6">
        <v>12.6</v>
      </c>
      <c r="J81" s="6">
        <v>14</v>
      </c>
      <c r="K81" s="9">
        <v>14</v>
      </c>
      <c r="L81" s="6">
        <v>14</v>
      </c>
      <c r="M81" s="6">
        <v>14</v>
      </c>
      <c r="N81" s="27">
        <v>14</v>
      </c>
      <c r="O81" s="6">
        <v>14</v>
      </c>
      <c r="P81" s="6">
        <v>14</v>
      </c>
      <c r="Q81" s="6">
        <v>14</v>
      </c>
      <c r="R81" s="6">
        <v>14</v>
      </c>
      <c r="S81" s="6">
        <v>14</v>
      </c>
      <c r="T81" s="9">
        <v>14</v>
      </c>
      <c r="U81" s="6">
        <v>14</v>
      </c>
      <c r="V81" s="6">
        <v>14</v>
      </c>
      <c r="W81" s="27">
        <v>14</v>
      </c>
      <c r="X81" s="77">
        <f t="shared" si="8"/>
        <v>15</v>
      </c>
      <c r="Y81" s="6">
        <v>0</v>
      </c>
      <c r="Z81" s="6">
        <v>0</v>
      </c>
      <c r="AA81" s="6">
        <v>0</v>
      </c>
      <c r="AB81" s="6">
        <v>10</v>
      </c>
      <c r="AC81" s="6">
        <v>0</v>
      </c>
      <c r="AD81" s="6">
        <f t="shared" si="9"/>
        <v>0</v>
      </c>
      <c r="AE81" s="6">
        <f t="shared" si="10"/>
        <v>0</v>
      </c>
      <c r="AF81" s="6">
        <f t="shared" si="11"/>
        <v>0</v>
      </c>
      <c r="AG81" s="17">
        <f t="shared" si="12"/>
        <v>0</v>
      </c>
      <c r="AH81" s="6">
        <v>0.09</v>
      </c>
      <c r="AI81" s="6">
        <v>0.08</v>
      </c>
      <c r="AJ81" s="6">
        <v>0.08</v>
      </c>
      <c r="AK81" s="6">
        <v>7.0000000000000007E-2</v>
      </c>
      <c r="AL81" s="6">
        <v>0.2</v>
      </c>
      <c r="AM81" s="12">
        <v>2.3469231128692631</v>
      </c>
      <c r="AN81" s="6">
        <v>4.3863999843597412</v>
      </c>
      <c r="AO81" s="6">
        <v>3.9447710514068599</v>
      </c>
      <c r="AP81" s="18">
        <v>6.7937769889831543</v>
      </c>
      <c r="AQ81" s="1" t="b">
        <f t="shared" si="13"/>
        <v>1</v>
      </c>
      <c r="AR81" s="1" t="b">
        <f t="shared" si="15"/>
        <v>1</v>
      </c>
      <c r="AS81" s="5" t="b">
        <f t="shared" si="14"/>
        <v>0</v>
      </c>
    </row>
    <row r="82" spans="1:45" s="5" customFormat="1">
      <c r="A82" s="5">
        <v>75</v>
      </c>
      <c r="B82" s="5">
        <v>4</v>
      </c>
      <c r="C82" s="7">
        <v>0.3</v>
      </c>
      <c r="D82" s="7">
        <v>0.1</v>
      </c>
      <c r="E82" s="5">
        <v>5</v>
      </c>
      <c r="F82" s="6">
        <v>28</v>
      </c>
      <c r="G82" s="6">
        <v>28</v>
      </c>
      <c r="H82" s="6">
        <v>28</v>
      </c>
      <c r="I82" s="6">
        <v>22.585899999999999</v>
      </c>
      <c r="J82" s="6">
        <v>23.311699999999998</v>
      </c>
      <c r="K82" s="9">
        <v>28</v>
      </c>
      <c r="L82" s="6">
        <v>28</v>
      </c>
      <c r="M82" s="6">
        <v>28</v>
      </c>
      <c r="N82" s="27">
        <v>28</v>
      </c>
      <c r="O82" s="6">
        <v>28</v>
      </c>
      <c r="P82" s="6">
        <v>28</v>
      </c>
      <c r="Q82" s="6">
        <v>28</v>
      </c>
      <c r="R82" s="6">
        <v>28</v>
      </c>
      <c r="S82" s="6">
        <v>28</v>
      </c>
      <c r="T82" s="9">
        <v>28</v>
      </c>
      <c r="U82" s="6">
        <v>28</v>
      </c>
      <c r="V82" s="6">
        <v>28</v>
      </c>
      <c r="W82" s="27">
        <v>28</v>
      </c>
      <c r="X82" s="77">
        <f t="shared" si="8"/>
        <v>29</v>
      </c>
      <c r="Y82" s="6">
        <v>0</v>
      </c>
      <c r="Z82" s="6">
        <v>0</v>
      </c>
      <c r="AA82" s="6">
        <v>0</v>
      </c>
      <c r="AB82" s="6">
        <v>19.335899999999999</v>
      </c>
      <c r="AC82" s="6">
        <v>16.7438</v>
      </c>
      <c r="AD82" s="6">
        <f t="shared" si="9"/>
        <v>0</v>
      </c>
      <c r="AE82" s="6">
        <f t="shared" si="10"/>
        <v>0</v>
      </c>
      <c r="AF82" s="6">
        <f t="shared" si="11"/>
        <v>0</v>
      </c>
      <c r="AG82" s="17">
        <f t="shared" si="12"/>
        <v>0</v>
      </c>
      <c r="AH82" s="6">
        <v>0.52</v>
      </c>
      <c r="AI82" s="6">
        <v>0.82</v>
      </c>
      <c r="AJ82" s="6">
        <v>11.08</v>
      </c>
      <c r="AK82" s="6">
        <v>0.65</v>
      </c>
      <c r="AL82" s="6">
        <v>10.98</v>
      </c>
      <c r="AM82" s="12">
        <v>65.055317878723145</v>
      </c>
      <c r="AN82" s="6">
        <v>22.301149845123291</v>
      </c>
      <c r="AO82" s="6">
        <v>15.396149873733521</v>
      </c>
      <c r="AP82" s="18">
        <v>114.4599630832672</v>
      </c>
      <c r="AQ82" s="1" t="b">
        <f t="shared" si="13"/>
        <v>1</v>
      </c>
      <c r="AR82" s="1" t="b">
        <f t="shared" si="15"/>
        <v>1</v>
      </c>
      <c r="AS82" s="5" t="b">
        <f t="shared" si="14"/>
        <v>0</v>
      </c>
    </row>
    <row r="83" spans="1:45" s="5" customFormat="1">
      <c r="A83" s="5">
        <v>75</v>
      </c>
      <c r="B83" s="5">
        <v>4</v>
      </c>
      <c r="C83" s="7">
        <v>0.3</v>
      </c>
      <c r="D83" s="7">
        <v>0.5</v>
      </c>
      <c r="E83" s="5">
        <v>1</v>
      </c>
      <c r="F83" s="6">
        <v>98</v>
      </c>
      <c r="G83" s="6">
        <v>98</v>
      </c>
      <c r="H83" s="6">
        <v>98</v>
      </c>
      <c r="I83" s="6">
        <v>81.777299999999997</v>
      </c>
      <c r="J83" s="6">
        <v>88.904499999999999</v>
      </c>
      <c r="K83" s="9">
        <v>98</v>
      </c>
      <c r="L83" s="6">
        <v>86.463596884797468</v>
      </c>
      <c r="M83" s="6">
        <v>88.791779749324945</v>
      </c>
      <c r="N83" s="27">
        <v>31.312246029582301</v>
      </c>
      <c r="O83" s="6">
        <v>98</v>
      </c>
      <c r="P83" s="6">
        <v>98</v>
      </c>
      <c r="Q83" s="6">
        <v>98</v>
      </c>
      <c r="R83" s="6">
        <v>98</v>
      </c>
      <c r="S83" s="6">
        <v>98</v>
      </c>
      <c r="T83" s="9">
        <v>98</v>
      </c>
      <c r="U83" s="6">
        <v>98</v>
      </c>
      <c r="V83" s="6">
        <v>98</v>
      </c>
      <c r="W83" s="27" t="s">
        <v>14</v>
      </c>
      <c r="X83" s="77">
        <f t="shared" si="8"/>
        <v>99</v>
      </c>
      <c r="Y83" s="6">
        <v>0</v>
      </c>
      <c r="Z83" s="6">
        <v>0</v>
      </c>
      <c r="AA83" s="6">
        <v>0</v>
      </c>
      <c r="AB83" s="6">
        <v>16.553799999999999</v>
      </c>
      <c r="AC83" s="6">
        <v>9.2810900000000007</v>
      </c>
      <c r="AD83" s="6">
        <f t="shared" si="9"/>
        <v>0</v>
      </c>
      <c r="AE83" s="6">
        <f t="shared" si="10"/>
        <v>11.771839913471972</v>
      </c>
      <c r="AF83" s="6">
        <f t="shared" si="11"/>
        <v>9.3961431129337303</v>
      </c>
      <c r="AG83" s="17">
        <f t="shared" si="12"/>
        <v>68.371468656987574</v>
      </c>
      <c r="AH83" s="6">
        <v>4.32</v>
      </c>
      <c r="AI83" s="6">
        <v>18.809999999999999</v>
      </c>
      <c r="AJ83" s="6">
        <v>131.6</v>
      </c>
      <c r="AK83" s="6">
        <v>4.51</v>
      </c>
      <c r="AL83" s="6">
        <v>46.97</v>
      </c>
      <c r="AM83" s="12">
        <v>329.53248310089111</v>
      </c>
      <c r="AN83" s="6">
        <v>7200</v>
      </c>
      <c r="AO83" s="6">
        <v>7200</v>
      </c>
      <c r="AP83" s="18">
        <v>7200</v>
      </c>
      <c r="AQ83" s="1" t="b">
        <f t="shared" si="13"/>
        <v>1</v>
      </c>
      <c r="AR83" s="1" t="b">
        <f t="shared" si="15"/>
        <v>1</v>
      </c>
      <c r="AS83" s="5" t="b">
        <f t="shared" si="14"/>
        <v>0</v>
      </c>
    </row>
    <row r="84" spans="1:45" s="5" customFormat="1">
      <c r="A84" s="5">
        <v>75</v>
      </c>
      <c r="B84" s="5">
        <v>4</v>
      </c>
      <c r="C84" s="7">
        <v>0.3</v>
      </c>
      <c r="D84" s="7">
        <v>0.5</v>
      </c>
      <c r="E84" s="5">
        <v>2</v>
      </c>
      <c r="F84" s="6">
        <v>133</v>
      </c>
      <c r="G84" s="6">
        <v>133</v>
      </c>
      <c r="H84" s="6">
        <v>133</v>
      </c>
      <c r="I84" s="6">
        <v>123.06699999999999</v>
      </c>
      <c r="J84" s="6">
        <v>128.08099999999999</v>
      </c>
      <c r="K84" s="9">
        <v>133</v>
      </c>
      <c r="L84" s="6">
        <v>133</v>
      </c>
      <c r="M84" s="6">
        <v>133</v>
      </c>
      <c r="N84" s="27">
        <v>36.405488519165083</v>
      </c>
      <c r="O84" s="6">
        <v>133</v>
      </c>
      <c r="P84" s="6">
        <v>133</v>
      </c>
      <c r="Q84" s="6">
        <v>133</v>
      </c>
      <c r="R84" s="6">
        <v>133</v>
      </c>
      <c r="S84" s="6">
        <v>133</v>
      </c>
      <c r="T84" s="9">
        <v>133</v>
      </c>
      <c r="U84" s="6">
        <v>133</v>
      </c>
      <c r="V84" s="6">
        <v>133</v>
      </c>
      <c r="W84" s="27" t="s">
        <v>14</v>
      </c>
      <c r="X84" s="77">
        <f t="shared" si="8"/>
        <v>134</v>
      </c>
      <c r="Y84" s="6">
        <v>0</v>
      </c>
      <c r="Z84" s="6">
        <v>0</v>
      </c>
      <c r="AA84" s="6">
        <v>0</v>
      </c>
      <c r="AB84" s="6">
        <v>7.4686899999999996</v>
      </c>
      <c r="AC84" s="6">
        <v>3.6985800000000002</v>
      </c>
      <c r="AD84" s="6">
        <f t="shared" si="9"/>
        <v>0</v>
      </c>
      <c r="AE84" s="6">
        <f t="shared" si="10"/>
        <v>0</v>
      </c>
      <c r="AF84" s="6">
        <f t="shared" si="11"/>
        <v>0</v>
      </c>
      <c r="AG84" s="17">
        <f t="shared" si="12"/>
        <v>72.831724985697704</v>
      </c>
      <c r="AH84" s="6">
        <v>1.52</v>
      </c>
      <c r="AI84" s="6">
        <v>3.86</v>
      </c>
      <c r="AJ84" s="6">
        <v>21.34</v>
      </c>
      <c r="AK84" s="6">
        <v>1.3</v>
      </c>
      <c r="AL84" s="6">
        <v>59.19</v>
      </c>
      <c r="AM84" s="12">
        <v>163.47497081756589</v>
      </c>
      <c r="AN84" s="6">
        <v>1259.480097055435</v>
      </c>
      <c r="AO84" s="6">
        <v>2140.1860730648041</v>
      </c>
      <c r="AP84" s="18">
        <v>7200</v>
      </c>
      <c r="AQ84" s="1" t="b">
        <f t="shared" si="13"/>
        <v>1</v>
      </c>
      <c r="AR84" s="1" t="b">
        <f t="shared" si="15"/>
        <v>1</v>
      </c>
      <c r="AS84" s="5" t="b">
        <f t="shared" si="14"/>
        <v>0</v>
      </c>
    </row>
    <row r="85" spans="1:45" s="5" customFormat="1">
      <c r="A85" s="5">
        <v>75</v>
      </c>
      <c r="B85" s="5">
        <v>4</v>
      </c>
      <c r="C85" s="7">
        <v>0.3</v>
      </c>
      <c r="D85" s="7">
        <v>0.5</v>
      </c>
      <c r="E85" s="5">
        <v>3</v>
      </c>
      <c r="F85" s="6">
        <v>142</v>
      </c>
      <c r="G85" s="6">
        <v>142</v>
      </c>
      <c r="H85" s="6">
        <v>142</v>
      </c>
      <c r="I85" s="6">
        <v>126.152</v>
      </c>
      <c r="J85" s="6">
        <v>131.29499999999999</v>
      </c>
      <c r="K85" s="9">
        <v>142</v>
      </c>
      <c r="L85" s="6">
        <v>142</v>
      </c>
      <c r="M85" s="6">
        <v>142</v>
      </c>
      <c r="N85" s="27">
        <v>36.456267729226802</v>
      </c>
      <c r="O85" s="6">
        <v>142</v>
      </c>
      <c r="P85" s="6">
        <v>142</v>
      </c>
      <c r="Q85" s="6">
        <v>142</v>
      </c>
      <c r="R85" s="6">
        <v>142</v>
      </c>
      <c r="S85" s="6">
        <v>142</v>
      </c>
      <c r="T85" s="9">
        <v>142</v>
      </c>
      <c r="U85" s="6">
        <v>142</v>
      </c>
      <c r="V85" s="6">
        <v>142</v>
      </c>
      <c r="W85" s="27" t="s">
        <v>14</v>
      </c>
      <c r="X85" s="77">
        <f t="shared" si="8"/>
        <v>143</v>
      </c>
      <c r="Y85" s="6">
        <v>0</v>
      </c>
      <c r="Z85" s="6">
        <v>0</v>
      </c>
      <c r="AA85" s="6">
        <v>0</v>
      </c>
      <c r="AB85" s="6">
        <v>11.1609</v>
      </c>
      <c r="AC85" s="6">
        <v>7.5386699999999998</v>
      </c>
      <c r="AD85" s="6">
        <f t="shared" si="9"/>
        <v>0</v>
      </c>
      <c r="AE85" s="6">
        <f t="shared" si="10"/>
        <v>0</v>
      </c>
      <c r="AF85" s="6">
        <f t="shared" si="11"/>
        <v>0</v>
      </c>
      <c r="AG85" s="17">
        <f t="shared" si="12"/>
        <v>74.506106483058176</v>
      </c>
      <c r="AH85" s="6">
        <v>1.39</v>
      </c>
      <c r="AI85" s="6">
        <v>4.7300000000000004</v>
      </c>
      <c r="AJ85" s="6">
        <v>58.14</v>
      </c>
      <c r="AK85" s="6">
        <v>0.83</v>
      </c>
      <c r="AL85" s="6">
        <v>14.89</v>
      </c>
      <c r="AM85" s="12">
        <v>167.30352592468259</v>
      </c>
      <c r="AN85" s="6">
        <v>4016.644076108932</v>
      </c>
      <c r="AO85" s="6">
        <v>2379.9022161960602</v>
      </c>
      <c r="AP85" s="18">
        <v>7200</v>
      </c>
      <c r="AQ85" s="1" t="b">
        <f t="shared" si="13"/>
        <v>1</v>
      </c>
      <c r="AR85" s="1" t="b">
        <f t="shared" si="15"/>
        <v>1</v>
      </c>
      <c r="AS85" s="5" t="b">
        <f t="shared" si="14"/>
        <v>0</v>
      </c>
    </row>
    <row r="86" spans="1:45" s="5" customFormat="1">
      <c r="A86" s="5">
        <v>75</v>
      </c>
      <c r="B86" s="5">
        <v>4</v>
      </c>
      <c r="C86" s="7">
        <v>0.3</v>
      </c>
      <c r="D86" s="7">
        <v>0.5</v>
      </c>
      <c r="E86" s="5">
        <v>4</v>
      </c>
      <c r="F86" s="6">
        <v>105</v>
      </c>
      <c r="G86" s="6">
        <v>105</v>
      </c>
      <c r="H86" s="6">
        <v>105</v>
      </c>
      <c r="I86" s="6">
        <v>89.456599999999995</v>
      </c>
      <c r="J86" s="6">
        <v>95.175299999999993</v>
      </c>
      <c r="K86" s="9">
        <v>105</v>
      </c>
      <c r="L86" s="6">
        <v>100.2613929390162</v>
      </c>
      <c r="M86" s="6">
        <v>97.76241808526116</v>
      </c>
      <c r="N86" s="27">
        <v>33.55549766492399</v>
      </c>
      <c r="O86" s="6">
        <v>105</v>
      </c>
      <c r="P86" s="6">
        <v>105</v>
      </c>
      <c r="Q86" s="6">
        <v>105</v>
      </c>
      <c r="R86" s="6">
        <v>105</v>
      </c>
      <c r="S86" s="6">
        <v>105</v>
      </c>
      <c r="T86" s="9">
        <v>105</v>
      </c>
      <c r="U86" s="6">
        <v>105</v>
      </c>
      <c r="V86" s="6">
        <v>105</v>
      </c>
      <c r="W86" s="27" t="s">
        <v>14</v>
      </c>
      <c r="X86" s="77">
        <f t="shared" si="8"/>
        <v>106</v>
      </c>
      <c r="Y86" s="6">
        <v>0</v>
      </c>
      <c r="Z86" s="6">
        <v>0</v>
      </c>
      <c r="AA86" s="6">
        <v>0</v>
      </c>
      <c r="AB86" s="6">
        <v>14.8032</v>
      </c>
      <c r="AC86" s="6">
        <v>9.3568099999999994</v>
      </c>
      <c r="AD86" s="6">
        <f t="shared" si="9"/>
        <v>0</v>
      </c>
      <c r="AE86" s="6">
        <f t="shared" si="10"/>
        <v>4.5129591056988545</v>
      </c>
      <c r="AF86" s="6">
        <f t="shared" si="11"/>
        <v>6.8929351568941311</v>
      </c>
      <c r="AG86" s="17">
        <f t="shared" si="12"/>
        <v>68.343870127430193</v>
      </c>
      <c r="AH86" s="6">
        <v>5.67</v>
      </c>
      <c r="AI86" s="6">
        <v>10.68</v>
      </c>
      <c r="AJ86" s="6">
        <v>150.77000000000001</v>
      </c>
      <c r="AK86" s="6">
        <v>2.74</v>
      </c>
      <c r="AL86" s="6">
        <v>19.63</v>
      </c>
      <c r="AM86" s="12">
        <v>239.38685011863711</v>
      </c>
      <c r="AN86" s="6">
        <v>7200</v>
      </c>
      <c r="AO86" s="6">
        <v>7200</v>
      </c>
      <c r="AP86" s="18">
        <v>7200</v>
      </c>
      <c r="AQ86" s="1" t="b">
        <f t="shared" si="13"/>
        <v>1</v>
      </c>
      <c r="AR86" s="1" t="b">
        <f t="shared" si="15"/>
        <v>1</v>
      </c>
      <c r="AS86" s="5" t="b">
        <f t="shared" si="14"/>
        <v>0</v>
      </c>
    </row>
    <row r="87" spans="1:45" s="5" customFormat="1">
      <c r="A87" s="5">
        <v>75</v>
      </c>
      <c r="B87" s="5">
        <v>4</v>
      </c>
      <c r="C87" s="7">
        <v>0.3</v>
      </c>
      <c r="D87" s="7">
        <v>0.5</v>
      </c>
      <c r="E87" s="5">
        <v>5</v>
      </c>
      <c r="F87" s="6">
        <v>126</v>
      </c>
      <c r="G87" s="6">
        <v>126</v>
      </c>
      <c r="H87" s="6">
        <v>126</v>
      </c>
      <c r="I87" s="6">
        <v>109.191</v>
      </c>
      <c r="J87" s="6">
        <v>115.81100000000001</v>
      </c>
      <c r="K87" s="9">
        <v>126</v>
      </c>
      <c r="L87" s="6">
        <v>114.60362598996031</v>
      </c>
      <c r="M87" s="6">
        <v>122.32662538699689</v>
      </c>
      <c r="N87" s="27">
        <v>34.168645109732942</v>
      </c>
      <c r="O87" s="6">
        <v>126</v>
      </c>
      <c r="P87" s="6">
        <v>126</v>
      </c>
      <c r="Q87" s="6">
        <v>126</v>
      </c>
      <c r="R87" s="6">
        <v>126</v>
      </c>
      <c r="S87" s="6">
        <v>126</v>
      </c>
      <c r="T87" s="9">
        <v>126</v>
      </c>
      <c r="U87" s="6">
        <v>126</v>
      </c>
      <c r="V87" s="6">
        <v>126</v>
      </c>
      <c r="W87" s="27" t="s">
        <v>14</v>
      </c>
      <c r="X87" s="77">
        <f t="shared" si="8"/>
        <v>127</v>
      </c>
      <c r="Y87" s="6">
        <v>0</v>
      </c>
      <c r="Z87" s="6">
        <v>0</v>
      </c>
      <c r="AA87" s="6">
        <v>0</v>
      </c>
      <c r="AB87" s="6">
        <v>13.3406</v>
      </c>
      <c r="AC87" s="6">
        <v>8.0866600000000002</v>
      </c>
      <c r="AD87" s="6">
        <f t="shared" si="9"/>
        <v>0</v>
      </c>
      <c r="AE87" s="6">
        <f t="shared" si="10"/>
        <v>9.0447412778092762</v>
      </c>
      <c r="AF87" s="6">
        <f t="shared" si="11"/>
        <v>2.9153766769865919</v>
      </c>
      <c r="AG87" s="17">
        <f t="shared" si="12"/>
        <v>73.095555031706354</v>
      </c>
      <c r="AH87" s="6">
        <v>1.96</v>
      </c>
      <c r="AI87" s="6">
        <v>8.32</v>
      </c>
      <c r="AJ87" s="6">
        <v>186.07</v>
      </c>
      <c r="AK87" s="6">
        <v>1.81</v>
      </c>
      <c r="AL87" s="6">
        <v>30.76</v>
      </c>
      <c r="AM87" s="12">
        <v>233.46762800216669</v>
      </c>
      <c r="AN87" s="6">
        <v>7200</v>
      </c>
      <c r="AO87" s="6">
        <v>7200</v>
      </c>
      <c r="AP87" s="18">
        <v>7200</v>
      </c>
      <c r="AQ87" s="1" t="b">
        <f t="shared" si="13"/>
        <v>1</v>
      </c>
      <c r="AR87" s="1" t="b">
        <f t="shared" si="15"/>
        <v>1</v>
      </c>
      <c r="AS87" s="5" t="b">
        <f t="shared" si="14"/>
        <v>0</v>
      </c>
    </row>
    <row r="88" spans="1:45" s="5" customFormat="1">
      <c r="A88" s="5">
        <v>75</v>
      </c>
      <c r="B88" s="5">
        <v>4</v>
      </c>
      <c r="C88" s="7">
        <v>0.3</v>
      </c>
      <c r="D88" s="7">
        <v>1</v>
      </c>
      <c r="E88" s="5">
        <v>1</v>
      </c>
      <c r="F88" s="6">
        <v>244</v>
      </c>
      <c r="G88" s="6">
        <v>244</v>
      </c>
      <c r="H88" s="6">
        <v>244</v>
      </c>
      <c r="I88" s="6">
        <v>238.47900000000001</v>
      </c>
      <c r="J88" s="6">
        <v>244</v>
      </c>
      <c r="K88" s="9">
        <v>244</v>
      </c>
      <c r="L88" s="6">
        <v>244</v>
      </c>
      <c r="M88" s="6">
        <v>244</v>
      </c>
      <c r="N88" s="27">
        <v>230.99999999998579</v>
      </c>
      <c r="O88" s="6">
        <v>244</v>
      </c>
      <c r="P88" s="6">
        <v>244</v>
      </c>
      <c r="Q88" s="6">
        <v>244</v>
      </c>
      <c r="R88" s="6">
        <v>244</v>
      </c>
      <c r="S88" s="6">
        <v>244</v>
      </c>
      <c r="T88" s="9">
        <v>244</v>
      </c>
      <c r="U88" s="6">
        <v>244</v>
      </c>
      <c r="V88" s="6">
        <v>244</v>
      </c>
      <c r="W88" s="27" t="s">
        <v>14</v>
      </c>
      <c r="X88" s="77">
        <f t="shared" si="8"/>
        <v>245</v>
      </c>
      <c r="Y88" s="6">
        <v>0</v>
      </c>
      <c r="Z88" s="6">
        <v>0</v>
      </c>
      <c r="AA88" s="6">
        <v>0</v>
      </c>
      <c r="AB88" s="6">
        <v>2.2627000000000002</v>
      </c>
      <c r="AC88" s="6">
        <v>0</v>
      </c>
      <c r="AD88" s="6">
        <f t="shared" si="9"/>
        <v>0</v>
      </c>
      <c r="AE88" s="6">
        <f t="shared" si="10"/>
        <v>0</v>
      </c>
      <c r="AF88" s="6">
        <f t="shared" si="11"/>
        <v>0</v>
      </c>
      <c r="AG88" s="17">
        <f t="shared" si="12"/>
        <v>5.7142857142915116</v>
      </c>
      <c r="AH88" s="6">
        <v>48.48</v>
      </c>
      <c r="AI88" s="6">
        <v>7.14</v>
      </c>
      <c r="AJ88" s="6">
        <v>4.47</v>
      </c>
      <c r="AK88" s="6">
        <v>2.4300000000000002</v>
      </c>
      <c r="AL88" s="6">
        <v>6.73</v>
      </c>
      <c r="AM88" s="12">
        <v>303.10177612304688</v>
      </c>
      <c r="AN88" s="6">
        <v>2628.5734238624568</v>
      </c>
      <c r="AO88" s="6">
        <v>640.35420799255371</v>
      </c>
      <c r="AP88" s="18">
        <v>7200</v>
      </c>
      <c r="AQ88" s="1" t="b">
        <f t="shared" si="13"/>
        <v>1</v>
      </c>
      <c r="AR88" s="1" t="b">
        <f t="shared" si="15"/>
        <v>1</v>
      </c>
      <c r="AS88" s="5" t="b">
        <f t="shared" si="14"/>
        <v>0</v>
      </c>
    </row>
    <row r="89" spans="1:45" s="5" customFormat="1">
      <c r="A89" s="5">
        <v>75</v>
      </c>
      <c r="B89" s="5">
        <v>4</v>
      </c>
      <c r="C89" s="7">
        <v>0.3</v>
      </c>
      <c r="D89" s="7">
        <v>1</v>
      </c>
      <c r="E89" s="5">
        <v>2</v>
      </c>
      <c r="F89" s="6">
        <v>286</v>
      </c>
      <c r="G89" s="6">
        <v>286</v>
      </c>
      <c r="H89" s="6">
        <v>286</v>
      </c>
      <c r="I89" s="6">
        <v>284.25</v>
      </c>
      <c r="J89" s="6">
        <v>286</v>
      </c>
      <c r="K89" s="9">
        <v>286</v>
      </c>
      <c r="L89" s="6">
        <v>286</v>
      </c>
      <c r="M89" s="6">
        <v>286</v>
      </c>
      <c r="N89" s="27">
        <v>286</v>
      </c>
      <c r="O89" s="6">
        <v>286</v>
      </c>
      <c r="P89" s="6">
        <v>286</v>
      </c>
      <c r="Q89" s="6">
        <v>286</v>
      </c>
      <c r="R89" s="6">
        <v>286</v>
      </c>
      <c r="S89" s="6">
        <v>286</v>
      </c>
      <c r="T89" s="9">
        <v>286</v>
      </c>
      <c r="U89" s="6">
        <v>286</v>
      </c>
      <c r="V89" s="6">
        <v>286</v>
      </c>
      <c r="W89" s="27">
        <v>286</v>
      </c>
      <c r="X89" s="77">
        <f t="shared" si="8"/>
        <v>287</v>
      </c>
      <c r="Y89" s="6">
        <v>0</v>
      </c>
      <c r="Z89" s="6">
        <v>0</v>
      </c>
      <c r="AA89" s="6">
        <v>0</v>
      </c>
      <c r="AB89" s="6">
        <v>0.61188799999999999</v>
      </c>
      <c r="AC89" s="6">
        <v>0</v>
      </c>
      <c r="AD89" s="6">
        <f t="shared" si="9"/>
        <v>0</v>
      </c>
      <c r="AE89" s="6">
        <f t="shared" si="10"/>
        <v>0</v>
      </c>
      <c r="AF89" s="6">
        <f t="shared" si="11"/>
        <v>0</v>
      </c>
      <c r="AG89" s="17">
        <f t="shared" si="12"/>
        <v>0</v>
      </c>
      <c r="AH89" s="6">
        <v>1.95</v>
      </c>
      <c r="AI89" s="6">
        <v>0.34</v>
      </c>
      <c r="AJ89" s="6">
        <v>0.78</v>
      </c>
      <c r="AK89" s="6">
        <v>0.74</v>
      </c>
      <c r="AL89" s="6">
        <v>0.85</v>
      </c>
      <c r="AM89" s="12">
        <v>102.3086271286011</v>
      </c>
      <c r="AN89" s="6">
        <v>105.2387709617615</v>
      </c>
      <c r="AO89" s="6">
        <v>111.723219871521</v>
      </c>
      <c r="AP89" s="18">
        <v>2796.5626428127289</v>
      </c>
      <c r="AQ89" s="1" t="b">
        <f t="shared" si="13"/>
        <v>1</v>
      </c>
      <c r="AR89" s="1" t="b">
        <f t="shared" si="15"/>
        <v>1</v>
      </c>
      <c r="AS89" s="5" t="b">
        <f t="shared" si="14"/>
        <v>0</v>
      </c>
    </row>
    <row r="90" spans="1:45" s="5" customFormat="1">
      <c r="A90" s="5">
        <v>75</v>
      </c>
      <c r="B90" s="5">
        <v>4</v>
      </c>
      <c r="C90" s="7">
        <v>0.3</v>
      </c>
      <c r="D90" s="7">
        <v>1</v>
      </c>
      <c r="E90" s="5">
        <v>3</v>
      </c>
      <c r="F90" s="6">
        <v>320</v>
      </c>
      <c r="G90" s="6">
        <v>320</v>
      </c>
      <c r="H90" s="6">
        <v>320</v>
      </c>
      <c r="I90" s="6">
        <v>320</v>
      </c>
      <c r="J90" s="6">
        <v>320</v>
      </c>
      <c r="K90" s="9">
        <v>320</v>
      </c>
      <c r="L90" s="6">
        <v>320</v>
      </c>
      <c r="M90" s="6">
        <v>320</v>
      </c>
      <c r="N90" s="27">
        <v>320</v>
      </c>
      <c r="O90" s="6">
        <v>320</v>
      </c>
      <c r="P90" s="6">
        <v>320</v>
      </c>
      <c r="Q90" s="6">
        <v>320</v>
      </c>
      <c r="R90" s="6">
        <v>320</v>
      </c>
      <c r="S90" s="6">
        <v>320</v>
      </c>
      <c r="T90" s="9">
        <v>320</v>
      </c>
      <c r="U90" s="6">
        <v>320</v>
      </c>
      <c r="V90" s="6">
        <v>320</v>
      </c>
      <c r="W90" s="27">
        <v>320</v>
      </c>
      <c r="X90" s="77">
        <f t="shared" si="8"/>
        <v>321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f t="shared" si="9"/>
        <v>0</v>
      </c>
      <c r="AE90" s="6">
        <f t="shared" si="10"/>
        <v>0</v>
      </c>
      <c r="AF90" s="6">
        <f t="shared" si="11"/>
        <v>0</v>
      </c>
      <c r="AG90" s="17">
        <f t="shared" si="12"/>
        <v>0</v>
      </c>
      <c r="AH90" s="6">
        <v>0.34</v>
      </c>
      <c r="AI90" s="6">
        <v>0.22</v>
      </c>
      <c r="AJ90" s="6">
        <v>0.28000000000000003</v>
      </c>
      <c r="AK90" s="6">
        <v>0.18</v>
      </c>
      <c r="AL90" s="6">
        <v>0.25</v>
      </c>
      <c r="AM90" s="12">
        <v>10.097866058349609</v>
      </c>
      <c r="AN90" s="6">
        <v>19.797466993331909</v>
      </c>
      <c r="AO90" s="6">
        <v>10.43389105796814</v>
      </c>
      <c r="AP90" s="18">
        <v>56.188143968582153</v>
      </c>
      <c r="AQ90" s="1" t="b">
        <f t="shared" si="13"/>
        <v>1</v>
      </c>
      <c r="AR90" s="1" t="b">
        <f t="shared" si="15"/>
        <v>1</v>
      </c>
      <c r="AS90" s="5" t="b">
        <f t="shared" si="14"/>
        <v>0</v>
      </c>
    </row>
    <row r="91" spans="1:45" s="5" customFormat="1">
      <c r="A91" s="5">
        <v>75</v>
      </c>
      <c r="B91" s="5">
        <v>4</v>
      </c>
      <c r="C91" s="7">
        <v>0.3</v>
      </c>
      <c r="D91" s="7">
        <v>1</v>
      </c>
      <c r="E91" s="5">
        <v>4</v>
      </c>
      <c r="F91" s="6">
        <v>252</v>
      </c>
      <c r="G91" s="6">
        <v>252</v>
      </c>
      <c r="H91" s="6">
        <v>252</v>
      </c>
      <c r="I91" s="6">
        <v>247.625</v>
      </c>
      <c r="J91" s="6">
        <v>251</v>
      </c>
      <c r="K91" s="9">
        <v>252</v>
      </c>
      <c r="L91" s="6">
        <v>252</v>
      </c>
      <c r="M91" s="6">
        <v>252</v>
      </c>
      <c r="N91" s="27">
        <v>252</v>
      </c>
      <c r="O91" s="6">
        <v>252</v>
      </c>
      <c r="P91" s="6">
        <v>252</v>
      </c>
      <c r="Q91" s="6">
        <v>252</v>
      </c>
      <c r="R91" s="6">
        <v>252</v>
      </c>
      <c r="S91" s="6">
        <v>252</v>
      </c>
      <c r="T91" s="9">
        <v>252</v>
      </c>
      <c r="U91" s="6">
        <v>252</v>
      </c>
      <c r="V91" s="6">
        <v>252</v>
      </c>
      <c r="W91" s="27">
        <v>252</v>
      </c>
      <c r="X91" s="77">
        <f t="shared" si="8"/>
        <v>253</v>
      </c>
      <c r="Y91" s="6">
        <v>0</v>
      </c>
      <c r="Z91" s="6">
        <v>0</v>
      </c>
      <c r="AA91" s="6">
        <v>0</v>
      </c>
      <c r="AB91" s="6">
        <v>1.73611</v>
      </c>
      <c r="AC91" s="6">
        <v>0.39682499999999998</v>
      </c>
      <c r="AD91" s="6">
        <f t="shared" si="9"/>
        <v>0</v>
      </c>
      <c r="AE91" s="6">
        <f t="shared" si="10"/>
        <v>0</v>
      </c>
      <c r="AF91" s="6">
        <f t="shared" si="11"/>
        <v>0</v>
      </c>
      <c r="AG91" s="17">
        <f t="shared" si="12"/>
        <v>0</v>
      </c>
      <c r="AH91" s="6">
        <v>4.5199999999999996</v>
      </c>
      <c r="AI91" s="6">
        <v>1.62</v>
      </c>
      <c r="AJ91" s="6">
        <v>1.95</v>
      </c>
      <c r="AK91" s="6">
        <v>2.17</v>
      </c>
      <c r="AL91" s="6">
        <v>10.64</v>
      </c>
      <c r="AM91" s="12">
        <v>273.47149419784552</v>
      </c>
      <c r="AN91" s="6">
        <v>2863.0412480831151</v>
      </c>
      <c r="AO91" s="6">
        <v>2662.0868849754329</v>
      </c>
      <c r="AP91" s="18">
        <v>425.68209719657898</v>
      </c>
      <c r="AQ91" s="1" t="b">
        <f t="shared" si="13"/>
        <v>1</v>
      </c>
      <c r="AR91" s="1" t="b">
        <f t="shared" si="15"/>
        <v>1</v>
      </c>
      <c r="AS91" s="5" t="b">
        <f t="shared" si="14"/>
        <v>0</v>
      </c>
    </row>
    <row r="92" spans="1:45" s="5" customFormat="1">
      <c r="A92" s="5">
        <v>75</v>
      </c>
      <c r="B92" s="5">
        <v>4</v>
      </c>
      <c r="C92" s="7">
        <v>0.3</v>
      </c>
      <c r="D92" s="7">
        <v>1</v>
      </c>
      <c r="E92" s="5">
        <v>5</v>
      </c>
      <c r="F92" s="6">
        <v>266</v>
      </c>
      <c r="G92" s="6">
        <v>266</v>
      </c>
      <c r="H92" s="6">
        <v>266</v>
      </c>
      <c r="I92" s="6">
        <v>258.77499999999998</v>
      </c>
      <c r="J92" s="6">
        <v>264.45800000000003</v>
      </c>
      <c r="K92" s="9">
        <v>266</v>
      </c>
      <c r="L92" s="6">
        <v>266</v>
      </c>
      <c r="M92" s="6">
        <v>266</v>
      </c>
      <c r="N92" s="27">
        <v>253.4</v>
      </c>
      <c r="O92" s="6">
        <v>266</v>
      </c>
      <c r="P92" s="6">
        <v>266</v>
      </c>
      <c r="Q92" s="6">
        <v>266</v>
      </c>
      <c r="R92" s="6">
        <v>266</v>
      </c>
      <c r="S92" s="6">
        <v>266</v>
      </c>
      <c r="T92" s="9">
        <v>266</v>
      </c>
      <c r="U92" s="6">
        <v>266</v>
      </c>
      <c r="V92" s="6">
        <v>266</v>
      </c>
      <c r="W92" s="27" t="s">
        <v>14</v>
      </c>
      <c r="X92" s="77">
        <f t="shared" si="8"/>
        <v>267</v>
      </c>
      <c r="Y92" s="6">
        <v>0</v>
      </c>
      <c r="Z92" s="6">
        <v>0</v>
      </c>
      <c r="AA92" s="6">
        <v>0</v>
      </c>
      <c r="AB92" s="6">
        <v>2.7162700000000002</v>
      </c>
      <c r="AC92" s="6">
        <v>0.57983899999999999</v>
      </c>
      <c r="AD92" s="6">
        <f t="shared" si="9"/>
        <v>0</v>
      </c>
      <c r="AE92" s="6">
        <f t="shared" si="10"/>
        <v>0</v>
      </c>
      <c r="AF92" s="6">
        <f t="shared" si="11"/>
        <v>0</v>
      </c>
      <c r="AG92" s="17">
        <f t="shared" si="12"/>
        <v>5.0936329588014972</v>
      </c>
      <c r="AH92" s="6">
        <v>24.3</v>
      </c>
      <c r="AI92" s="6">
        <v>11.64</v>
      </c>
      <c r="AJ92" s="6">
        <v>17.25</v>
      </c>
      <c r="AK92" s="6">
        <v>8.35</v>
      </c>
      <c r="AL92" s="6">
        <v>41.74</v>
      </c>
      <c r="AM92" s="12">
        <v>373.45315504074102</v>
      </c>
      <c r="AN92" s="6">
        <v>7088.9439458847046</v>
      </c>
      <c r="AO92" s="6">
        <v>3267.9637818336491</v>
      </c>
      <c r="AP92" s="18">
        <v>7200</v>
      </c>
      <c r="AQ92" s="1" t="b">
        <f t="shared" si="13"/>
        <v>1</v>
      </c>
      <c r="AR92" s="1" t="b">
        <f t="shared" si="15"/>
        <v>1</v>
      </c>
      <c r="AS92" s="5" t="b">
        <f t="shared" si="14"/>
        <v>0</v>
      </c>
    </row>
    <row r="93" spans="1:45" s="5" customFormat="1">
      <c r="A93" s="5">
        <v>75</v>
      </c>
      <c r="B93" s="5">
        <v>8</v>
      </c>
      <c r="C93" s="7">
        <v>0.1</v>
      </c>
      <c r="D93" s="7">
        <v>0.1</v>
      </c>
      <c r="E93" s="5">
        <v>1</v>
      </c>
      <c r="F93" s="6">
        <v>86</v>
      </c>
      <c r="G93" s="6">
        <v>86</v>
      </c>
      <c r="H93" s="6">
        <v>86</v>
      </c>
      <c r="I93" s="6">
        <v>53.514200000000002</v>
      </c>
      <c r="J93" s="6">
        <v>55.755499999999998</v>
      </c>
      <c r="K93" s="9">
        <v>86</v>
      </c>
      <c r="L93" s="6">
        <v>86</v>
      </c>
      <c r="M93" s="6">
        <v>86</v>
      </c>
      <c r="N93" s="27">
        <v>41.033071966012272</v>
      </c>
      <c r="O93" s="6">
        <v>86</v>
      </c>
      <c r="P93" s="6">
        <v>86</v>
      </c>
      <c r="Q93" s="6">
        <v>86</v>
      </c>
      <c r="R93" s="6">
        <v>88</v>
      </c>
      <c r="S93" s="6">
        <v>86</v>
      </c>
      <c r="T93" s="9">
        <v>86</v>
      </c>
      <c r="U93" s="6">
        <v>86</v>
      </c>
      <c r="V93" s="6">
        <v>86</v>
      </c>
      <c r="W93" s="27" t="s">
        <v>14</v>
      </c>
      <c r="X93" s="77">
        <f t="shared" si="8"/>
        <v>87</v>
      </c>
      <c r="Y93" s="6">
        <v>0</v>
      </c>
      <c r="Z93" s="6">
        <v>0</v>
      </c>
      <c r="AA93" s="6">
        <v>0</v>
      </c>
      <c r="AB93" s="6">
        <v>39.188400000000001</v>
      </c>
      <c r="AC93" s="6">
        <v>35.167999999999999</v>
      </c>
      <c r="AD93" s="6">
        <f t="shared" si="9"/>
        <v>0</v>
      </c>
      <c r="AE93" s="6">
        <f t="shared" si="10"/>
        <v>0</v>
      </c>
      <c r="AF93" s="6">
        <f t="shared" si="11"/>
        <v>0</v>
      </c>
      <c r="AG93" s="17">
        <f t="shared" si="12"/>
        <v>52.835549464353718</v>
      </c>
      <c r="AH93" s="6">
        <v>23.52</v>
      </c>
      <c r="AI93" s="6">
        <v>594.35</v>
      </c>
      <c r="AJ93" s="6">
        <v>2239.58</v>
      </c>
      <c r="AK93" s="6">
        <v>14.34</v>
      </c>
      <c r="AL93" s="6">
        <v>4679.8</v>
      </c>
      <c r="AM93" s="12">
        <v>150.72729706764221</v>
      </c>
      <c r="AN93" s="6">
        <v>965.52065801620483</v>
      </c>
      <c r="AO93" s="6">
        <v>433.56436109542852</v>
      </c>
      <c r="AP93" s="18">
        <v>7200</v>
      </c>
      <c r="AQ93" s="1" t="b">
        <f t="shared" si="13"/>
        <v>1</v>
      </c>
      <c r="AR93" s="1" t="b">
        <f t="shared" si="15"/>
        <v>1</v>
      </c>
      <c r="AS93" s="5" t="b">
        <f t="shared" si="14"/>
        <v>0</v>
      </c>
    </row>
    <row r="94" spans="1:45" s="5" customFormat="1">
      <c r="A94" s="5">
        <v>75</v>
      </c>
      <c r="B94" s="5">
        <v>8</v>
      </c>
      <c r="C94" s="7">
        <v>0.1</v>
      </c>
      <c r="D94" s="7">
        <v>0.1</v>
      </c>
      <c r="E94" s="5">
        <v>2</v>
      </c>
      <c r="F94" s="6">
        <v>75</v>
      </c>
      <c r="G94" s="6">
        <v>75</v>
      </c>
      <c r="H94" s="6">
        <v>75</v>
      </c>
      <c r="I94" s="6">
        <v>52.7119</v>
      </c>
      <c r="J94" s="6">
        <v>55.366199999999999</v>
      </c>
      <c r="K94" s="9">
        <v>75</v>
      </c>
      <c r="L94" s="6">
        <v>75</v>
      </c>
      <c r="M94" s="6">
        <v>75</v>
      </c>
      <c r="N94" s="27">
        <v>44.275901765157514</v>
      </c>
      <c r="O94" s="6">
        <v>75</v>
      </c>
      <c r="P94" s="6">
        <v>75</v>
      </c>
      <c r="Q94" s="6">
        <v>75</v>
      </c>
      <c r="R94" s="6">
        <v>75</v>
      </c>
      <c r="S94" s="6">
        <v>75</v>
      </c>
      <c r="T94" s="9">
        <v>75</v>
      </c>
      <c r="U94" s="6">
        <v>75</v>
      </c>
      <c r="V94" s="6">
        <v>75</v>
      </c>
      <c r="W94" s="27" t="s">
        <v>14</v>
      </c>
      <c r="X94" s="77">
        <f t="shared" si="8"/>
        <v>76</v>
      </c>
      <c r="Y94" s="6">
        <v>0</v>
      </c>
      <c r="Z94" s="6">
        <v>0</v>
      </c>
      <c r="AA94" s="6">
        <v>0</v>
      </c>
      <c r="AB94" s="6">
        <v>29.717400000000001</v>
      </c>
      <c r="AC94" s="6">
        <v>26.1784</v>
      </c>
      <c r="AD94" s="6">
        <f t="shared" si="9"/>
        <v>0</v>
      </c>
      <c r="AE94" s="6">
        <f t="shared" si="10"/>
        <v>0</v>
      </c>
      <c r="AF94" s="6">
        <f t="shared" si="11"/>
        <v>0</v>
      </c>
      <c r="AG94" s="17">
        <f t="shared" si="12"/>
        <v>41.742234519529589</v>
      </c>
      <c r="AH94" s="6">
        <v>9.41</v>
      </c>
      <c r="AI94" s="6">
        <v>88.53</v>
      </c>
      <c r="AJ94" s="6">
        <v>967.97</v>
      </c>
      <c r="AK94" s="6">
        <v>7.48</v>
      </c>
      <c r="AL94" s="6">
        <v>6535.16</v>
      </c>
      <c r="AM94" s="12">
        <v>105.9478809833527</v>
      </c>
      <c r="AN94" s="6">
        <v>146.27418303489691</v>
      </c>
      <c r="AO94" s="6">
        <v>56.156481981277473</v>
      </c>
      <c r="AP94" s="18">
        <v>7200</v>
      </c>
      <c r="AQ94" s="1" t="b">
        <f t="shared" si="13"/>
        <v>1</v>
      </c>
      <c r="AR94" s="1" t="b">
        <f t="shared" si="15"/>
        <v>1</v>
      </c>
      <c r="AS94" s="5" t="b">
        <f t="shared" si="14"/>
        <v>0</v>
      </c>
    </row>
    <row r="95" spans="1:45" s="5" customFormat="1">
      <c r="A95" s="5">
        <v>75</v>
      </c>
      <c r="B95" s="5">
        <v>8</v>
      </c>
      <c r="C95" s="7">
        <v>0.1</v>
      </c>
      <c r="D95" s="7">
        <v>0.1</v>
      </c>
      <c r="E95" s="5">
        <v>3</v>
      </c>
      <c r="F95" s="6">
        <v>86</v>
      </c>
      <c r="G95" s="6">
        <v>86</v>
      </c>
      <c r="H95" s="6">
        <v>86</v>
      </c>
      <c r="I95" s="6">
        <v>58.120699999999999</v>
      </c>
      <c r="J95" s="6">
        <v>60.537100000000002</v>
      </c>
      <c r="K95" s="9">
        <v>86</v>
      </c>
      <c r="L95" s="6">
        <v>85.999999999999972</v>
      </c>
      <c r="M95" s="6">
        <v>86</v>
      </c>
      <c r="N95" s="27">
        <v>41.047249307954033</v>
      </c>
      <c r="O95" s="6">
        <v>86</v>
      </c>
      <c r="P95" s="6">
        <v>86</v>
      </c>
      <c r="Q95" s="6">
        <v>86</v>
      </c>
      <c r="R95" s="6">
        <v>96</v>
      </c>
      <c r="S95" s="6">
        <v>95</v>
      </c>
      <c r="T95" s="9">
        <v>86</v>
      </c>
      <c r="U95" s="6">
        <v>85.999999999999972</v>
      </c>
      <c r="V95" s="6">
        <v>86</v>
      </c>
      <c r="W95" s="27" t="s">
        <v>14</v>
      </c>
      <c r="X95" s="77">
        <f t="shared" si="8"/>
        <v>87</v>
      </c>
      <c r="Y95" s="6">
        <v>0</v>
      </c>
      <c r="Z95" s="6">
        <v>0</v>
      </c>
      <c r="AA95" s="6">
        <v>0</v>
      </c>
      <c r="AB95" s="6">
        <v>39.457599999999999</v>
      </c>
      <c r="AC95" s="6">
        <v>36.276800000000001</v>
      </c>
      <c r="AD95" s="6">
        <f t="shared" si="9"/>
        <v>0</v>
      </c>
      <c r="AE95" s="6">
        <f t="shared" si="10"/>
        <v>0</v>
      </c>
      <c r="AF95" s="6">
        <f t="shared" si="11"/>
        <v>0</v>
      </c>
      <c r="AG95" s="17">
        <f t="shared" si="12"/>
        <v>52.819253669018352</v>
      </c>
      <c r="AH95" s="6">
        <v>11.73</v>
      </c>
      <c r="AI95" s="6">
        <v>420.67</v>
      </c>
      <c r="AJ95" s="6">
        <v>2147.39</v>
      </c>
      <c r="AK95" s="6">
        <v>21.97</v>
      </c>
      <c r="AL95" s="6">
        <v>4794.7299999999996</v>
      </c>
      <c r="AM95" s="12">
        <v>122.6648571491241</v>
      </c>
      <c r="AN95" s="6">
        <v>266.67626190185553</v>
      </c>
      <c r="AO95" s="6">
        <v>85.547022104263306</v>
      </c>
      <c r="AP95" s="18">
        <v>7200</v>
      </c>
      <c r="AQ95" s="1" t="b">
        <f t="shared" si="13"/>
        <v>1</v>
      </c>
      <c r="AR95" s="1" t="b">
        <f t="shared" si="15"/>
        <v>1</v>
      </c>
      <c r="AS95" s="5" t="b">
        <f t="shared" si="14"/>
        <v>0</v>
      </c>
    </row>
    <row r="96" spans="1:45" s="5" customFormat="1">
      <c r="A96" s="5">
        <v>75</v>
      </c>
      <c r="B96" s="5">
        <v>8</v>
      </c>
      <c r="C96" s="7">
        <v>0.1</v>
      </c>
      <c r="D96" s="7">
        <v>0.1</v>
      </c>
      <c r="E96" s="5">
        <v>4</v>
      </c>
      <c r="F96" s="6">
        <v>83</v>
      </c>
      <c r="G96" s="6">
        <v>83</v>
      </c>
      <c r="H96" s="6">
        <v>83</v>
      </c>
      <c r="I96" s="6">
        <v>56.541800000000002</v>
      </c>
      <c r="J96" s="6">
        <v>58.836599999999997</v>
      </c>
      <c r="K96" s="9">
        <v>83</v>
      </c>
      <c r="L96" s="6">
        <v>83</v>
      </c>
      <c r="M96" s="6">
        <v>83</v>
      </c>
      <c r="N96" s="27">
        <v>48.282081821832278</v>
      </c>
      <c r="O96" s="6">
        <v>83</v>
      </c>
      <c r="P96" s="6">
        <v>83</v>
      </c>
      <c r="Q96" s="6">
        <v>83</v>
      </c>
      <c r="R96" s="6">
        <v>83</v>
      </c>
      <c r="S96" s="6">
        <v>83</v>
      </c>
      <c r="T96" s="9">
        <v>83</v>
      </c>
      <c r="U96" s="6">
        <v>83</v>
      </c>
      <c r="V96" s="6">
        <v>83</v>
      </c>
      <c r="W96" s="27" t="s">
        <v>14</v>
      </c>
      <c r="X96" s="77">
        <f t="shared" si="8"/>
        <v>84</v>
      </c>
      <c r="Y96" s="6">
        <v>0</v>
      </c>
      <c r="Z96" s="6">
        <v>0</v>
      </c>
      <c r="AA96" s="6">
        <v>0</v>
      </c>
      <c r="AB96" s="6">
        <v>31.877400000000002</v>
      </c>
      <c r="AC96" s="6">
        <v>29.1126</v>
      </c>
      <c r="AD96" s="6">
        <f t="shared" si="9"/>
        <v>0</v>
      </c>
      <c r="AE96" s="6">
        <f t="shared" si="10"/>
        <v>0</v>
      </c>
      <c r="AF96" s="6">
        <f t="shared" si="11"/>
        <v>0</v>
      </c>
      <c r="AG96" s="17">
        <f t="shared" si="12"/>
        <v>42.521331164485389</v>
      </c>
      <c r="AH96" s="6">
        <v>11.71</v>
      </c>
      <c r="AI96" s="6">
        <v>112.34</v>
      </c>
      <c r="AJ96" s="6">
        <v>702.18</v>
      </c>
      <c r="AK96" s="6">
        <v>18.059999999999999</v>
      </c>
      <c r="AL96" s="6">
        <v>2371.83</v>
      </c>
      <c r="AM96" s="12">
        <v>155.89389705657959</v>
      </c>
      <c r="AN96" s="6">
        <v>327.26765704154968</v>
      </c>
      <c r="AO96" s="6">
        <v>181.2724270820618</v>
      </c>
      <c r="AP96" s="18">
        <v>7200</v>
      </c>
      <c r="AQ96" s="1" t="b">
        <f t="shared" si="13"/>
        <v>1</v>
      </c>
      <c r="AR96" s="1" t="b">
        <f t="shared" si="15"/>
        <v>1</v>
      </c>
      <c r="AS96" s="5" t="b">
        <f t="shared" si="14"/>
        <v>0</v>
      </c>
    </row>
    <row r="97" spans="1:45" s="5" customFormat="1">
      <c r="A97" s="5">
        <v>75</v>
      </c>
      <c r="B97" s="5">
        <v>8</v>
      </c>
      <c r="C97" s="7">
        <v>0.1</v>
      </c>
      <c r="D97" s="7">
        <v>0.1</v>
      </c>
      <c r="E97" s="5">
        <v>5</v>
      </c>
      <c r="F97" s="6">
        <v>88</v>
      </c>
      <c r="G97" s="6">
        <v>88</v>
      </c>
      <c r="H97" s="6">
        <v>88</v>
      </c>
      <c r="I97" s="6">
        <v>59.561500000000002</v>
      </c>
      <c r="J97" s="6">
        <v>61.342399999999998</v>
      </c>
      <c r="K97" s="9">
        <v>88</v>
      </c>
      <c r="L97" s="6">
        <v>88</v>
      </c>
      <c r="M97" s="6">
        <v>88</v>
      </c>
      <c r="N97" s="27">
        <v>42.163023643692362</v>
      </c>
      <c r="O97" s="6">
        <v>88</v>
      </c>
      <c r="P97" s="6">
        <v>88</v>
      </c>
      <c r="Q97" s="6">
        <v>88</v>
      </c>
      <c r="R97" s="6">
        <v>88</v>
      </c>
      <c r="S97" s="6">
        <v>88</v>
      </c>
      <c r="T97" s="9">
        <v>88</v>
      </c>
      <c r="U97" s="6">
        <v>88</v>
      </c>
      <c r="V97" s="6">
        <v>88</v>
      </c>
      <c r="W97" s="27" t="s">
        <v>14</v>
      </c>
      <c r="X97" s="77">
        <f t="shared" si="8"/>
        <v>89</v>
      </c>
      <c r="Y97" s="6">
        <v>0</v>
      </c>
      <c r="Z97" s="6">
        <v>0</v>
      </c>
      <c r="AA97" s="6">
        <v>0</v>
      </c>
      <c r="AB97" s="6">
        <v>32.316400000000002</v>
      </c>
      <c r="AC97" s="6">
        <v>30.2927</v>
      </c>
      <c r="AD97" s="6">
        <f t="shared" si="9"/>
        <v>0</v>
      </c>
      <c r="AE97" s="6">
        <f t="shared" si="10"/>
        <v>0</v>
      </c>
      <c r="AF97" s="6">
        <f t="shared" si="11"/>
        <v>0</v>
      </c>
      <c r="AG97" s="17">
        <f t="shared" si="12"/>
        <v>52.625816130682736</v>
      </c>
      <c r="AH97" s="6">
        <v>10.75</v>
      </c>
      <c r="AI97" s="6">
        <v>180.18</v>
      </c>
      <c r="AJ97" s="6">
        <v>1615.8</v>
      </c>
      <c r="AK97" s="6">
        <v>12.07</v>
      </c>
      <c r="AL97" s="6">
        <v>6546.91</v>
      </c>
      <c r="AM97" s="12">
        <v>158.59333205223081</v>
      </c>
      <c r="AN97" s="6">
        <v>565.67049598693848</v>
      </c>
      <c r="AO97" s="6">
        <v>168.29637885093689</v>
      </c>
      <c r="AP97" s="18">
        <v>7200</v>
      </c>
      <c r="AQ97" s="1" t="b">
        <f t="shared" si="13"/>
        <v>1</v>
      </c>
      <c r="AR97" s="1" t="b">
        <f t="shared" si="15"/>
        <v>1</v>
      </c>
      <c r="AS97" s="5" t="b">
        <f t="shared" si="14"/>
        <v>0</v>
      </c>
    </row>
    <row r="98" spans="1:45" s="5" customFormat="1">
      <c r="A98" s="5">
        <v>75</v>
      </c>
      <c r="B98" s="5">
        <v>8</v>
      </c>
      <c r="C98" s="7">
        <v>0.1</v>
      </c>
      <c r="D98" s="7">
        <v>0.5</v>
      </c>
      <c r="E98" s="5">
        <v>1</v>
      </c>
      <c r="F98" s="6">
        <v>269</v>
      </c>
      <c r="G98" s="6">
        <v>248.316</v>
      </c>
      <c r="H98" s="6">
        <v>248.24700000000001</v>
      </c>
      <c r="I98" s="6">
        <v>218.465</v>
      </c>
      <c r="J98" s="6">
        <v>232.732</v>
      </c>
      <c r="K98" s="9">
        <v>262.24</v>
      </c>
      <c r="L98" s="6">
        <v>211.76834939521549</v>
      </c>
      <c r="M98" s="6">
        <v>217.98425139409349</v>
      </c>
      <c r="N98" s="27">
        <v>59.452371874445227</v>
      </c>
      <c r="O98" s="6">
        <v>269</v>
      </c>
      <c r="P98" s="6">
        <v>277</v>
      </c>
      <c r="Q98" s="6">
        <v>278</v>
      </c>
      <c r="R98" s="6">
        <v>269</v>
      </c>
      <c r="S98" s="6">
        <v>269</v>
      </c>
      <c r="T98" s="9">
        <v>269</v>
      </c>
      <c r="U98" s="6" t="s">
        <v>14</v>
      </c>
      <c r="V98" s="6" t="s">
        <v>14</v>
      </c>
      <c r="W98" s="27" t="s">
        <v>14</v>
      </c>
      <c r="X98" s="77">
        <f t="shared" si="8"/>
        <v>270</v>
      </c>
      <c r="Y98" s="6">
        <v>0</v>
      </c>
      <c r="Z98" s="6">
        <v>10.3551</v>
      </c>
      <c r="AA98" s="6">
        <v>10.7026</v>
      </c>
      <c r="AB98" s="6">
        <v>18.786300000000001</v>
      </c>
      <c r="AC98" s="6">
        <v>13.4823</v>
      </c>
      <c r="AD98" s="6">
        <f t="shared" si="9"/>
        <v>2.5130111524163556</v>
      </c>
      <c r="AE98" s="6">
        <f t="shared" si="10"/>
        <v>21.567278001772038</v>
      </c>
      <c r="AF98" s="6">
        <f t="shared" si="11"/>
        <v>19.26509207626167</v>
      </c>
      <c r="AG98" s="17">
        <f t="shared" si="12"/>
        <v>77.98060300946473</v>
      </c>
      <c r="AH98" s="6">
        <v>485.78</v>
      </c>
      <c r="AI98" s="6">
        <v>7200</v>
      </c>
      <c r="AJ98" s="6">
        <v>7200</v>
      </c>
      <c r="AK98" s="6">
        <v>427.56</v>
      </c>
      <c r="AL98" s="6">
        <v>7027.98</v>
      </c>
      <c r="AM98" s="12">
        <v>7200</v>
      </c>
      <c r="AN98" s="6">
        <v>7200</v>
      </c>
      <c r="AO98" s="6">
        <v>7200</v>
      </c>
      <c r="AP98" s="18">
        <v>7200</v>
      </c>
      <c r="AQ98" s="1" t="b">
        <f t="shared" si="13"/>
        <v>1</v>
      </c>
      <c r="AR98" s="1" t="b">
        <f t="shared" si="15"/>
        <v>1</v>
      </c>
      <c r="AS98" s="5" t="b">
        <f t="shared" si="14"/>
        <v>0</v>
      </c>
    </row>
    <row r="99" spans="1:45" s="5" customFormat="1">
      <c r="A99" s="5">
        <v>75</v>
      </c>
      <c r="B99" s="5">
        <v>8</v>
      </c>
      <c r="C99" s="7">
        <v>0.1</v>
      </c>
      <c r="D99" s="7">
        <v>0.5</v>
      </c>
      <c r="E99" s="5">
        <v>2</v>
      </c>
      <c r="F99" s="6">
        <v>258</v>
      </c>
      <c r="G99" s="6">
        <v>258</v>
      </c>
      <c r="H99" s="6">
        <v>258</v>
      </c>
      <c r="I99" s="6">
        <v>219.685</v>
      </c>
      <c r="J99" s="6">
        <v>235.596</v>
      </c>
      <c r="K99" s="9">
        <v>258</v>
      </c>
      <c r="L99" s="6">
        <v>215.33846808416541</v>
      </c>
      <c r="M99" s="6">
        <v>226.97912852126089</v>
      </c>
      <c r="N99" s="27">
        <v>54.673890021411069</v>
      </c>
      <c r="O99" s="6">
        <v>258</v>
      </c>
      <c r="P99" s="6">
        <v>258</v>
      </c>
      <c r="Q99" s="6">
        <v>258</v>
      </c>
      <c r="R99" s="6">
        <v>258</v>
      </c>
      <c r="S99" s="6">
        <v>258</v>
      </c>
      <c r="T99" s="9">
        <v>258</v>
      </c>
      <c r="U99" s="6" t="s">
        <v>14</v>
      </c>
      <c r="V99" s="6" t="s">
        <v>14</v>
      </c>
      <c r="W99" s="27" t="s">
        <v>14</v>
      </c>
      <c r="X99" s="77">
        <f t="shared" si="8"/>
        <v>259</v>
      </c>
      <c r="Y99" s="6">
        <v>0</v>
      </c>
      <c r="Z99" s="6">
        <v>0</v>
      </c>
      <c r="AA99" s="6">
        <v>0</v>
      </c>
      <c r="AB99" s="6">
        <v>14.8506</v>
      </c>
      <c r="AC99" s="6">
        <v>8.6837900000000001</v>
      </c>
      <c r="AD99" s="6">
        <f t="shared" si="9"/>
        <v>0</v>
      </c>
      <c r="AE99" s="6">
        <f t="shared" si="10"/>
        <v>16.857734330438067</v>
      </c>
      <c r="AF99" s="6">
        <f t="shared" si="11"/>
        <v>12.363270841212016</v>
      </c>
      <c r="AG99" s="17">
        <f t="shared" si="12"/>
        <v>78.890389953123147</v>
      </c>
      <c r="AH99" s="6">
        <v>51.5</v>
      </c>
      <c r="AI99" s="6">
        <v>3048.9</v>
      </c>
      <c r="AJ99" s="6">
        <v>3431.4</v>
      </c>
      <c r="AK99" s="6">
        <v>94.45</v>
      </c>
      <c r="AL99" s="6">
        <v>6647.64</v>
      </c>
      <c r="AM99" s="12">
        <v>414.88187909126282</v>
      </c>
      <c r="AN99" s="6">
        <v>7200</v>
      </c>
      <c r="AO99" s="6">
        <v>7200</v>
      </c>
      <c r="AP99" s="18">
        <v>7200</v>
      </c>
      <c r="AQ99" s="1" t="b">
        <f t="shared" si="13"/>
        <v>1</v>
      </c>
      <c r="AR99" s="1" t="b">
        <f t="shared" si="15"/>
        <v>1</v>
      </c>
      <c r="AS99" s="5" t="b">
        <f t="shared" si="14"/>
        <v>0</v>
      </c>
    </row>
    <row r="100" spans="1:45" s="5" customFormat="1">
      <c r="A100" s="5">
        <v>75</v>
      </c>
      <c r="B100" s="5">
        <v>8</v>
      </c>
      <c r="C100" s="7">
        <v>0.1</v>
      </c>
      <c r="D100" s="7">
        <v>0.5</v>
      </c>
      <c r="E100" s="5">
        <v>3</v>
      </c>
      <c r="F100" s="6">
        <v>273</v>
      </c>
      <c r="G100" s="6">
        <v>273</v>
      </c>
      <c r="H100" s="6">
        <v>273</v>
      </c>
      <c r="I100" s="6">
        <v>241.27199999999999</v>
      </c>
      <c r="J100" s="6">
        <v>258.08199999999999</v>
      </c>
      <c r="K100" s="9">
        <v>273</v>
      </c>
      <c r="L100" s="6">
        <v>246.5272857644409</v>
      </c>
      <c r="M100" s="6">
        <v>249.81646281528151</v>
      </c>
      <c r="N100" s="27">
        <v>61.180159801952861</v>
      </c>
      <c r="O100" s="6">
        <v>273</v>
      </c>
      <c r="P100" s="6">
        <v>273</v>
      </c>
      <c r="Q100" s="6">
        <v>273</v>
      </c>
      <c r="R100" s="6">
        <v>273</v>
      </c>
      <c r="S100" s="6">
        <v>273</v>
      </c>
      <c r="T100" s="9">
        <v>273</v>
      </c>
      <c r="U100" s="6" t="s">
        <v>14</v>
      </c>
      <c r="V100" s="6" t="s">
        <v>14</v>
      </c>
      <c r="W100" s="27" t="s">
        <v>14</v>
      </c>
      <c r="X100" s="77">
        <f t="shared" si="8"/>
        <v>274</v>
      </c>
      <c r="Y100" s="6">
        <v>0</v>
      </c>
      <c r="Z100" s="6">
        <v>0</v>
      </c>
      <c r="AA100" s="6">
        <v>0</v>
      </c>
      <c r="AB100" s="6">
        <v>11.6218</v>
      </c>
      <c r="AC100" s="6">
        <v>5.46455</v>
      </c>
      <c r="AD100" s="6">
        <f t="shared" si="9"/>
        <v>0</v>
      </c>
      <c r="AE100" s="6">
        <f t="shared" si="10"/>
        <v>10.026538042174849</v>
      </c>
      <c r="AF100" s="6">
        <f t="shared" si="11"/>
        <v>8.8261084615760872</v>
      </c>
      <c r="AG100" s="17">
        <f t="shared" si="12"/>
        <v>77.671474524834721</v>
      </c>
      <c r="AH100" s="6">
        <v>55.04</v>
      </c>
      <c r="AI100" s="6">
        <v>5891.61</v>
      </c>
      <c r="AJ100" s="6">
        <v>4457.42</v>
      </c>
      <c r="AK100" s="6">
        <v>62.21</v>
      </c>
      <c r="AL100" s="6">
        <v>6551.57</v>
      </c>
      <c r="AM100" s="12">
        <v>1264.4534089565279</v>
      </c>
      <c r="AN100" s="6">
        <v>7200</v>
      </c>
      <c r="AO100" s="6">
        <v>7200</v>
      </c>
      <c r="AP100" s="18">
        <v>7200</v>
      </c>
      <c r="AQ100" s="1" t="b">
        <f t="shared" si="13"/>
        <v>1</v>
      </c>
      <c r="AR100" s="1" t="b">
        <f t="shared" si="15"/>
        <v>1</v>
      </c>
      <c r="AS100" s="5" t="b">
        <f t="shared" si="14"/>
        <v>0</v>
      </c>
    </row>
    <row r="101" spans="1:45" s="5" customFormat="1">
      <c r="A101" s="5">
        <v>75</v>
      </c>
      <c r="B101" s="5">
        <v>8</v>
      </c>
      <c r="C101" s="7">
        <v>0.1</v>
      </c>
      <c r="D101" s="7">
        <v>0.5</v>
      </c>
      <c r="E101" s="5">
        <v>4</v>
      </c>
      <c r="F101" s="6">
        <v>284</v>
      </c>
      <c r="G101" s="6">
        <v>267.76400000000001</v>
      </c>
      <c r="H101" s="6">
        <v>259.01100000000002</v>
      </c>
      <c r="I101" s="6">
        <v>228.10499999999999</v>
      </c>
      <c r="J101" s="6">
        <v>248.08699999999999</v>
      </c>
      <c r="K101" s="9">
        <v>279.5</v>
      </c>
      <c r="L101" s="6">
        <v>229.11346165936521</v>
      </c>
      <c r="M101" s="6">
        <v>236.73967809639819</v>
      </c>
      <c r="N101" s="27">
        <v>62.547706643676939</v>
      </c>
      <c r="O101" s="6">
        <v>284</v>
      </c>
      <c r="P101" s="6">
        <v>284</v>
      </c>
      <c r="Q101" s="6">
        <v>295</v>
      </c>
      <c r="R101" s="6">
        <v>287</v>
      </c>
      <c r="S101" s="6">
        <v>284</v>
      </c>
      <c r="T101" s="9">
        <v>284</v>
      </c>
      <c r="U101" s="6" t="s">
        <v>14</v>
      </c>
      <c r="V101" s="6" t="s">
        <v>14</v>
      </c>
      <c r="W101" s="27" t="s">
        <v>14</v>
      </c>
      <c r="X101" s="77">
        <f t="shared" si="8"/>
        <v>285</v>
      </c>
      <c r="Y101" s="6">
        <v>0</v>
      </c>
      <c r="Z101" s="6">
        <v>5.7167700000000004</v>
      </c>
      <c r="AA101" s="6">
        <v>12.1996</v>
      </c>
      <c r="AB101" s="6">
        <v>20.520900000000001</v>
      </c>
      <c r="AC101" s="6">
        <v>12.645300000000001</v>
      </c>
      <c r="AD101" s="6">
        <f t="shared" si="9"/>
        <v>1.5845070422535246</v>
      </c>
      <c r="AE101" s="6">
        <f t="shared" si="10"/>
        <v>19.609311698468346</v>
      </c>
      <c r="AF101" s="6">
        <f t="shared" si="11"/>
        <v>16.933446281965548</v>
      </c>
      <c r="AG101" s="17">
        <f t="shared" si="12"/>
        <v>78.053436265376504</v>
      </c>
      <c r="AH101" s="6">
        <v>695.98</v>
      </c>
      <c r="AI101" s="6">
        <v>7200</v>
      </c>
      <c r="AJ101" s="6">
        <v>7200</v>
      </c>
      <c r="AK101" s="6">
        <v>631.76</v>
      </c>
      <c r="AL101" s="6">
        <v>6924.67</v>
      </c>
      <c r="AM101" s="12">
        <v>7200</v>
      </c>
      <c r="AN101" s="6">
        <v>7200</v>
      </c>
      <c r="AO101" s="6">
        <v>7200</v>
      </c>
      <c r="AP101" s="18">
        <v>7200</v>
      </c>
      <c r="AQ101" s="1" t="b">
        <f t="shared" si="13"/>
        <v>1</v>
      </c>
      <c r="AR101" s="1" t="b">
        <f t="shared" si="15"/>
        <v>1</v>
      </c>
      <c r="AS101" s="5" t="b">
        <f t="shared" si="14"/>
        <v>0</v>
      </c>
    </row>
    <row r="102" spans="1:45" s="5" customFormat="1">
      <c r="A102" s="5">
        <v>75</v>
      </c>
      <c r="B102" s="5">
        <v>8</v>
      </c>
      <c r="C102" s="7">
        <v>0.1</v>
      </c>
      <c r="D102" s="7">
        <v>0.5</v>
      </c>
      <c r="E102" s="5">
        <v>5</v>
      </c>
      <c r="F102" s="6">
        <v>296</v>
      </c>
      <c r="G102" s="6">
        <v>268.798</v>
      </c>
      <c r="H102" s="6">
        <v>269.99</v>
      </c>
      <c r="I102" s="6">
        <v>240.89500000000001</v>
      </c>
      <c r="J102" s="6">
        <v>254.09</v>
      </c>
      <c r="K102" s="9">
        <v>296</v>
      </c>
      <c r="L102" s="6">
        <v>240.57428463545051</v>
      </c>
      <c r="M102" s="6">
        <v>243.3067065165705</v>
      </c>
      <c r="N102" s="27">
        <v>59.207112462708771</v>
      </c>
      <c r="O102" s="6">
        <v>296</v>
      </c>
      <c r="P102" s="6">
        <v>313</v>
      </c>
      <c r="Q102" s="6">
        <v>316</v>
      </c>
      <c r="R102" s="6">
        <v>296</v>
      </c>
      <c r="S102" s="6">
        <v>296</v>
      </c>
      <c r="T102" s="9">
        <v>296</v>
      </c>
      <c r="U102" s="6" t="s">
        <v>14</v>
      </c>
      <c r="V102" s="6" t="s">
        <v>14</v>
      </c>
      <c r="W102" s="27" t="s">
        <v>14</v>
      </c>
      <c r="X102" s="77">
        <f t="shared" si="8"/>
        <v>297</v>
      </c>
      <c r="Y102" s="6">
        <v>0</v>
      </c>
      <c r="Z102" s="6">
        <v>14.1221</v>
      </c>
      <c r="AA102" s="6">
        <v>14.5601</v>
      </c>
      <c r="AB102" s="6">
        <v>18.616599999999998</v>
      </c>
      <c r="AC102" s="6">
        <v>14.158899999999999</v>
      </c>
      <c r="AD102" s="6">
        <f t="shared" si="9"/>
        <v>0</v>
      </c>
      <c r="AE102" s="6">
        <f t="shared" si="10"/>
        <v>18.998557361801172</v>
      </c>
      <c r="AF102" s="6">
        <f t="shared" si="11"/>
        <v>18.078549994420712</v>
      </c>
      <c r="AG102" s="17">
        <f t="shared" si="12"/>
        <v>80.064945298751255</v>
      </c>
      <c r="AH102" s="6">
        <v>228.73</v>
      </c>
      <c r="AI102" s="6">
        <v>7200</v>
      </c>
      <c r="AJ102" s="6">
        <v>7200</v>
      </c>
      <c r="AK102" s="6">
        <v>473.56</v>
      </c>
      <c r="AL102" s="6">
        <v>7094.51</v>
      </c>
      <c r="AM102" s="12">
        <v>1007.972450017929</v>
      </c>
      <c r="AN102" s="6">
        <v>7200</v>
      </c>
      <c r="AO102" s="6">
        <v>7200</v>
      </c>
      <c r="AP102" s="18">
        <v>7200</v>
      </c>
      <c r="AQ102" s="1" t="b">
        <f t="shared" si="13"/>
        <v>1</v>
      </c>
      <c r="AR102" s="1" t="b">
        <f t="shared" si="15"/>
        <v>1</v>
      </c>
      <c r="AS102" s="5" t="b">
        <f t="shared" si="14"/>
        <v>0</v>
      </c>
    </row>
    <row r="103" spans="1:45" s="5" customFormat="1">
      <c r="A103" s="5">
        <v>75</v>
      </c>
      <c r="B103" s="5">
        <v>8</v>
      </c>
      <c r="C103" s="7">
        <v>0.1</v>
      </c>
      <c r="D103" s="7">
        <v>1</v>
      </c>
      <c r="E103" s="5">
        <v>1</v>
      </c>
      <c r="F103" s="6">
        <v>415</v>
      </c>
      <c r="G103" s="6">
        <v>448.14299999999997</v>
      </c>
      <c r="H103" s="6">
        <v>466.88099999999997</v>
      </c>
      <c r="I103" s="6">
        <v>456.98500000000001</v>
      </c>
      <c r="J103" s="6">
        <v>468.375</v>
      </c>
      <c r="K103" s="9">
        <v>454</v>
      </c>
      <c r="L103" s="6">
        <v>453.96763855724532</v>
      </c>
      <c r="M103" s="6">
        <v>451.82076750760427</v>
      </c>
      <c r="N103" s="27">
        <v>447.42857142856371</v>
      </c>
      <c r="O103" s="6">
        <v>485</v>
      </c>
      <c r="P103" s="6">
        <v>699</v>
      </c>
      <c r="Q103" s="6">
        <v>474</v>
      </c>
      <c r="R103" s="6">
        <v>478</v>
      </c>
      <c r="S103" s="6">
        <v>474</v>
      </c>
      <c r="T103" s="9" t="s">
        <v>14</v>
      </c>
      <c r="U103" s="6" t="s">
        <v>14</v>
      </c>
      <c r="V103" s="6" t="s">
        <v>14</v>
      </c>
      <c r="W103" s="27" t="s">
        <v>14</v>
      </c>
      <c r="X103" s="77">
        <f t="shared" si="8"/>
        <v>475</v>
      </c>
      <c r="Y103" s="6">
        <v>14.433</v>
      </c>
      <c r="Z103" s="6">
        <v>35.887999999999998</v>
      </c>
      <c r="AA103" s="6">
        <v>1.5018800000000001</v>
      </c>
      <c r="AB103" s="6">
        <v>4.3964100000000004</v>
      </c>
      <c r="AC103" s="6">
        <v>1.1867099999999999</v>
      </c>
      <c r="AD103" s="6">
        <f t="shared" si="9"/>
        <v>4.4210526315789478</v>
      </c>
      <c r="AE103" s="6">
        <f t="shared" si="10"/>
        <v>4.4278655668957168</v>
      </c>
      <c r="AF103" s="6">
        <f t="shared" si="11"/>
        <v>4.8798384194517315</v>
      </c>
      <c r="AG103" s="17">
        <f t="shared" si="12"/>
        <v>5.8045112781971113</v>
      </c>
      <c r="AH103" s="6">
        <v>7200</v>
      </c>
      <c r="AI103" s="6">
        <v>7200</v>
      </c>
      <c r="AJ103" s="6">
        <v>7200</v>
      </c>
      <c r="AK103" s="6">
        <v>7200</v>
      </c>
      <c r="AL103" s="6">
        <v>4538.0200000000004</v>
      </c>
      <c r="AM103" s="12">
        <v>7200</v>
      </c>
      <c r="AN103" s="6">
        <v>7200</v>
      </c>
      <c r="AO103" s="6">
        <v>7200</v>
      </c>
      <c r="AP103" s="18">
        <v>7200</v>
      </c>
      <c r="AQ103" s="1" t="b">
        <f t="shared" si="13"/>
        <v>1</v>
      </c>
      <c r="AR103" s="1" t="b">
        <f t="shared" si="15"/>
        <v>0</v>
      </c>
      <c r="AS103" s="5" t="b">
        <f t="shared" si="14"/>
        <v>0</v>
      </c>
    </row>
    <row r="104" spans="1:45" s="5" customFormat="1">
      <c r="A104" s="5">
        <v>75</v>
      </c>
      <c r="B104" s="5">
        <v>8</v>
      </c>
      <c r="C104" s="7">
        <v>0.1</v>
      </c>
      <c r="D104" s="7">
        <v>1</v>
      </c>
      <c r="E104" s="5">
        <v>2</v>
      </c>
      <c r="F104" s="6">
        <v>429</v>
      </c>
      <c r="G104" s="6">
        <v>461.69099999999997</v>
      </c>
      <c r="H104" s="6">
        <v>478.82400000000001</v>
      </c>
      <c r="I104" s="6">
        <v>469.20600000000002</v>
      </c>
      <c r="J104" s="6">
        <v>487.38</v>
      </c>
      <c r="K104" s="9">
        <v>462.42</v>
      </c>
      <c r="L104" s="6">
        <v>460.88827028148557</v>
      </c>
      <c r="M104" s="6">
        <v>460.71077141121691</v>
      </c>
      <c r="N104" s="27">
        <v>507</v>
      </c>
      <c r="O104" s="6">
        <v>561</v>
      </c>
      <c r="P104" s="6">
        <v>713</v>
      </c>
      <c r="Q104" s="6">
        <v>697</v>
      </c>
      <c r="R104" s="6">
        <v>547</v>
      </c>
      <c r="S104" s="6">
        <v>509</v>
      </c>
      <c r="T104" s="9" t="s">
        <v>14</v>
      </c>
      <c r="U104" s="6" t="s">
        <v>14</v>
      </c>
      <c r="V104" s="6" t="s">
        <v>14</v>
      </c>
      <c r="W104" s="27">
        <v>507</v>
      </c>
      <c r="X104" s="77">
        <f t="shared" si="8"/>
        <v>562</v>
      </c>
      <c r="Y104" s="6">
        <v>23.529399999999999</v>
      </c>
      <c r="Z104" s="6">
        <v>35.2468</v>
      </c>
      <c r="AA104" s="6">
        <v>31.302199999999999</v>
      </c>
      <c r="AB104" s="6">
        <v>14.2219</v>
      </c>
      <c r="AC104" s="6">
        <v>4.2476099999999999</v>
      </c>
      <c r="AD104" s="6">
        <f t="shared" si="9"/>
        <v>17.718861209964409</v>
      </c>
      <c r="AE104" s="6">
        <f t="shared" si="10"/>
        <v>17.991410981942067</v>
      </c>
      <c r="AF104" s="6">
        <f t="shared" si="11"/>
        <v>18.022994410815496</v>
      </c>
      <c r="AG104" s="17">
        <f t="shared" si="12"/>
        <v>0</v>
      </c>
      <c r="AH104" s="6">
        <v>7200</v>
      </c>
      <c r="AI104" s="6">
        <v>7200</v>
      </c>
      <c r="AJ104" s="6">
        <v>7200</v>
      </c>
      <c r="AK104" s="6">
        <v>7200</v>
      </c>
      <c r="AL104" s="6">
        <v>7200</v>
      </c>
      <c r="AM104" s="12">
        <v>7200</v>
      </c>
      <c r="AN104" s="6">
        <v>7200</v>
      </c>
      <c r="AO104" s="6">
        <v>7200</v>
      </c>
      <c r="AP104" s="18">
        <v>766.09156799316406</v>
      </c>
      <c r="AQ104" s="1" t="b">
        <f t="shared" si="13"/>
        <v>1</v>
      </c>
      <c r="AR104" s="1" t="b">
        <f t="shared" si="15"/>
        <v>0</v>
      </c>
      <c r="AS104" s="5" t="b">
        <f t="shared" si="14"/>
        <v>1</v>
      </c>
    </row>
    <row r="105" spans="1:45" s="5" customFormat="1">
      <c r="A105" s="5">
        <v>75</v>
      </c>
      <c r="B105" s="5">
        <v>8</v>
      </c>
      <c r="C105" s="7">
        <v>0.1</v>
      </c>
      <c r="D105" s="7">
        <v>1</v>
      </c>
      <c r="E105" s="5">
        <v>3</v>
      </c>
      <c r="F105" s="6">
        <v>485.137</v>
      </c>
      <c r="G105" s="6">
        <v>501.21699999999998</v>
      </c>
      <c r="H105" s="6">
        <v>519.63400000000001</v>
      </c>
      <c r="I105" s="6">
        <v>518.57299999999998</v>
      </c>
      <c r="J105" s="6">
        <v>540.18600000000004</v>
      </c>
      <c r="K105" s="9">
        <v>511</v>
      </c>
      <c r="L105" s="6">
        <v>514.08920454545455</v>
      </c>
      <c r="M105" s="6">
        <v>505.71474473159952</v>
      </c>
      <c r="N105" s="27">
        <v>526.60735009671191</v>
      </c>
      <c r="O105" s="6">
        <v>618</v>
      </c>
      <c r="P105" s="6">
        <v>753</v>
      </c>
      <c r="Q105" s="6">
        <v>566</v>
      </c>
      <c r="R105" s="6">
        <v>596</v>
      </c>
      <c r="S105" s="6">
        <v>553</v>
      </c>
      <c r="T105" s="9" t="s">
        <v>14</v>
      </c>
      <c r="U105" s="6" t="s">
        <v>14</v>
      </c>
      <c r="V105" s="6" t="s">
        <v>14</v>
      </c>
      <c r="W105" s="27" t="s">
        <v>14</v>
      </c>
      <c r="X105" s="77">
        <f t="shared" si="8"/>
        <v>567</v>
      </c>
      <c r="Y105" s="6">
        <v>21.498899999999999</v>
      </c>
      <c r="Z105" s="6">
        <v>33.4373</v>
      </c>
      <c r="AA105" s="6">
        <v>8.1919299999999993</v>
      </c>
      <c r="AB105" s="6">
        <v>12.991199999999999</v>
      </c>
      <c r="AC105" s="6">
        <v>2.3172100000000002</v>
      </c>
      <c r="AD105" s="6">
        <f t="shared" si="9"/>
        <v>9.8765432098765427</v>
      </c>
      <c r="AE105" s="6">
        <f t="shared" si="10"/>
        <v>9.331709956709954</v>
      </c>
      <c r="AF105" s="6">
        <f t="shared" si="11"/>
        <v>10.808686996190564</v>
      </c>
      <c r="AG105" s="17">
        <f t="shared" si="12"/>
        <v>7.1239241452007214</v>
      </c>
      <c r="AH105" s="6">
        <v>7200</v>
      </c>
      <c r="AI105" s="6">
        <v>7200</v>
      </c>
      <c r="AJ105" s="6">
        <v>7200</v>
      </c>
      <c r="AK105" s="6">
        <v>7200</v>
      </c>
      <c r="AL105" s="6">
        <v>7200</v>
      </c>
      <c r="AM105" s="12">
        <v>7200</v>
      </c>
      <c r="AN105" s="6">
        <v>7200</v>
      </c>
      <c r="AO105" s="6">
        <v>7200</v>
      </c>
      <c r="AP105" s="18">
        <v>7200</v>
      </c>
      <c r="AQ105" s="1" t="b">
        <f t="shared" si="13"/>
        <v>1</v>
      </c>
      <c r="AR105" s="1" t="b">
        <f t="shared" si="15"/>
        <v>0</v>
      </c>
      <c r="AS105" s="5" t="b">
        <f t="shared" si="14"/>
        <v>0</v>
      </c>
    </row>
    <row r="106" spans="1:45" s="5" customFormat="1">
      <c r="A106" s="5">
        <v>75</v>
      </c>
      <c r="B106" s="5">
        <v>8</v>
      </c>
      <c r="C106" s="7">
        <v>0.1</v>
      </c>
      <c r="D106" s="7">
        <v>1</v>
      </c>
      <c r="E106" s="5">
        <v>4</v>
      </c>
      <c r="F106" s="6">
        <v>499.5</v>
      </c>
      <c r="G106" s="6">
        <v>517.01700000000005</v>
      </c>
      <c r="H106" s="6">
        <v>503</v>
      </c>
      <c r="I106" s="6">
        <v>524.16300000000001</v>
      </c>
      <c r="J106" s="6">
        <v>543.51700000000005</v>
      </c>
      <c r="K106" s="9">
        <v>521.20000000000005</v>
      </c>
      <c r="L106" s="6">
        <v>519.74773410226726</v>
      </c>
      <c r="M106" s="6">
        <v>524.35721032745596</v>
      </c>
      <c r="N106" s="27">
        <v>539.79716981132083</v>
      </c>
      <c r="O106" s="6">
        <v>580</v>
      </c>
      <c r="P106" s="6">
        <v>688</v>
      </c>
      <c r="Q106" s="6">
        <v>688</v>
      </c>
      <c r="R106" s="6">
        <v>581</v>
      </c>
      <c r="S106" s="6">
        <v>571</v>
      </c>
      <c r="T106" s="9" t="s">
        <v>14</v>
      </c>
      <c r="U106" s="6" t="s">
        <v>14</v>
      </c>
      <c r="V106" s="6" t="s">
        <v>14</v>
      </c>
      <c r="W106" s="27">
        <v>579</v>
      </c>
      <c r="X106" s="77">
        <f t="shared" si="8"/>
        <v>581</v>
      </c>
      <c r="Y106" s="6">
        <v>13.879300000000001</v>
      </c>
      <c r="Z106" s="6">
        <v>24.8522</v>
      </c>
      <c r="AA106" s="6">
        <v>26.889500000000002</v>
      </c>
      <c r="AB106" s="6">
        <v>9.7826400000000007</v>
      </c>
      <c r="AC106" s="6">
        <v>4.8131199999999996</v>
      </c>
      <c r="AD106" s="6">
        <f t="shared" si="9"/>
        <v>10.292598967297749</v>
      </c>
      <c r="AE106" s="6">
        <f t="shared" si="10"/>
        <v>10.542558674308566</v>
      </c>
      <c r="AF106" s="6">
        <f t="shared" si="11"/>
        <v>9.7491892723827966</v>
      </c>
      <c r="AG106" s="17">
        <f t="shared" si="12"/>
        <v>6.7707824160067709</v>
      </c>
      <c r="AH106" s="6">
        <v>7200</v>
      </c>
      <c r="AI106" s="6">
        <v>7200</v>
      </c>
      <c r="AJ106" s="6">
        <v>7200</v>
      </c>
      <c r="AK106" s="6">
        <v>7200</v>
      </c>
      <c r="AL106" s="6">
        <v>7200</v>
      </c>
      <c r="AM106" s="12">
        <v>7200</v>
      </c>
      <c r="AN106" s="6">
        <v>7200</v>
      </c>
      <c r="AO106" s="6">
        <v>7200</v>
      </c>
      <c r="AP106" s="18">
        <v>7200</v>
      </c>
      <c r="AQ106" s="1" t="b">
        <f t="shared" si="13"/>
        <v>1</v>
      </c>
      <c r="AR106" s="1" t="b">
        <f t="shared" si="15"/>
        <v>0</v>
      </c>
      <c r="AS106" s="5" t="b">
        <f t="shared" si="14"/>
        <v>0</v>
      </c>
    </row>
    <row r="107" spans="1:45" s="5" customFormat="1">
      <c r="A107" s="5">
        <v>75</v>
      </c>
      <c r="B107" s="5">
        <v>8</v>
      </c>
      <c r="C107" s="7">
        <v>0.1</v>
      </c>
      <c r="D107" s="7">
        <v>1</v>
      </c>
      <c r="E107" s="5">
        <v>5</v>
      </c>
      <c r="F107" s="6">
        <v>454.95299999999997</v>
      </c>
      <c r="G107" s="6">
        <v>485.28100000000001</v>
      </c>
      <c r="H107" s="6">
        <v>498.90300000000002</v>
      </c>
      <c r="I107" s="6">
        <v>489.27199999999999</v>
      </c>
      <c r="J107" s="6">
        <v>517.76099999999997</v>
      </c>
      <c r="K107" s="9">
        <v>470.9</v>
      </c>
      <c r="L107" s="6">
        <v>468.00000000000011</v>
      </c>
      <c r="M107" s="6">
        <v>474.61497480565788</v>
      </c>
      <c r="N107" s="27">
        <v>531.90745001304833</v>
      </c>
      <c r="O107" s="6">
        <v>618</v>
      </c>
      <c r="P107" s="6">
        <v>601</v>
      </c>
      <c r="Q107" s="6">
        <v>604</v>
      </c>
      <c r="R107" s="6">
        <v>553</v>
      </c>
      <c r="S107" s="6">
        <v>541</v>
      </c>
      <c r="T107" s="9" t="s">
        <v>14</v>
      </c>
      <c r="U107" s="6" t="s">
        <v>14</v>
      </c>
      <c r="V107" s="6" t="s">
        <v>14</v>
      </c>
      <c r="W107" s="27">
        <v>541</v>
      </c>
      <c r="X107" s="77">
        <f t="shared" si="8"/>
        <v>602</v>
      </c>
      <c r="Y107" s="6">
        <v>26.382999999999999</v>
      </c>
      <c r="Z107" s="6">
        <v>19.2544</v>
      </c>
      <c r="AA107" s="6">
        <v>17.400200000000002</v>
      </c>
      <c r="AB107" s="6">
        <v>11.523999999999999</v>
      </c>
      <c r="AC107" s="6">
        <v>4.2956300000000001</v>
      </c>
      <c r="AD107" s="6">
        <f t="shared" si="9"/>
        <v>21.777408637873762</v>
      </c>
      <c r="AE107" s="6">
        <f t="shared" si="10"/>
        <v>22.259136212624565</v>
      </c>
      <c r="AF107" s="6">
        <f t="shared" si="11"/>
        <v>21.160303188428919</v>
      </c>
      <c r="AG107" s="17">
        <f t="shared" si="12"/>
        <v>1.680693158401414</v>
      </c>
      <c r="AH107" s="6">
        <v>7200</v>
      </c>
      <c r="AI107" s="6">
        <v>7200</v>
      </c>
      <c r="AJ107" s="6">
        <v>7200</v>
      </c>
      <c r="AK107" s="6">
        <v>7200</v>
      </c>
      <c r="AL107" s="6">
        <v>7200</v>
      </c>
      <c r="AM107" s="12">
        <v>7200</v>
      </c>
      <c r="AN107" s="6">
        <v>7200</v>
      </c>
      <c r="AO107" s="6">
        <v>7200</v>
      </c>
      <c r="AP107" s="18">
        <v>7200</v>
      </c>
      <c r="AQ107" s="1" t="b">
        <f t="shared" si="13"/>
        <v>1</v>
      </c>
      <c r="AR107" s="1" t="b">
        <f t="shared" si="15"/>
        <v>0</v>
      </c>
      <c r="AS107" s="5" t="b">
        <f t="shared" si="14"/>
        <v>0</v>
      </c>
    </row>
    <row r="108" spans="1:45" s="5" customFormat="1">
      <c r="A108" s="5">
        <v>75</v>
      </c>
      <c r="B108" s="5">
        <v>8</v>
      </c>
      <c r="C108" s="7">
        <v>0.3</v>
      </c>
      <c r="D108" s="7">
        <v>0.1</v>
      </c>
      <c r="E108" s="5">
        <v>1</v>
      </c>
      <c r="F108" s="6">
        <v>80</v>
      </c>
      <c r="G108" s="6">
        <v>80</v>
      </c>
      <c r="H108" s="6">
        <v>80</v>
      </c>
      <c r="I108" s="6">
        <v>51.024900000000002</v>
      </c>
      <c r="J108" s="6">
        <v>53.903700000000001</v>
      </c>
      <c r="K108" s="9">
        <v>80</v>
      </c>
      <c r="L108" s="6">
        <v>80</v>
      </c>
      <c r="M108" s="6">
        <v>80</v>
      </c>
      <c r="N108" s="27">
        <v>38.253837568979691</v>
      </c>
      <c r="O108" s="6">
        <v>80</v>
      </c>
      <c r="P108" s="6">
        <v>80</v>
      </c>
      <c r="Q108" s="6">
        <v>80</v>
      </c>
      <c r="R108" s="6">
        <v>80</v>
      </c>
      <c r="S108" s="6">
        <v>80</v>
      </c>
      <c r="T108" s="9">
        <v>80</v>
      </c>
      <c r="U108" s="6">
        <v>80</v>
      </c>
      <c r="V108" s="6">
        <v>80</v>
      </c>
      <c r="W108" s="27" t="s">
        <v>14</v>
      </c>
      <c r="X108" s="77">
        <f t="shared" si="8"/>
        <v>81</v>
      </c>
      <c r="Y108" s="6">
        <v>0</v>
      </c>
      <c r="Z108" s="6">
        <v>0</v>
      </c>
      <c r="AA108" s="6">
        <v>0</v>
      </c>
      <c r="AB108" s="6">
        <v>36.218899999999998</v>
      </c>
      <c r="AC108" s="6">
        <v>32.620399999999997</v>
      </c>
      <c r="AD108" s="6">
        <f t="shared" si="9"/>
        <v>0</v>
      </c>
      <c r="AE108" s="6">
        <f t="shared" si="10"/>
        <v>0</v>
      </c>
      <c r="AF108" s="6">
        <f t="shared" si="11"/>
        <v>0</v>
      </c>
      <c r="AG108" s="17">
        <f t="shared" si="12"/>
        <v>52.773040038296685</v>
      </c>
      <c r="AH108" s="6">
        <v>18.649999999999999</v>
      </c>
      <c r="AI108" s="6">
        <v>324.52</v>
      </c>
      <c r="AJ108" s="6">
        <v>2232.4499999999998</v>
      </c>
      <c r="AK108" s="6">
        <v>24.1</v>
      </c>
      <c r="AL108" s="6">
        <v>2426.37</v>
      </c>
      <c r="AM108" s="12">
        <v>182.72226095199579</v>
      </c>
      <c r="AN108" s="6">
        <v>174.58415389060971</v>
      </c>
      <c r="AO108" s="6">
        <v>306.91035294532782</v>
      </c>
      <c r="AP108" s="18">
        <v>7200</v>
      </c>
      <c r="AQ108" s="1" t="b">
        <f t="shared" si="13"/>
        <v>1</v>
      </c>
      <c r="AR108" s="1" t="b">
        <f t="shared" si="15"/>
        <v>1</v>
      </c>
      <c r="AS108" s="5" t="b">
        <f t="shared" si="14"/>
        <v>0</v>
      </c>
    </row>
    <row r="109" spans="1:45" s="5" customFormat="1">
      <c r="A109" s="5">
        <v>75</v>
      </c>
      <c r="B109" s="5">
        <v>8</v>
      </c>
      <c r="C109" s="7">
        <v>0.3</v>
      </c>
      <c r="D109" s="7">
        <v>0.1</v>
      </c>
      <c r="E109" s="5">
        <v>2</v>
      </c>
      <c r="F109" s="6">
        <v>79</v>
      </c>
      <c r="G109" s="6">
        <v>79</v>
      </c>
      <c r="H109" s="6">
        <v>79</v>
      </c>
      <c r="I109" s="6">
        <v>53.597099999999998</v>
      </c>
      <c r="J109" s="6">
        <v>56.454300000000003</v>
      </c>
      <c r="K109" s="9">
        <v>79</v>
      </c>
      <c r="L109" s="6">
        <v>79</v>
      </c>
      <c r="M109" s="6">
        <v>79</v>
      </c>
      <c r="N109" s="27">
        <v>37.78119001919346</v>
      </c>
      <c r="O109" s="6">
        <v>79</v>
      </c>
      <c r="P109" s="6">
        <v>79</v>
      </c>
      <c r="Q109" s="6">
        <v>79</v>
      </c>
      <c r="R109" s="6">
        <v>79</v>
      </c>
      <c r="S109" s="6">
        <v>79</v>
      </c>
      <c r="T109" s="9">
        <v>79</v>
      </c>
      <c r="U109" s="6">
        <v>79</v>
      </c>
      <c r="V109" s="6">
        <v>79</v>
      </c>
      <c r="W109" s="27" t="s">
        <v>14</v>
      </c>
      <c r="X109" s="77">
        <f t="shared" si="8"/>
        <v>80</v>
      </c>
      <c r="Y109" s="6">
        <v>0</v>
      </c>
      <c r="Z109" s="6">
        <v>0</v>
      </c>
      <c r="AA109" s="6">
        <v>0</v>
      </c>
      <c r="AB109" s="6">
        <v>32.1556</v>
      </c>
      <c r="AC109" s="6">
        <v>28.538900000000002</v>
      </c>
      <c r="AD109" s="6">
        <f t="shared" si="9"/>
        <v>0</v>
      </c>
      <c r="AE109" s="6">
        <f t="shared" si="10"/>
        <v>0</v>
      </c>
      <c r="AF109" s="6">
        <f t="shared" si="11"/>
        <v>0</v>
      </c>
      <c r="AG109" s="17">
        <f t="shared" si="12"/>
        <v>52.773512476008179</v>
      </c>
      <c r="AH109" s="6">
        <v>12.51</v>
      </c>
      <c r="AI109" s="6">
        <v>109.88</v>
      </c>
      <c r="AJ109" s="6">
        <v>2097.87</v>
      </c>
      <c r="AK109" s="6">
        <v>40.4</v>
      </c>
      <c r="AL109" s="6">
        <v>5255.79</v>
      </c>
      <c r="AM109" s="12">
        <v>150.8605420589447</v>
      </c>
      <c r="AN109" s="6">
        <v>201.16360998153689</v>
      </c>
      <c r="AO109" s="6">
        <v>91.146242141723633</v>
      </c>
      <c r="AP109" s="18">
        <v>7200</v>
      </c>
      <c r="AQ109" s="1" t="b">
        <f t="shared" si="13"/>
        <v>1</v>
      </c>
      <c r="AR109" s="1" t="b">
        <f t="shared" si="15"/>
        <v>1</v>
      </c>
      <c r="AS109" s="5" t="b">
        <f t="shared" si="14"/>
        <v>0</v>
      </c>
    </row>
    <row r="110" spans="1:45" s="5" customFormat="1">
      <c r="A110" s="5">
        <v>75</v>
      </c>
      <c r="B110" s="5">
        <v>8</v>
      </c>
      <c r="C110" s="7">
        <v>0.3</v>
      </c>
      <c r="D110" s="7">
        <v>0.1</v>
      </c>
      <c r="E110" s="5">
        <v>3</v>
      </c>
      <c r="F110" s="6">
        <v>80</v>
      </c>
      <c r="G110" s="6">
        <v>80</v>
      </c>
      <c r="H110" s="6">
        <v>80</v>
      </c>
      <c r="I110" s="6">
        <v>63.887700000000002</v>
      </c>
      <c r="J110" s="6">
        <v>67.858800000000002</v>
      </c>
      <c r="K110" s="9">
        <v>80</v>
      </c>
      <c r="L110" s="6">
        <v>80</v>
      </c>
      <c r="M110" s="6">
        <v>80</v>
      </c>
      <c r="N110" s="27">
        <v>47.243060181448989</v>
      </c>
      <c r="O110" s="6">
        <v>80</v>
      </c>
      <c r="P110" s="6">
        <v>80</v>
      </c>
      <c r="Q110" s="6">
        <v>80</v>
      </c>
      <c r="R110" s="6">
        <v>94</v>
      </c>
      <c r="S110" s="6">
        <v>88</v>
      </c>
      <c r="T110" s="9">
        <v>80</v>
      </c>
      <c r="U110" s="6">
        <v>80</v>
      </c>
      <c r="V110" s="6">
        <v>80</v>
      </c>
      <c r="W110" s="27" t="s">
        <v>14</v>
      </c>
      <c r="X110" s="77">
        <f t="shared" si="8"/>
        <v>81</v>
      </c>
      <c r="Y110" s="6">
        <v>0</v>
      </c>
      <c r="Z110" s="6">
        <v>0</v>
      </c>
      <c r="AA110" s="6">
        <v>0</v>
      </c>
      <c r="AB110" s="6">
        <v>32.034399999999998</v>
      </c>
      <c r="AC110" s="6">
        <v>22.887699999999999</v>
      </c>
      <c r="AD110" s="6">
        <f t="shared" si="9"/>
        <v>0</v>
      </c>
      <c r="AE110" s="6">
        <f t="shared" si="10"/>
        <v>0</v>
      </c>
      <c r="AF110" s="6">
        <f t="shared" si="11"/>
        <v>0</v>
      </c>
      <c r="AG110" s="17">
        <f t="shared" si="12"/>
        <v>41.675234343890132</v>
      </c>
      <c r="AH110" s="6">
        <v>9.11</v>
      </c>
      <c r="AI110" s="6">
        <v>73.06</v>
      </c>
      <c r="AJ110" s="6">
        <v>972.47</v>
      </c>
      <c r="AK110" s="6">
        <v>29.4</v>
      </c>
      <c r="AL110" s="6">
        <v>2585.5700000000002</v>
      </c>
      <c r="AM110" s="12">
        <v>152.25721716880801</v>
      </c>
      <c r="AN110" s="6">
        <v>113.7100269794464</v>
      </c>
      <c r="AO110" s="6">
        <v>79.53282904624939</v>
      </c>
      <c r="AP110" s="18">
        <v>7200</v>
      </c>
      <c r="AQ110" s="1" t="b">
        <f t="shared" si="13"/>
        <v>1</v>
      </c>
      <c r="AR110" s="1" t="b">
        <f t="shared" si="15"/>
        <v>1</v>
      </c>
      <c r="AS110" s="5" t="b">
        <f t="shared" si="14"/>
        <v>0</v>
      </c>
    </row>
    <row r="111" spans="1:45" s="5" customFormat="1">
      <c r="A111" s="5">
        <v>75</v>
      </c>
      <c r="B111" s="5">
        <v>8</v>
      </c>
      <c r="C111" s="7">
        <v>0.3</v>
      </c>
      <c r="D111" s="7">
        <v>0.1</v>
      </c>
      <c r="E111" s="5">
        <v>4</v>
      </c>
      <c r="F111" s="6">
        <v>75</v>
      </c>
      <c r="G111" s="6">
        <v>75</v>
      </c>
      <c r="H111" s="6">
        <v>75</v>
      </c>
      <c r="I111" s="6">
        <v>54.962000000000003</v>
      </c>
      <c r="J111" s="6">
        <v>58.381799999999998</v>
      </c>
      <c r="K111" s="9">
        <v>75</v>
      </c>
      <c r="L111" s="6">
        <v>75</v>
      </c>
      <c r="M111" s="6">
        <v>75</v>
      </c>
      <c r="N111" s="27">
        <v>45.097116939514997</v>
      </c>
      <c r="O111" s="6">
        <v>75</v>
      </c>
      <c r="P111" s="6">
        <v>75</v>
      </c>
      <c r="Q111" s="6">
        <v>75</v>
      </c>
      <c r="R111" s="6">
        <v>77</v>
      </c>
      <c r="S111" s="6">
        <v>77</v>
      </c>
      <c r="T111" s="9">
        <v>75</v>
      </c>
      <c r="U111" s="6">
        <v>75</v>
      </c>
      <c r="V111" s="6">
        <v>75</v>
      </c>
      <c r="W111" s="27" t="s">
        <v>14</v>
      </c>
      <c r="X111" s="77">
        <f t="shared" si="8"/>
        <v>76</v>
      </c>
      <c r="Y111" s="6">
        <v>0</v>
      </c>
      <c r="Z111" s="6">
        <v>0</v>
      </c>
      <c r="AA111" s="6">
        <v>0</v>
      </c>
      <c r="AB111" s="6">
        <v>28.620799999999999</v>
      </c>
      <c r="AC111" s="6">
        <v>24.179500000000001</v>
      </c>
      <c r="AD111" s="6">
        <f t="shared" si="9"/>
        <v>0</v>
      </c>
      <c r="AE111" s="6">
        <f t="shared" si="10"/>
        <v>0</v>
      </c>
      <c r="AF111" s="6">
        <f t="shared" si="11"/>
        <v>0</v>
      </c>
      <c r="AG111" s="17">
        <f t="shared" si="12"/>
        <v>40.661688237480263</v>
      </c>
      <c r="AH111" s="6">
        <v>6.12</v>
      </c>
      <c r="AI111" s="6">
        <v>41.09</v>
      </c>
      <c r="AJ111" s="6">
        <v>885.49</v>
      </c>
      <c r="AK111" s="6">
        <v>14</v>
      </c>
      <c r="AL111" s="6">
        <v>2773.27</v>
      </c>
      <c r="AM111" s="12">
        <v>167.57002902030939</v>
      </c>
      <c r="AN111" s="6">
        <v>81.817016839981079</v>
      </c>
      <c r="AO111" s="6">
        <v>51.314274787902832</v>
      </c>
      <c r="AP111" s="18">
        <v>7200</v>
      </c>
      <c r="AQ111" s="1" t="b">
        <f t="shared" si="13"/>
        <v>1</v>
      </c>
      <c r="AR111" s="1" t="b">
        <f t="shared" si="15"/>
        <v>1</v>
      </c>
      <c r="AS111" s="5" t="b">
        <f t="shared" si="14"/>
        <v>0</v>
      </c>
    </row>
    <row r="112" spans="1:45" s="5" customFormat="1">
      <c r="A112" s="5">
        <v>75</v>
      </c>
      <c r="B112" s="5">
        <v>8</v>
      </c>
      <c r="C112" s="7">
        <v>0.3</v>
      </c>
      <c r="D112" s="7">
        <v>0.1</v>
      </c>
      <c r="E112" s="5">
        <v>5</v>
      </c>
      <c r="F112" s="6">
        <v>93</v>
      </c>
      <c r="G112" s="6">
        <v>93</v>
      </c>
      <c r="H112" s="6">
        <v>93</v>
      </c>
      <c r="I112" s="6">
        <v>61.401400000000002</v>
      </c>
      <c r="J112" s="6">
        <v>64.022800000000004</v>
      </c>
      <c r="K112" s="9">
        <v>93</v>
      </c>
      <c r="L112" s="6">
        <v>93</v>
      </c>
      <c r="M112" s="6">
        <v>93</v>
      </c>
      <c r="N112" s="27">
        <v>41.558038768529087</v>
      </c>
      <c r="O112" s="6">
        <v>93</v>
      </c>
      <c r="P112" s="6">
        <v>93</v>
      </c>
      <c r="Q112" s="6">
        <v>93</v>
      </c>
      <c r="R112" s="6">
        <v>96</v>
      </c>
      <c r="S112" s="6">
        <v>93</v>
      </c>
      <c r="T112" s="9">
        <v>93</v>
      </c>
      <c r="U112" s="6">
        <v>93</v>
      </c>
      <c r="V112" s="6">
        <v>93</v>
      </c>
      <c r="W112" s="27" t="s">
        <v>14</v>
      </c>
      <c r="X112" s="77">
        <f t="shared" si="8"/>
        <v>94</v>
      </c>
      <c r="Y112" s="6">
        <v>0</v>
      </c>
      <c r="Z112" s="6">
        <v>0</v>
      </c>
      <c r="AA112" s="6">
        <v>0</v>
      </c>
      <c r="AB112" s="6">
        <v>36.040199999999999</v>
      </c>
      <c r="AC112" s="6">
        <v>31.158300000000001</v>
      </c>
      <c r="AD112" s="6">
        <f t="shared" si="9"/>
        <v>0</v>
      </c>
      <c r="AE112" s="6">
        <f t="shared" si="10"/>
        <v>0</v>
      </c>
      <c r="AF112" s="6">
        <f t="shared" si="11"/>
        <v>0</v>
      </c>
      <c r="AG112" s="17">
        <f t="shared" si="12"/>
        <v>55.789320459011613</v>
      </c>
      <c r="AH112" s="6">
        <v>14.71</v>
      </c>
      <c r="AI112" s="6">
        <v>412.8</v>
      </c>
      <c r="AJ112" s="6">
        <v>2008.37</v>
      </c>
      <c r="AK112" s="6">
        <v>29.48</v>
      </c>
      <c r="AL112" s="6">
        <v>3737.51</v>
      </c>
      <c r="AM112" s="12">
        <v>129.10676980018621</v>
      </c>
      <c r="AN112" s="6">
        <v>447.60349798202509</v>
      </c>
      <c r="AO112" s="6">
        <v>435.03671813011169</v>
      </c>
      <c r="AP112" s="18">
        <v>7200</v>
      </c>
      <c r="AQ112" s="1" t="b">
        <f t="shared" si="13"/>
        <v>1</v>
      </c>
      <c r="AR112" s="1" t="b">
        <f t="shared" si="15"/>
        <v>1</v>
      </c>
      <c r="AS112" s="5" t="b">
        <f t="shared" si="14"/>
        <v>0</v>
      </c>
    </row>
    <row r="113" spans="1:45" s="5" customFormat="1">
      <c r="A113" s="5">
        <v>75</v>
      </c>
      <c r="B113" s="5">
        <v>8</v>
      </c>
      <c r="C113" s="7">
        <v>0.3</v>
      </c>
      <c r="D113" s="7">
        <v>0.5</v>
      </c>
      <c r="E113" s="5">
        <v>1</v>
      </c>
      <c r="F113" s="6">
        <v>276.78800000000001</v>
      </c>
      <c r="G113" s="6">
        <v>227.06800000000001</v>
      </c>
      <c r="H113" s="6">
        <v>231.27199999999999</v>
      </c>
      <c r="I113" s="6">
        <v>210.91200000000001</v>
      </c>
      <c r="J113" s="6">
        <v>228.41</v>
      </c>
      <c r="K113" s="9">
        <v>255.41</v>
      </c>
      <c r="L113" s="6">
        <v>196.87716751214461</v>
      </c>
      <c r="M113" s="6">
        <v>200.99278056932161</v>
      </c>
      <c r="N113" s="27">
        <v>55.128361181006937</v>
      </c>
      <c r="O113" s="6">
        <v>300</v>
      </c>
      <c r="P113" s="6">
        <v>346</v>
      </c>
      <c r="Q113" s="6">
        <v>320</v>
      </c>
      <c r="R113" s="6">
        <v>326</v>
      </c>
      <c r="S113" s="6">
        <v>320</v>
      </c>
      <c r="T113" s="9" t="s">
        <v>14</v>
      </c>
      <c r="U113" s="6" t="s">
        <v>14</v>
      </c>
      <c r="V113" s="6" t="s">
        <v>14</v>
      </c>
      <c r="W113" s="27" t="s">
        <v>14</v>
      </c>
      <c r="X113" s="77">
        <f t="shared" si="8"/>
        <v>301</v>
      </c>
      <c r="Y113" s="6">
        <v>7.7373200000000004</v>
      </c>
      <c r="Z113" s="6">
        <v>34.3735</v>
      </c>
      <c r="AA113" s="6">
        <v>27.727399999999999</v>
      </c>
      <c r="AB113" s="6">
        <v>35.303199999999997</v>
      </c>
      <c r="AC113" s="6">
        <v>28.6219</v>
      </c>
      <c r="AD113" s="6">
        <f t="shared" si="9"/>
        <v>15.146179401993354</v>
      </c>
      <c r="AE113" s="6">
        <f t="shared" si="10"/>
        <v>34.592303152111427</v>
      </c>
      <c r="AF113" s="6">
        <f t="shared" si="11"/>
        <v>33.224989844079204</v>
      </c>
      <c r="AG113" s="17">
        <f t="shared" si="12"/>
        <v>81.684929840197029</v>
      </c>
      <c r="AH113" s="6">
        <v>7200</v>
      </c>
      <c r="AI113" s="6">
        <v>7200</v>
      </c>
      <c r="AJ113" s="6">
        <v>7200</v>
      </c>
      <c r="AK113" s="6">
        <v>7200</v>
      </c>
      <c r="AL113" s="6">
        <v>7200</v>
      </c>
      <c r="AM113" s="12">
        <v>7200</v>
      </c>
      <c r="AN113" s="6">
        <v>7200</v>
      </c>
      <c r="AO113" s="6">
        <v>7200</v>
      </c>
      <c r="AP113" s="18">
        <v>7200</v>
      </c>
      <c r="AQ113" s="1" t="b">
        <f t="shared" si="13"/>
        <v>1</v>
      </c>
      <c r="AR113" s="1" t="b">
        <f t="shared" si="15"/>
        <v>0</v>
      </c>
      <c r="AS113" s="5" t="b">
        <f t="shared" si="14"/>
        <v>0</v>
      </c>
    </row>
    <row r="114" spans="1:45" s="5" customFormat="1">
      <c r="A114" s="5">
        <v>75</v>
      </c>
      <c r="B114" s="5">
        <v>8</v>
      </c>
      <c r="C114" s="7">
        <v>0.3</v>
      </c>
      <c r="D114" s="7">
        <v>0.5</v>
      </c>
      <c r="E114" s="5">
        <v>2</v>
      </c>
      <c r="F114" s="6">
        <v>292.25700000000001</v>
      </c>
      <c r="G114" s="6">
        <v>249.685</v>
      </c>
      <c r="H114" s="6">
        <v>246.14500000000001</v>
      </c>
      <c r="I114" s="6">
        <v>220.566</v>
      </c>
      <c r="J114" s="6">
        <v>242.041</v>
      </c>
      <c r="K114" s="9">
        <v>269.02999999999997</v>
      </c>
      <c r="L114" s="6">
        <v>207.51695140563891</v>
      </c>
      <c r="M114" s="6">
        <v>209.22703258429479</v>
      </c>
      <c r="N114" s="27">
        <v>55.401906983029697</v>
      </c>
      <c r="O114" s="6">
        <v>316</v>
      </c>
      <c r="P114" s="6">
        <v>330</v>
      </c>
      <c r="Q114" s="6">
        <v>334</v>
      </c>
      <c r="R114" s="6">
        <v>324</v>
      </c>
      <c r="S114" s="6">
        <v>319</v>
      </c>
      <c r="T114" s="9" t="s">
        <v>14</v>
      </c>
      <c r="U114" s="6" t="s">
        <v>14</v>
      </c>
      <c r="V114" s="6" t="s">
        <v>14</v>
      </c>
      <c r="W114" s="27" t="s">
        <v>14</v>
      </c>
      <c r="X114" s="77">
        <f t="shared" si="8"/>
        <v>317</v>
      </c>
      <c r="Y114" s="6">
        <v>7.5134800000000004</v>
      </c>
      <c r="Z114" s="6">
        <v>24.337800000000001</v>
      </c>
      <c r="AA114" s="6">
        <v>26.303899999999999</v>
      </c>
      <c r="AB114" s="6">
        <v>31.924099999999999</v>
      </c>
      <c r="AC114" s="6">
        <v>24.125</v>
      </c>
      <c r="AD114" s="6">
        <f t="shared" si="9"/>
        <v>15.132492113564677</v>
      </c>
      <c r="AE114" s="6">
        <f t="shared" si="10"/>
        <v>34.53723930421485</v>
      </c>
      <c r="AF114" s="6">
        <f t="shared" si="11"/>
        <v>33.997781519149903</v>
      </c>
      <c r="AG114" s="17">
        <f t="shared" si="12"/>
        <v>82.523057734060032</v>
      </c>
      <c r="AH114" s="6">
        <v>7200</v>
      </c>
      <c r="AI114" s="6">
        <v>7200</v>
      </c>
      <c r="AJ114" s="6">
        <v>7200</v>
      </c>
      <c r="AK114" s="6">
        <v>7200</v>
      </c>
      <c r="AL114" s="6">
        <v>7200</v>
      </c>
      <c r="AM114" s="12">
        <v>7200</v>
      </c>
      <c r="AN114" s="6">
        <v>7200</v>
      </c>
      <c r="AO114" s="6">
        <v>7200</v>
      </c>
      <c r="AP114" s="18">
        <v>7200</v>
      </c>
      <c r="AQ114" s="1" t="b">
        <f t="shared" si="13"/>
        <v>1</v>
      </c>
      <c r="AR114" s="1" t="b">
        <f t="shared" si="15"/>
        <v>0</v>
      </c>
      <c r="AS114" s="5" t="b">
        <f t="shared" si="14"/>
        <v>0</v>
      </c>
    </row>
    <row r="115" spans="1:45" s="5" customFormat="1">
      <c r="A115" s="5">
        <v>75</v>
      </c>
      <c r="B115" s="5">
        <v>8</v>
      </c>
      <c r="C115" s="7">
        <v>0.3</v>
      </c>
      <c r="D115" s="7">
        <v>0.5</v>
      </c>
      <c r="E115" s="5">
        <v>3</v>
      </c>
      <c r="F115" s="6">
        <v>340</v>
      </c>
      <c r="G115" s="6">
        <v>304.16199999999998</v>
      </c>
      <c r="H115" s="6">
        <v>301.91199999999998</v>
      </c>
      <c r="I115" s="6">
        <v>275.8</v>
      </c>
      <c r="J115" s="6">
        <v>292.94400000000002</v>
      </c>
      <c r="K115" s="9">
        <v>319.04000000000002</v>
      </c>
      <c r="L115" s="6">
        <v>269.16857300070001</v>
      </c>
      <c r="M115" s="6">
        <v>275.32682287610481</v>
      </c>
      <c r="N115" s="27">
        <v>60.682658346625402</v>
      </c>
      <c r="O115" s="6">
        <v>340</v>
      </c>
      <c r="P115" s="6">
        <v>342</v>
      </c>
      <c r="Q115" s="6">
        <v>356</v>
      </c>
      <c r="R115" s="6">
        <v>342</v>
      </c>
      <c r="S115" s="6">
        <v>344</v>
      </c>
      <c r="T115" s="9" t="s">
        <v>14</v>
      </c>
      <c r="U115" s="6" t="s">
        <v>14</v>
      </c>
      <c r="V115" s="6" t="s">
        <v>14</v>
      </c>
      <c r="W115" s="27" t="s">
        <v>14</v>
      </c>
      <c r="X115" s="77">
        <f t="shared" si="8"/>
        <v>341</v>
      </c>
      <c r="Y115" s="6">
        <v>0</v>
      </c>
      <c r="Z115" s="6">
        <v>11.0639</v>
      </c>
      <c r="AA115" s="6">
        <v>15.193199999999999</v>
      </c>
      <c r="AB115" s="6">
        <v>19.3567</v>
      </c>
      <c r="AC115" s="6">
        <v>14.841799999999999</v>
      </c>
      <c r="AD115" s="6">
        <f t="shared" si="9"/>
        <v>6.4398826979472084</v>
      </c>
      <c r="AE115" s="6">
        <f t="shared" si="10"/>
        <v>21.064934603900287</v>
      </c>
      <c r="AF115" s="6">
        <f t="shared" si="11"/>
        <v>19.25899622401618</v>
      </c>
      <c r="AG115" s="17">
        <f t="shared" si="12"/>
        <v>82.204499018584926</v>
      </c>
      <c r="AH115" s="6">
        <v>2774.99</v>
      </c>
      <c r="AI115" s="6">
        <v>7200</v>
      </c>
      <c r="AJ115" s="6">
        <v>7200</v>
      </c>
      <c r="AK115" s="6">
        <v>1716.56</v>
      </c>
      <c r="AL115" s="6">
        <v>7200</v>
      </c>
      <c r="AM115" s="12">
        <v>7200</v>
      </c>
      <c r="AN115" s="6">
        <v>7200</v>
      </c>
      <c r="AO115" s="6">
        <v>7200</v>
      </c>
      <c r="AP115" s="18">
        <v>7200</v>
      </c>
      <c r="AQ115" s="1" t="b">
        <f t="shared" si="13"/>
        <v>1</v>
      </c>
      <c r="AR115" s="1" t="b">
        <f t="shared" si="15"/>
        <v>1</v>
      </c>
      <c r="AS115" s="5" t="b">
        <f t="shared" si="14"/>
        <v>0</v>
      </c>
    </row>
    <row r="116" spans="1:45" s="5" customFormat="1">
      <c r="A116" s="5">
        <v>75</v>
      </c>
      <c r="B116" s="5">
        <v>8</v>
      </c>
      <c r="C116" s="7">
        <v>0.3</v>
      </c>
      <c r="D116" s="7">
        <v>0.5</v>
      </c>
      <c r="E116" s="5">
        <v>4</v>
      </c>
      <c r="F116" s="6">
        <v>315</v>
      </c>
      <c r="G116" s="6">
        <v>262.33499999999998</v>
      </c>
      <c r="H116" s="6">
        <v>259.01100000000002</v>
      </c>
      <c r="I116" s="6">
        <v>226.62299999999999</v>
      </c>
      <c r="J116" s="6">
        <v>248.81100000000001</v>
      </c>
      <c r="K116" s="9">
        <v>289.22000000000003</v>
      </c>
      <c r="L116" s="6">
        <v>224.0794567750647</v>
      </c>
      <c r="M116" s="6">
        <v>224.531835203117</v>
      </c>
      <c r="N116" s="27">
        <v>57.051778147619281</v>
      </c>
      <c r="O116" s="6">
        <v>315</v>
      </c>
      <c r="P116" s="6">
        <v>324</v>
      </c>
      <c r="Q116" s="6">
        <v>344</v>
      </c>
      <c r="R116" s="6">
        <v>331</v>
      </c>
      <c r="S116" s="6">
        <v>333</v>
      </c>
      <c r="T116" s="9" t="s">
        <v>14</v>
      </c>
      <c r="U116" s="6" t="s">
        <v>14</v>
      </c>
      <c r="V116" s="6" t="s">
        <v>14</v>
      </c>
      <c r="W116" s="27" t="s">
        <v>14</v>
      </c>
      <c r="X116" s="77">
        <f t="shared" si="8"/>
        <v>316</v>
      </c>
      <c r="Y116" s="6">
        <v>0</v>
      </c>
      <c r="Z116" s="6">
        <v>19.032399999999999</v>
      </c>
      <c r="AA116" s="6">
        <v>24.706199999999999</v>
      </c>
      <c r="AB116" s="6">
        <v>31.533799999999999</v>
      </c>
      <c r="AC116" s="6">
        <v>25.282</v>
      </c>
      <c r="AD116" s="6">
        <f t="shared" si="9"/>
        <v>8.4746835443037849</v>
      </c>
      <c r="AE116" s="6">
        <f t="shared" si="10"/>
        <v>29.088779501561802</v>
      </c>
      <c r="AF116" s="6">
        <f t="shared" si="11"/>
        <v>28.945621771165509</v>
      </c>
      <c r="AG116" s="17">
        <f t="shared" si="12"/>
        <v>81.945639826702759</v>
      </c>
      <c r="AH116" s="6">
        <v>5118.18</v>
      </c>
      <c r="AI116" s="6">
        <v>7200</v>
      </c>
      <c r="AJ116" s="6">
        <v>7200</v>
      </c>
      <c r="AK116" s="6">
        <v>7200</v>
      </c>
      <c r="AL116" s="6">
        <v>7200</v>
      </c>
      <c r="AM116" s="12">
        <v>7200</v>
      </c>
      <c r="AN116" s="6">
        <v>7200</v>
      </c>
      <c r="AO116" s="6">
        <v>7200</v>
      </c>
      <c r="AP116" s="18">
        <v>7200</v>
      </c>
      <c r="AQ116" s="1" t="b">
        <f t="shared" si="13"/>
        <v>1</v>
      </c>
      <c r="AR116" s="1" t="b">
        <f t="shared" si="15"/>
        <v>1</v>
      </c>
      <c r="AS116" s="5" t="b">
        <f t="shared" si="14"/>
        <v>0</v>
      </c>
    </row>
    <row r="117" spans="1:45" s="5" customFormat="1">
      <c r="A117" s="5">
        <v>75</v>
      </c>
      <c r="B117" s="5">
        <v>8</v>
      </c>
      <c r="C117" s="7">
        <v>0.3</v>
      </c>
      <c r="D117" s="7">
        <v>0.5</v>
      </c>
      <c r="E117" s="5">
        <v>5</v>
      </c>
      <c r="F117" s="6">
        <v>334.50900000000001</v>
      </c>
      <c r="G117" s="6">
        <v>277.13200000000001</v>
      </c>
      <c r="H117" s="6">
        <v>285.25299999999999</v>
      </c>
      <c r="I117" s="6">
        <v>258.16300000000001</v>
      </c>
      <c r="J117" s="6">
        <v>276.13299999999998</v>
      </c>
      <c r="K117" s="9">
        <v>321.24</v>
      </c>
      <c r="L117" s="6">
        <v>244.78982282568279</v>
      </c>
      <c r="M117" s="6">
        <v>251.18199772764771</v>
      </c>
      <c r="N117" s="27">
        <v>59.53738377000974</v>
      </c>
      <c r="O117" s="6">
        <v>360</v>
      </c>
      <c r="P117" s="6">
        <v>393</v>
      </c>
      <c r="Q117" s="6">
        <v>396</v>
      </c>
      <c r="R117" s="6">
        <v>379</v>
      </c>
      <c r="S117" s="6">
        <v>387</v>
      </c>
      <c r="T117" s="9" t="s">
        <v>14</v>
      </c>
      <c r="U117" s="6" t="s">
        <v>14</v>
      </c>
      <c r="V117" s="6" t="s">
        <v>14</v>
      </c>
      <c r="W117" s="27" t="s">
        <v>14</v>
      </c>
      <c r="X117" s="77">
        <f t="shared" si="8"/>
        <v>361</v>
      </c>
      <c r="Y117" s="6">
        <v>7.0807200000000003</v>
      </c>
      <c r="Z117" s="6">
        <v>29.482900000000001</v>
      </c>
      <c r="AA117" s="6">
        <v>27.9665</v>
      </c>
      <c r="AB117" s="6">
        <v>31.883199999999999</v>
      </c>
      <c r="AC117" s="6">
        <v>28.6477</v>
      </c>
      <c r="AD117" s="6">
        <f t="shared" si="9"/>
        <v>11.013850415512461</v>
      </c>
      <c r="AE117" s="6">
        <f t="shared" si="10"/>
        <v>32.191184812830251</v>
      </c>
      <c r="AF117" s="6">
        <f t="shared" si="11"/>
        <v>30.42049924441892</v>
      </c>
      <c r="AG117" s="17">
        <f t="shared" si="12"/>
        <v>83.507649925205058</v>
      </c>
      <c r="AH117" s="6">
        <v>7200</v>
      </c>
      <c r="AI117" s="6">
        <v>7200</v>
      </c>
      <c r="AJ117" s="6">
        <v>7200</v>
      </c>
      <c r="AK117" s="6">
        <v>7200</v>
      </c>
      <c r="AL117" s="6">
        <v>7200</v>
      </c>
      <c r="AM117" s="12">
        <v>7200</v>
      </c>
      <c r="AN117" s="6">
        <v>7200</v>
      </c>
      <c r="AO117" s="6">
        <v>7200</v>
      </c>
      <c r="AP117" s="18">
        <v>7200</v>
      </c>
      <c r="AQ117" s="1" t="b">
        <f t="shared" si="13"/>
        <v>1</v>
      </c>
      <c r="AR117" s="1" t="b">
        <f t="shared" si="15"/>
        <v>0</v>
      </c>
      <c r="AS117" s="5" t="b">
        <f t="shared" si="14"/>
        <v>0</v>
      </c>
    </row>
    <row r="118" spans="1:45" s="5" customFormat="1">
      <c r="A118" s="5">
        <v>75</v>
      </c>
      <c r="B118" s="5">
        <v>8</v>
      </c>
      <c r="C118" s="7">
        <v>0.3</v>
      </c>
      <c r="D118" s="7">
        <v>1</v>
      </c>
      <c r="E118" s="5">
        <v>1</v>
      </c>
      <c r="F118" s="6">
        <v>418.87700000000001</v>
      </c>
      <c r="G118" s="6">
        <v>436.786</v>
      </c>
      <c r="H118" s="6">
        <v>455.01299999999998</v>
      </c>
      <c r="I118" s="6">
        <v>441.803</v>
      </c>
      <c r="J118" s="6">
        <v>469.98200000000003</v>
      </c>
      <c r="K118" s="9">
        <v>405.42</v>
      </c>
      <c r="L118" s="6">
        <v>404.52826737929098</v>
      </c>
      <c r="M118" s="6">
        <v>409.55310398990201</v>
      </c>
      <c r="N118" s="27">
        <v>450.78630422437732</v>
      </c>
      <c r="O118" s="6">
        <v>606</v>
      </c>
      <c r="P118" s="6">
        <v>646</v>
      </c>
      <c r="Q118" s="6">
        <v>620</v>
      </c>
      <c r="R118" s="6">
        <v>588</v>
      </c>
      <c r="S118" s="6">
        <v>570</v>
      </c>
      <c r="T118" s="9" t="s">
        <v>14</v>
      </c>
      <c r="U118" s="6" t="s">
        <v>14</v>
      </c>
      <c r="V118" s="6" t="s">
        <v>14</v>
      </c>
      <c r="W118" s="27">
        <v>576</v>
      </c>
      <c r="X118" s="77">
        <f t="shared" si="8"/>
        <v>607</v>
      </c>
      <c r="Y118" s="6">
        <v>30.878399999999999</v>
      </c>
      <c r="Z118" s="6">
        <v>32.386099999999999</v>
      </c>
      <c r="AA118" s="6">
        <v>26.610800000000001</v>
      </c>
      <c r="AB118" s="6">
        <v>24.863399999999999</v>
      </c>
      <c r="AC118" s="6">
        <v>17.547000000000001</v>
      </c>
      <c r="AD118" s="6">
        <f t="shared" si="9"/>
        <v>33.209225700164744</v>
      </c>
      <c r="AE118" s="6">
        <f t="shared" si="10"/>
        <v>33.356133874910874</v>
      </c>
      <c r="AF118" s="6">
        <f t="shared" si="11"/>
        <v>32.528318947297855</v>
      </c>
      <c r="AG118" s="17">
        <f t="shared" si="12"/>
        <v>21.738488849934491</v>
      </c>
      <c r="AH118" s="6">
        <v>7200</v>
      </c>
      <c r="AI118" s="6">
        <v>7200</v>
      </c>
      <c r="AJ118" s="6">
        <v>7200</v>
      </c>
      <c r="AK118" s="6">
        <v>7200</v>
      </c>
      <c r="AL118" s="6">
        <v>7200</v>
      </c>
      <c r="AM118" s="12">
        <v>7200</v>
      </c>
      <c r="AN118" s="6">
        <v>7200</v>
      </c>
      <c r="AO118" s="6">
        <v>7200</v>
      </c>
      <c r="AP118" s="18">
        <v>7200</v>
      </c>
      <c r="AQ118" s="1" t="b">
        <f t="shared" si="13"/>
        <v>1</v>
      </c>
      <c r="AR118" s="1" t="b">
        <f t="shared" si="15"/>
        <v>0</v>
      </c>
      <c r="AS118" s="5" t="b">
        <f t="shared" si="14"/>
        <v>0</v>
      </c>
    </row>
    <row r="119" spans="1:45" s="5" customFormat="1">
      <c r="A119" s="5">
        <v>75</v>
      </c>
      <c r="B119" s="5">
        <v>8</v>
      </c>
      <c r="C119" s="7">
        <v>0.3</v>
      </c>
      <c r="D119" s="7">
        <v>1</v>
      </c>
      <c r="E119" s="5">
        <v>2</v>
      </c>
      <c r="F119" s="6">
        <v>440.51600000000002</v>
      </c>
      <c r="G119" s="6">
        <v>458.10399999999998</v>
      </c>
      <c r="H119" s="6">
        <v>475.50799999999998</v>
      </c>
      <c r="I119" s="6">
        <v>465.44299999999998</v>
      </c>
      <c r="J119" s="6">
        <v>489.13</v>
      </c>
      <c r="K119" s="9">
        <v>437.14</v>
      </c>
      <c r="L119" s="6">
        <v>434.83977424999051</v>
      </c>
      <c r="M119" s="6">
        <v>436.41822974659988</v>
      </c>
      <c r="N119" s="27">
        <v>471.04847198150668</v>
      </c>
      <c r="O119" s="6">
        <v>604</v>
      </c>
      <c r="P119" s="6">
        <v>690</v>
      </c>
      <c r="Q119" s="6">
        <v>690</v>
      </c>
      <c r="R119" s="6">
        <v>617</v>
      </c>
      <c r="S119" s="6">
        <v>574</v>
      </c>
      <c r="T119" s="9" t="s">
        <v>14</v>
      </c>
      <c r="U119" s="6" t="s">
        <v>14</v>
      </c>
      <c r="V119" s="6" t="s">
        <v>14</v>
      </c>
      <c r="W119" s="27" t="s">
        <v>14</v>
      </c>
      <c r="X119" s="77">
        <f t="shared" si="8"/>
        <v>605</v>
      </c>
      <c r="Y119" s="6">
        <v>27.0669</v>
      </c>
      <c r="Z119" s="6">
        <v>33.6081</v>
      </c>
      <c r="AA119" s="6">
        <v>31.085799999999999</v>
      </c>
      <c r="AB119" s="6">
        <v>24.563500000000001</v>
      </c>
      <c r="AC119" s="6">
        <v>14.7857</v>
      </c>
      <c r="AD119" s="6">
        <f t="shared" si="9"/>
        <v>27.74545454545455</v>
      </c>
      <c r="AE119" s="6">
        <f t="shared" si="10"/>
        <v>28.125657148761896</v>
      </c>
      <c r="AF119" s="6">
        <f t="shared" si="11"/>
        <v>27.864755413785147</v>
      </c>
      <c r="AG119" s="17">
        <f t="shared" si="12"/>
        <v>22.14074843280881</v>
      </c>
      <c r="AH119" s="6">
        <v>7200</v>
      </c>
      <c r="AI119" s="6">
        <v>7200</v>
      </c>
      <c r="AJ119" s="6">
        <v>7200</v>
      </c>
      <c r="AK119" s="6">
        <v>7200</v>
      </c>
      <c r="AL119" s="6">
        <v>7200</v>
      </c>
      <c r="AM119" s="12">
        <v>7200</v>
      </c>
      <c r="AN119" s="6">
        <v>7200</v>
      </c>
      <c r="AO119" s="6">
        <v>7200</v>
      </c>
      <c r="AP119" s="18">
        <v>7200</v>
      </c>
      <c r="AQ119" s="1" t="b">
        <f t="shared" si="13"/>
        <v>1</v>
      </c>
      <c r="AR119" s="1" t="b">
        <f t="shared" si="15"/>
        <v>0</v>
      </c>
      <c r="AS119" s="5" t="b">
        <f t="shared" si="14"/>
        <v>0</v>
      </c>
    </row>
    <row r="120" spans="1:45" s="5" customFormat="1">
      <c r="A120" s="5">
        <v>75</v>
      </c>
      <c r="B120" s="5">
        <v>8</v>
      </c>
      <c r="C120" s="7">
        <v>0.3</v>
      </c>
      <c r="D120" s="7">
        <v>1</v>
      </c>
      <c r="E120" s="5">
        <v>3</v>
      </c>
      <c r="F120" s="6">
        <v>564.34199999999998</v>
      </c>
      <c r="G120" s="6">
        <v>586.27700000000004</v>
      </c>
      <c r="H120" s="6">
        <v>590</v>
      </c>
      <c r="I120" s="6">
        <v>599.71199999999999</v>
      </c>
      <c r="J120" s="6">
        <v>614.87</v>
      </c>
      <c r="K120" s="9">
        <v>592</v>
      </c>
      <c r="L120" s="6">
        <v>591.82186234817834</v>
      </c>
      <c r="M120" s="6">
        <v>590.54487179487171</v>
      </c>
      <c r="N120" s="27">
        <v>621.68015705225002</v>
      </c>
      <c r="O120" s="6">
        <v>682</v>
      </c>
      <c r="P120" s="6">
        <v>784</v>
      </c>
      <c r="Q120" s="6">
        <v>790</v>
      </c>
      <c r="R120" s="6">
        <v>664</v>
      </c>
      <c r="S120" s="6">
        <v>670</v>
      </c>
      <c r="T120" s="9" t="s">
        <v>14</v>
      </c>
      <c r="U120" s="6" t="s">
        <v>14</v>
      </c>
      <c r="V120" s="6" t="s">
        <v>14</v>
      </c>
      <c r="W120" s="27" t="s">
        <v>14</v>
      </c>
      <c r="X120" s="77">
        <f t="shared" si="8"/>
        <v>683</v>
      </c>
      <c r="Y120" s="6">
        <v>17.251799999999999</v>
      </c>
      <c r="Z120" s="6">
        <v>25.2197</v>
      </c>
      <c r="AA120" s="6">
        <v>25.316500000000001</v>
      </c>
      <c r="AB120" s="6">
        <v>9.6820000000000004</v>
      </c>
      <c r="AC120" s="6">
        <v>8.2283000000000008</v>
      </c>
      <c r="AD120" s="6">
        <f t="shared" si="9"/>
        <v>13.323572474377743</v>
      </c>
      <c r="AE120" s="6">
        <f t="shared" si="10"/>
        <v>13.349654121789412</v>
      </c>
      <c r="AF120" s="6">
        <f t="shared" si="11"/>
        <v>13.536621991966069</v>
      </c>
      <c r="AG120" s="17">
        <f t="shared" si="12"/>
        <v>8.9780150728770103</v>
      </c>
      <c r="AH120" s="6">
        <v>7200</v>
      </c>
      <c r="AI120" s="6">
        <v>7200</v>
      </c>
      <c r="AJ120" s="6">
        <v>7200</v>
      </c>
      <c r="AK120" s="6">
        <v>7200</v>
      </c>
      <c r="AL120" s="6">
        <v>7200</v>
      </c>
      <c r="AM120" s="12">
        <v>7200</v>
      </c>
      <c r="AN120" s="6">
        <v>7200</v>
      </c>
      <c r="AO120" s="6">
        <v>7200</v>
      </c>
      <c r="AP120" s="18">
        <v>7200</v>
      </c>
      <c r="AQ120" s="1" t="b">
        <f t="shared" si="13"/>
        <v>1</v>
      </c>
      <c r="AR120" s="1" t="b">
        <f t="shared" si="15"/>
        <v>0</v>
      </c>
      <c r="AS120" s="5" t="b">
        <f t="shared" si="14"/>
        <v>0</v>
      </c>
    </row>
    <row r="121" spans="1:45" s="5" customFormat="1">
      <c r="A121" s="5">
        <v>75</v>
      </c>
      <c r="B121" s="5">
        <v>8</v>
      </c>
      <c r="C121" s="7">
        <v>0.3</v>
      </c>
      <c r="D121" s="7">
        <v>1</v>
      </c>
      <c r="E121" s="5">
        <v>4</v>
      </c>
      <c r="F121" s="6">
        <v>465.10199999999998</v>
      </c>
      <c r="G121" s="6">
        <v>478.54700000000003</v>
      </c>
      <c r="H121" s="6">
        <v>493.52</v>
      </c>
      <c r="I121" s="6">
        <v>493.19499999999999</v>
      </c>
      <c r="J121" s="6">
        <v>517.20399999999995</v>
      </c>
      <c r="K121" s="9">
        <v>460.05</v>
      </c>
      <c r="L121" s="6">
        <v>450.09592352395981</v>
      </c>
      <c r="M121" s="6">
        <v>463.89227987835551</v>
      </c>
      <c r="N121" s="27">
        <v>507.3014864525673</v>
      </c>
      <c r="O121" s="6">
        <v>638</v>
      </c>
      <c r="P121" s="6">
        <v>663</v>
      </c>
      <c r="Q121" s="6">
        <v>735</v>
      </c>
      <c r="R121" s="6">
        <v>610</v>
      </c>
      <c r="S121" s="6">
        <v>595</v>
      </c>
      <c r="T121" s="9" t="s">
        <v>14</v>
      </c>
      <c r="U121" s="6" t="s">
        <v>14</v>
      </c>
      <c r="V121" s="6" t="s">
        <v>14</v>
      </c>
      <c r="W121" s="27" t="s">
        <v>14</v>
      </c>
      <c r="X121" s="77">
        <f t="shared" si="8"/>
        <v>639</v>
      </c>
      <c r="Y121" s="6">
        <v>27.099900000000002</v>
      </c>
      <c r="Z121" s="6">
        <v>27.820900000000002</v>
      </c>
      <c r="AA121" s="6">
        <v>32.854399999999998</v>
      </c>
      <c r="AB121" s="6">
        <v>19.148299999999999</v>
      </c>
      <c r="AC121" s="6">
        <v>13.0749</v>
      </c>
      <c r="AD121" s="6">
        <f t="shared" si="9"/>
        <v>28.004694835680755</v>
      </c>
      <c r="AE121" s="6">
        <f t="shared" si="10"/>
        <v>29.562453282635392</v>
      </c>
      <c r="AF121" s="6">
        <f t="shared" si="11"/>
        <v>27.403399080069558</v>
      </c>
      <c r="AG121" s="17">
        <f t="shared" si="12"/>
        <v>20.61009601681263</v>
      </c>
      <c r="AH121" s="6">
        <v>7200</v>
      </c>
      <c r="AI121" s="6">
        <v>7200</v>
      </c>
      <c r="AJ121" s="6">
        <v>7200</v>
      </c>
      <c r="AK121" s="6">
        <v>7200</v>
      </c>
      <c r="AL121" s="6">
        <v>7200</v>
      </c>
      <c r="AM121" s="12">
        <v>7200</v>
      </c>
      <c r="AN121" s="6">
        <v>7200</v>
      </c>
      <c r="AO121" s="6">
        <v>7200</v>
      </c>
      <c r="AP121" s="18">
        <v>7200</v>
      </c>
      <c r="AQ121" s="1" t="b">
        <f t="shared" si="13"/>
        <v>1</v>
      </c>
      <c r="AR121" s="1" t="b">
        <f t="shared" si="15"/>
        <v>0</v>
      </c>
      <c r="AS121" s="5" t="b">
        <f t="shared" si="14"/>
        <v>0</v>
      </c>
    </row>
    <row r="122" spans="1:45" s="5" customFormat="1">
      <c r="A122" s="5">
        <v>75</v>
      </c>
      <c r="B122" s="5">
        <v>8</v>
      </c>
      <c r="C122" s="7">
        <v>0.3</v>
      </c>
      <c r="D122" s="7">
        <v>1</v>
      </c>
      <c r="E122" s="5">
        <v>5</v>
      </c>
      <c r="F122" s="6">
        <v>525.24699999999996</v>
      </c>
      <c r="G122" s="6">
        <v>537.91499999999996</v>
      </c>
      <c r="H122" s="6">
        <v>552.01099999999997</v>
      </c>
      <c r="I122" s="6">
        <v>544.18799999999999</v>
      </c>
      <c r="J122" s="6">
        <v>570.62300000000005</v>
      </c>
      <c r="K122" s="9">
        <v>512.95000000000005</v>
      </c>
      <c r="L122" s="6">
        <v>511.95941624989757</v>
      </c>
      <c r="M122" s="6">
        <v>525.16123573491086</v>
      </c>
      <c r="N122" s="27">
        <v>565.34990237358954</v>
      </c>
      <c r="O122" s="6">
        <v>672</v>
      </c>
      <c r="P122" s="6">
        <v>826</v>
      </c>
      <c r="Q122" s="6">
        <v>832</v>
      </c>
      <c r="R122" s="6">
        <v>687</v>
      </c>
      <c r="S122" s="6">
        <v>654</v>
      </c>
      <c r="T122" s="9" t="s">
        <v>14</v>
      </c>
      <c r="U122" s="6" t="s">
        <v>14</v>
      </c>
      <c r="V122" s="6" t="s">
        <v>14</v>
      </c>
      <c r="W122" s="27" t="s">
        <v>14</v>
      </c>
      <c r="X122" s="77">
        <f t="shared" si="8"/>
        <v>673</v>
      </c>
      <c r="Y122" s="6">
        <v>21.838200000000001</v>
      </c>
      <c r="Z122" s="6">
        <v>34.877099999999999</v>
      </c>
      <c r="AA122" s="6">
        <v>33.652500000000003</v>
      </c>
      <c r="AB122" s="6">
        <v>20.787800000000001</v>
      </c>
      <c r="AC122" s="6">
        <v>12.748799999999999</v>
      </c>
      <c r="AD122" s="6">
        <f t="shared" si="9"/>
        <v>23.781575037147096</v>
      </c>
      <c r="AE122" s="6">
        <f t="shared" si="10"/>
        <v>23.928764301649696</v>
      </c>
      <c r="AF122" s="6">
        <f t="shared" si="11"/>
        <v>21.9671269338914</v>
      </c>
      <c r="AG122" s="17">
        <f t="shared" si="12"/>
        <v>15.99555685384999</v>
      </c>
      <c r="AH122" s="6">
        <v>7200</v>
      </c>
      <c r="AI122" s="6">
        <v>7200</v>
      </c>
      <c r="AJ122" s="6">
        <v>7200</v>
      </c>
      <c r="AK122" s="6">
        <v>7200</v>
      </c>
      <c r="AL122" s="6">
        <v>7200</v>
      </c>
      <c r="AM122" s="12">
        <v>7200</v>
      </c>
      <c r="AN122" s="6">
        <v>7200</v>
      </c>
      <c r="AO122" s="6">
        <v>7200</v>
      </c>
      <c r="AP122" s="18">
        <v>7200</v>
      </c>
      <c r="AQ122" s="1" t="b">
        <f t="shared" si="13"/>
        <v>1</v>
      </c>
      <c r="AR122" s="1" t="b">
        <f t="shared" si="15"/>
        <v>0</v>
      </c>
      <c r="AS122" s="5" t="b">
        <f t="shared" si="14"/>
        <v>0</v>
      </c>
    </row>
    <row r="123" spans="1:45" s="5" customFormat="1">
      <c r="A123" s="5">
        <v>75</v>
      </c>
      <c r="B123" s="5">
        <v>12</v>
      </c>
      <c r="C123" s="7">
        <v>0.1</v>
      </c>
      <c r="D123" s="7">
        <v>0.1</v>
      </c>
      <c r="E123" s="5">
        <v>1</v>
      </c>
      <c r="F123" s="6">
        <v>152</v>
      </c>
      <c r="G123" s="6">
        <v>98.475499999999997</v>
      </c>
      <c r="H123" s="6">
        <v>90.707999999999998</v>
      </c>
      <c r="I123" s="6">
        <v>85.761600000000001</v>
      </c>
      <c r="J123" s="6">
        <v>87.181299999999993</v>
      </c>
      <c r="K123" s="9">
        <v>152</v>
      </c>
      <c r="L123" s="6">
        <v>135.05345304185471</v>
      </c>
      <c r="M123" s="6">
        <v>152</v>
      </c>
      <c r="N123" s="27">
        <v>62.41552720483498</v>
      </c>
      <c r="O123" s="6">
        <v>152</v>
      </c>
      <c r="P123" s="6">
        <v>176</v>
      </c>
      <c r="Q123" s="6">
        <v>188</v>
      </c>
      <c r="R123" s="6">
        <v>164</v>
      </c>
      <c r="S123" s="6">
        <v>164</v>
      </c>
      <c r="T123" s="9">
        <v>152</v>
      </c>
      <c r="U123" s="6" t="s">
        <v>14</v>
      </c>
      <c r="V123" s="6">
        <v>152</v>
      </c>
      <c r="W123" s="27" t="s">
        <v>14</v>
      </c>
      <c r="X123" s="77">
        <f t="shared" si="8"/>
        <v>153</v>
      </c>
      <c r="Y123" s="6">
        <v>0</v>
      </c>
      <c r="Z123" s="6">
        <v>44.048000000000002</v>
      </c>
      <c r="AA123" s="6">
        <v>51.751100000000001</v>
      </c>
      <c r="AB123" s="6">
        <v>47.706400000000002</v>
      </c>
      <c r="AC123" s="6">
        <v>46.840699999999998</v>
      </c>
      <c r="AD123" s="6">
        <f t="shared" si="9"/>
        <v>0</v>
      </c>
      <c r="AE123" s="6">
        <f t="shared" si="10"/>
        <v>11.729769253689737</v>
      </c>
      <c r="AF123" s="6">
        <f t="shared" si="11"/>
        <v>0</v>
      </c>
      <c r="AG123" s="17">
        <f t="shared" si="12"/>
        <v>59.205537774617653</v>
      </c>
      <c r="AH123" s="6">
        <v>908.6</v>
      </c>
      <c r="AI123" s="6">
        <v>7200</v>
      </c>
      <c r="AJ123" s="6">
        <v>7200</v>
      </c>
      <c r="AK123" s="6">
        <v>410.6</v>
      </c>
      <c r="AL123" s="6">
        <v>7048.34</v>
      </c>
      <c r="AM123" s="12">
        <v>490.39327812194819</v>
      </c>
      <c r="AN123" s="6">
        <v>7200</v>
      </c>
      <c r="AO123" s="6">
        <v>5438.1270480155936</v>
      </c>
      <c r="AP123" s="18">
        <v>7200</v>
      </c>
      <c r="AQ123" s="1" t="b">
        <f t="shared" si="13"/>
        <v>1</v>
      </c>
      <c r="AR123" s="1" t="b">
        <f t="shared" si="15"/>
        <v>1</v>
      </c>
      <c r="AS123" s="5" t="b">
        <f t="shared" si="14"/>
        <v>0</v>
      </c>
    </row>
    <row r="124" spans="1:45" s="5" customFormat="1">
      <c r="A124" s="5">
        <v>75</v>
      </c>
      <c r="B124" s="5">
        <v>12</v>
      </c>
      <c r="C124" s="7">
        <v>0.1</v>
      </c>
      <c r="D124" s="7">
        <v>0.1</v>
      </c>
      <c r="E124" s="5">
        <v>2</v>
      </c>
      <c r="F124" s="6">
        <v>162</v>
      </c>
      <c r="G124" s="6">
        <v>115.051</v>
      </c>
      <c r="H124" s="6">
        <v>106.595</v>
      </c>
      <c r="I124" s="6">
        <v>95.503600000000006</v>
      </c>
      <c r="J124" s="6">
        <v>96.235299999999995</v>
      </c>
      <c r="K124" s="9">
        <v>162</v>
      </c>
      <c r="L124" s="6">
        <v>135.77577200762431</v>
      </c>
      <c r="M124" s="6">
        <v>137.4462244340769</v>
      </c>
      <c r="N124" s="27">
        <v>57.502936173199707</v>
      </c>
      <c r="O124" s="6">
        <v>162</v>
      </c>
      <c r="P124" s="6">
        <v>177</v>
      </c>
      <c r="Q124" s="6">
        <v>190</v>
      </c>
      <c r="R124" s="6">
        <v>164</v>
      </c>
      <c r="S124" s="6">
        <v>175</v>
      </c>
      <c r="T124" s="9">
        <v>162</v>
      </c>
      <c r="U124" s="6" t="s">
        <v>14</v>
      </c>
      <c r="V124" s="6">
        <v>162</v>
      </c>
      <c r="W124" s="27" t="s">
        <v>14</v>
      </c>
      <c r="X124" s="77">
        <f t="shared" si="8"/>
        <v>163</v>
      </c>
      <c r="Y124" s="6">
        <v>0</v>
      </c>
      <c r="Z124" s="6">
        <v>34.999600000000001</v>
      </c>
      <c r="AA124" s="6">
        <v>43.897199999999998</v>
      </c>
      <c r="AB124" s="6">
        <v>41.766100000000002</v>
      </c>
      <c r="AC124" s="6">
        <v>45.008400000000002</v>
      </c>
      <c r="AD124" s="6">
        <f t="shared" si="9"/>
        <v>0</v>
      </c>
      <c r="AE124" s="6">
        <f t="shared" si="10"/>
        <v>16.701980363420667</v>
      </c>
      <c r="AF124" s="6">
        <f t="shared" si="11"/>
        <v>15.156651583903146</v>
      </c>
      <c r="AG124" s="17">
        <f t="shared" si="12"/>
        <v>64.722125047116748</v>
      </c>
      <c r="AH124" s="6">
        <v>1603.37</v>
      </c>
      <c r="AI124" s="6">
        <v>7200</v>
      </c>
      <c r="AJ124" s="6">
        <v>7200</v>
      </c>
      <c r="AK124" s="6">
        <v>105.53</v>
      </c>
      <c r="AL124" s="6">
        <v>7200</v>
      </c>
      <c r="AM124" s="12">
        <v>794.07248616218567</v>
      </c>
      <c r="AN124" s="6">
        <v>7200</v>
      </c>
      <c r="AO124" s="6">
        <v>7200</v>
      </c>
      <c r="AP124" s="18">
        <v>7200</v>
      </c>
      <c r="AQ124" s="1" t="b">
        <f t="shared" si="13"/>
        <v>1</v>
      </c>
      <c r="AR124" s="1" t="b">
        <f t="shared" si="15"/>
        <v>1</v>
      </c>
      <c r="AS124" s="5" t="b">
        <f t="shared" si="14"/>
        <v>0</v>
      </c>
    </row>
    <row r="125" spans="1:45" s="5" customFormat="1">
      <c r="A125" s="5">
        <v>75</v>
      </c>
      <c r="B125" s="5">
        <v>12</v>
      </c>
      <c r="C125" s="7">
        <v>0.1</v>
      </c>
      <c r="D125" s="7">
        <v>0.1</v>
      </c>
      <c r="E125" s="5">
        <v>3</v>
      </c>
      <c r="F125" s="6">
        <v>159</v>
      </c>
      <c r="G125" s="6">
        <v>111.488</v>
      </c>
      <c r="H125" s="6">
        <v>103.76900000000001</v>
      </c>
      <c r="I125" s="6">
        <v>94.44</v>
      </c>
      <c r="J125" s="6">
        <v>96.033299999999997</v>
      </c>
      <c r="K125" s="9">
        <v>159</v>
      </c>
      <c r="L125" s="6">
        <v>135.83914759676651</v>
      </c>
      <c r="M125" s="6">
        <v>138.41169975313349</v>
      </c>
      <c r="N125" s="27">
        <v>58.418404764904608</v>
      </c>
      <c r="O125" s="6">
        <v>159</v>
      </c>
      <c r="P125" s="6">
        <v>170</v>
      </c>
      <c r="Q125" s="6">
        <v>170</v>
      </c>
      <c r="R125" s="6">
        <v>159</v>
      </c>
      <c r="S125" s="6">
        <v>159</v>
      </c>
      <c r="T125" s="9">
        <v>159</v>
      </c>
      <c r="U125" s="6">
        <v>159</v>
      </c>
      <c r="V125" s="6" t="s">
        <v>14</v>
      </c>
      <c r="W125" s="27" t="s">
        <v>14</v>
      </c>
      <c r="X125" s="77">
        <f t="shared" si="8"/>
        <v>160</v>
      </c>
      <c r="Y125" s="6">
        <v>0</v>
      </c>
      <c r="Z125" s="6">
        <v>34.418999999999997</v>
      </c>
      <c r="AA125" s="6">
        <v>38.959499999999998</v>
      </c>
      <c r="AB125" s="6">
        <v>40.6038</v>
      </c>
      <c r="AC125" s="6">
        <v>39.601700000000001</v>
      </c>
      <c r="AD125" s="6">
        <f t="shared" si="9"/>
        <v>0</v>
      </c>
      <c r="AE125" s="6">
        <f t="shared" si="10"/>
        <v>14.566573838511632</v>
      </c>
      <c r="AF125" s="6">
        <f t="shared" si="11"/>
        <v>13.492687654291569</v>
      </c>
      <c r="AG125" s="17">
        <f t="shared" si="12"/>
        <v>63.48849702193462</v>
      </c>
      <c r="AH125" s="6">
        <v>1719.47</v>
      </c>
      <c r="AI125" s="6">
        <v>7200</v>
      </c>
      <c r="AJ125" s="6">
        <v>7200</v>
      </c>
      <c r="AK125" s="6">
        <v>458.66</v>
      </c>
      <c r="AL125" s="6">
        <v>7114.71</v>
      </c>
      <c r="AM125" s="12">
        <v>474.74505591392523</v>
      </c>
      <c r="AN125" s="6">
        <v>7200</v>
      </c>
      <c r="AO125" s="6">
        <v>7200</v>
      </c>
      <c r="AP125" s="18">
        <v>7200</v>
      </c>
      <c r="AQ125" s="1" t="b">
        <f t="shared" si="13"/>
        <v>1</v>
      </c>
      <c r="AR125" s="1" t="b">
        <f t="shared" si="15"/>
        <v>1</v>
      </c>
      <c r="AS125" s="5" t="b">
        <f t="shared" si="14"/>
        <v>0</v>
      </c>
    </row>
    <row r="126" spans="1:45" s="5" customFormat="1">
      <c r="A126" s="5">
        <v>75</v>
      </c>
      <c r="B126" s="5">
        <v>12</v>
      </c>
      <c r="C126" s="7">
        <v>0.1</v>
      </c>
      <c r="D126" s="7">
        <v>0.1</v>
      </c>
      <c r="E126" s="5">
        <v>4</v>
      </c>
      <c r="F126" s="6">
        <v>145</v>
      </c>
      <c r="G126" s="6">
        <v>122.18899999999999</v>
      </c>
      <c r="H126" s="6">
        <v>104.74299999999999</v>
      </c>
      <c r="I126" s="6">
        <v>98.188900000000004</v>
      </c>
      <c r="J126" s="6">
        <v>99.506100000000004</v>
      </c>
      <c r="K126" s="9">
        <v>145</v>
      </c>
      <c r="L126" s="6">
        <v>145</v>
      </c>
      <c r="M126" s="6">
        <v>145</v>
      </c>
      <c r="N126" s="27">
        <v>63.728111492614659</v>
      </c>
      <c r="O126" s="6">
        <v>145</v>
      </c>
      <c r="P126" s="6">
        <v>156</v>
      </c>
      <c r="Q126" s="6">
        <v>167</v>
      </c>
      <c r="R126" s="6">
        <v>145</v>
      </c>
      <c r="S126" s="6">
        <v>145</v>
      </c>
      <c r="T126" s="9">
        <v>145</v>
      </c>
      <c r="U126" s="6">
        <v>145</v>
      </c>
      <c r="V126" s="6">
        <v>145</v>
      </c>
      <c r="W126" s="27" t="s">
        <v>14</v>
      </c>
      <c r="X126" s="77">
        <f t="shared" si="8"/>
        <v>146</v>
      </c>
      <c r="Y126" s="6">
        <v>0</v>
      </c>
      <c r="Z126" s="6">
        <v>21.673500000000001</v>
      </c>
      <c r="AA126" s="6">
        <v>37.279899999999998</v>
      </c>
      <c r="AB126" s="6">
        <v>32.2836</v>
      </c>
      <c r="AC126" s="6">
        <v>31.3751</v>
      </c>
      <c r="AD126" s="6">
        <f t="shared" si="9"/>
        <v>0</v>
      </c>
      <c r="AE126" s="6">
        <f t="shared" si="10"/>
        <v>0</v>
      </c>
      <c r="AF126" s="6">
        <f t="shared" si="11"/>
        <v>0</v>
      </c>
      <c r="AG126" s="17">
        <f t="shared" si="12"/>
        <v>56.350608566702284</v>
      </c>
      <c r="AH126" s="6">
        <v>516.6</v>
      </c>
      <c r="AI126" s="6">
        <v>7200</v>
      </c>
      <c r="AJ126" s="6">
        <v>7200</v>
      </c>
      <c r="AK126" s="6">
        <v>161.22999999999999</v>
      </c>
      <c r="AL126" s="6">
        <v>7077.39</v>
      </c>
      <c r="AM126" s="12">
        <v>382.64752292633062</v>
      </c>
      <c r="AN126" s="6">
        <v>1145.5304620265961</v>
      </c>
      <c r="AO126" s="6">
        <v>248.16928601264951</v>
      </c>
      <c r="AP126" s="18">
        <v>7200</v>
      </c>
      <c r="AQ126" s="1" t="b">
        <f t="shared" si="13"/>
        <v>1</v>
      </c>
      <c r="AR126" s="1" t="b">
        <f t="shared" si="15"/>
        <v>1</v>
      </c>
      <c r="AS126" s="5" t="b">
        <f t="shared" si="14"/>
        <v>0</v>
      </c>
    </row>
    <row r="127" spans="1:45" s="5" customFormat="1">
      <c r="A127" s="5">
        <v>75</v>
      </c>
      <c r="B127" s="5">
        <v>12</v>
      </c>
      <c r="C127" s="7">
        <v>0.1</v>
      </c>
      <c r="D127" s="7">
        <v>0.1</v>
      </c>
      <c r="E127" s="5">
        <v>5</v>
      </c>
      <c r="F127" s="6">
        <v>159</v>
      </c>
      <c r="G127" s="6">
        <v>108.684</v>
      </c>
      <c r="H127" s="6">
        <v>108.01</v>
      </c>
      <c r="I127" s="6">
        <v>101.34399999999999</v>
      </c>
      <c r="J127" s="6">
        <v>101.998</v>
      </c>
      <c r="K127" s="9">
        <v>159</v>
      </c>
      <c r="L127" s="6">
        <v>159</v>
      </c>
      <c r="M127" s="6">
        <v>159</v>
      </c>
      <c r="N127" s="27">
        <v>69.063617947502323</v>
      </c>
      <c r="O127" s="6">
        <v>159</v>
      </c>
      <c r="P127" s="6">
        <v>211</v>
      </c>
      <c r="Q127" s="6">
        <v>198</v>
      </c>
      <c r="R127" s="6">
        <v>170</v>
      </c>
      <c r="S127" s="6">
        <v>159</v>
      </c>
      <c r="T127" s="9">
        <v>159</v>
      </c>
      <c r="U127" s="6">
        <v>159</v>
      </c>
      <c r="V127" s="6">
        <v>159</v>
      </c>
      <c r="W127" s="27" t="s">
        <v>14</v>
      </c>
      <c r="X127" s="77">
        <f t="shared" si="8"/>
        <v>160</v>
      </c>
      <c r="Y127" s="6">
        <v>0</v>
      </c>
      <c r="Z127" s="6">
        <v>48.4908</v>
      </c>
      <c r="AA127" s="6">
        <v>45.449599999999997</v>
      </c>
      <c r="AB127" s="6">
        <v>40.386099999999999</v>
      </c>
      <c r="AC127" s="6">
        <v>35.850200000000001</v>
      </c>
      <c r="AD127" s="6">
        <f t="shared" si="9"/>
        <v>0</v>
      </c>
      <c r="AE127" s="6">
        <f t="shared" si="10"/>
        <v>0</v>
      </c>
      <c r="AF127" s="6">
        <f t="shared" si="11"/>
        <v>0</v>
      </c>
      <c r="AG127" s="17">
        <f t="shared" si="12"/>
        <v>56.835238782811047</v>
      </c>
      <c r="AH127" s="6">
        <v>1009.64</v>
      </c>
      <c r="AI127" s="6">
        <v>7200</v>
      </c>
      <c r="AJ127" s="6">
        <v>7200</v>
      </c>
      <c r="AK127" s="6">
        <v>102.49</v>
      </c>
      <c r="AL127" s="6">
        <v>6821.19</v>
      </c>
      <c r="AM127" s="12">
        <v>293.00203609466553</v>
      </c>
      <c r="AN127" s="6">
        <v>6212.4403340816498</v>
      </c>
      <c r="AO127" s="6">
        <v>1900.5017130374911</v>
      </c>
      <c r="AP127" s="18">
        <v>7200</v>
      </c>
      <c r="AQ127" s="1" t="b">
        <f t="shared" si="13"/>
        <v>1</v>
      </c>
      <c r="AR127" s="1" t="b">
        <f t="shared" si="15"/>
        <v>1</v>
      </c>
      <c r="AS127" s="5" t="b">
        <f t="shared" si="14"/>
        <v>0</v>
      </c>
    </row>
    <row r="128" spans="1:45" s="5" customFormat="1">
      <c r="A128" s="5">
        <v>75</v>
      </c>
      <c r="B128" s="5">
        <v>12</v>
      </c>
      <c r="C128" s="7">
        <v>0.1</v>
      </c>
      <c r="D128" s="7">
        <v>0.5</v>
      </c>
      <c r="E128" s="5">
        <v>1</v>
      </c>
      <c r="F128" s="6">
        <v>374.77600000000001</v>
      </c>
      <c r="G128" s="6">
        <v>343.084</v>
      </c>
      <c r="H128" s="6">
        <v>369.27199999999999</v>
      </c>
      <c r="I128" s="6">
        <v>339.29599999999999</v>
      </c>
      <c r="J128" s="6">
        <v>354.01499999999999</v>
      </c>
      <c r="K128" s="9">
        <v>409.71</v>
      </c>
      <c r="L128" s="6">
        <v>331.58845756664942</v>
      </c>
      <c r="M128" s="6">
        <v>324.63060414898553</v>
      </c>
      <c r="N128" s="27">
        <v>81.474075033285501</v>
      </c>
      <c r="O128" s="6">
        <v>473</v>
      </c>
      <c r="P128" s="6">
        <v>614</v>
      </c>
      <c r="Q128" s="6">
        <v>616</v>
      </c>
      <c r="R128" s="6">
        <v>479</v>
      </c>
      <c r="S128" s="6">
        <v>535</v>
      </c>
      <c r="T128" s="9" t="s">
        <v>14</v>
      </c>
      <c r="U128" s="6" t="s">
        <v>14</v>
      </c>
      <c r="V128" s="6" t="s">
        <v>14</v>
      </c>
      <c r="W128" s="27" t="s">
        <v>14</v>
      </c>
      <c r="X128" s="77">
        <f t="shared" si="8"/>
        <v>474</v>
      </c>
      <c r="Y128" s="6">
        <v>20.766100000000002</v>
      </c>
      <c r="Z128" s="6">
        <v>44.123100000000001</v>
      </c>
      <c r="AA128" s="6">
        <v>40.053199999999997</v>
      </c>
      <c r="AB128" s="6">
        <v>29.165700000000001</v>
      </c>
      <c r="AC128" s="6">
        <v>33.828899999999997</v>
      </c>
      <c r="AD128" s="6">
        <f t="shared" si="9"/>
        <v>13.563291139240508</v>
      </c>
      <c r="AE128" s="6">
        <f t="shared" si="10"/>
        <v>30.04462920534823</v>
      </c>
      <c r="AF128" s="6">
        <f t="shared" si="11"/>
        <v>31.51253077025622</v>
      </c>
      <c r="AG128" s="17">
        <f t="shared" si="12"/>
        <v>82.811376575256219</v>
      </c>
      <c r="AH128" s="6">
        <v>7200</v>
      </c>
      <c r="AI128" s="6">
        <v>7200</v>
      </c>
      <c r="AJ128" s="6">
        <v>7200</v>
      </c>
      <c r="AK128" s="6">
        <v>7200</v>
      </c>
      <c r="AL128" s="6">
        <v>7200</v>
      </c>
      <c r="AM128" s="12">
        <v>7200</v>
      </c>
      <c r="AN128" s="6">
        <v>7200</v>
      </c>
      <c r="AO128" s="6">
        <v>7200</v>
      </c>
      <c r="AP128" s="18">
        <v>7200</v>
      </c>
      <c r="AQ128" s="1" t="b">
        <f t="shared" si="13"/>
        <v>1</v>
      </c>
      <c r="AR128" s="1" t="b">
        <f t="shared" si="15"/>
        <v>0</v>
      </c>
      <c r="AS128" s="5" t="b">
        <f t="shared" si="14"/>
        <v>0</v>
      </c>
    </row>
    <row r="129" spans="1:47" s="5" customFormat="1">
      <c r="A129" s="5">
        <v>75</v>
      </c>
      <c r="B129" s="5">
        <v>12</v>
      </c>
      <c r="C129" s="7">
        <v>0.1</v>
      </c>
      <c r="D129" s="7">
        <v>0.5</v>
      </c>
      <c r="E129" s="5">
        <v>2</v>
      </c>
      <c r="F129" s="6">
        <v>428.62700000000001</v>
      </c>
      <c r="G129" s="6">
        <v>391.68200000000002</v>
      </c>
      <c r="H129" s="6">
        <v>405.68400000000003</v>
      </c>
      <c r="I129" s="6">
        <v>379.90100000000001</v>
      </c>
      <c r="J129" s="6">
        <v>394.47</v>
      </c>
      <c r="K129" s="9">
        <v>447.04</v>
      </c>
      <c r="L129" s="6">
        <v>372.96548433589902</v>
      </c>
      <c r="M129" s="6">
        <v>385.40643099599657</v>
      </c>
      <c r="N129" s="27">
        <v>84.713489447936013</v>
      </c>
      <c r="O129" s="6">
        <v>517</v>
      </c>
      <c r="P129" s="6">
        <v>614</v>
      </c>
      <c r="Q129" s="6">
        <v>679</v>
      </c>
      <c r="R129" s="6">
        <v>603</v>
      </c>
      <c r="S129" s="6">
        <v>580</v>
      </c>
      <c r="T129" s="9" t="s">
        <v>14</v>
      </c>
      <c r="U129" s="6" t="s">
        <v>14</v>
      </c>
      <c r="V129" s="6" t="s">
        <v>14</v>
      </c>
      <c r="W129" s="27" t="s">
        <v>14</v>
      </c>
      <c r="X129" s="77">
        <f t="shared" si="8"/>
        <v>518</v>
      </c>
      <c r="Y129" s="6">
        <v>17.093399999999999</v>
      </c>
      <c r="Z129" s="6">
        <v>36.208100000000002</v>
      </c>
      <c r="AA129" s="6">
        <v>40.252699999999997</v>
      </c>
      <c r="AB129" s="6">
        <v>36.998100000000001</v>
      </c>
      <c r="AC129" s="6">
        <v>31.9879</v>
      </c>
      <c r="AD129" s="6">
        <f t="shared" si="9"/>
        <v>13.69884169884169</v>
      </c>
      <c r="AE129" s="6">
        <f t="shared" si="10"/>
        <v>27.998941247895935</v>
      </c>
      <c r="AF129" s="6">
        <f t="shared" si="11"/>
        <v>25.597214093436961</v>
      </c>
      <c r="AG129" s="17">
        <f t="shared" si="12"/>
        <v>83.646044508120454</v>
      </c>
      <c r="AH129" s="6">
        <v>7200</v>
      </c>
      <c r="AI129" s="6">
        <v>7200</v>
      </c>
      <c r="AJ129" s="6">
        <v>7200</v>
      </c>
      <c r="AK129" s="6">
        <v>7200</v>
      </c>
      <c r="AL129" s="6">
        <v>7200</v>
      </c>
      <c r="AM129" s="12">
        <v>7200</v>
      </c>
      <c r="AN129" s="6">
        <v>7200</v>
      </c>
      <c r="AO129" s="6">
        <v>7200</v>
      </c>
      <c r="AP129" s="18">
        <v>7200</v>
      </c>
      <c r="AQ129" s="1" t="b">
        <f t="shared" si="13"/>
        <v>1</v>
      </c>
      <c r="AR129" s="1" t="b">
        <f t="shared" si="15"/>
        <v>0</v>
      </c>
      <c r="AS129" s="5" t="b">
        <f t="shared" si="14"/>
        <v>0</v>
      </c>
    </row>
    <row r="130" spans="1:47" s="5" customFormat="1">
      <c r="A130" s="5">
        <v>75</v>
      </c>
      <c r="B130" s="5">
        <v>12</v>
      </c>
      <c r="C130" s="7">
        <v>0.1</v>
      </c>
      <c r="D130" s="7">
        <v>0.5</v>
      </c>
      <c r="E130" s="5">
        <v>3</v>
      </c>
      <c r="F130" s="6">
        <v>393.4</v>
      </c>
      <c r="G130" s="6">
        <v>383.37599999999998</v>
      </c>
      <c r="H130" s="6">
        <v>399.911</v>
      </c>
      <c r="I130" s="6">
        <v>382.036</v>
      </c>
      <c r="J130" s="6">
        <v>395.52100000000002</v>
      </c>
      <c r="K130" s="9">
        <v>414.88</v>
      </c>
      <c r="L130" s="6">
        <v>370.39046817624472</v>
      </c>
      <c r="M130" s="6">
        <v>381.48395030979208</v>
      </c>
      <c r="N130" s="27">
        <v>80.590243435733626</v>
      </c>
      <c r="O130" s="6">
        <v>511</v>
      </c>
      <c r="P130" s="6">
        <v>655</v>
      </c>
      <c r="Q130" s="6">
        <v>655</v>
      </c>
      <c r="R130" s="6">
        <v>548</v>
      </c>
      <c r="S130" s="6">
        <v>502</v>
      </c>
      <c r="T130" s="9">
        <v>511</v>
      </c>
      <c r="U130" s="6" t="s">
        <v>14</v>
      </c>
      <c r="V130" s="6" t="s">
        <v>14</v>
      </c>
      <c r="W130" s="27" t="s">
        <v>14</v>
      </c>
      <c r="X130" s="77">
        <f t="shared" si="8"/>
        <v>512</v>
      </c>
      <c r="Y130" s="6">
        <v>23.0137</v>
      </c>
      <c r="Z130" s="6">
        <v>41.469299999999997</v>
      </c>
      <c r="AA130" s="6">
        <v>38.944899999999997</v>
      </c>
      <c r="AB130" s="6">
        <v>30.285499999999999</v>
      </c>
      <c r="AC130" s="6">
        <v>21.210999999999999</v>
      </c>
      <c r="AD130" s="6">
        <f t="shared" si="9"/>
        <v>18.810176125244617</v>
      </c>
      <c r="AE130" s="6">
        <f t="shared" si="10"/>
        <v>27.658111684327203</v>
      </c>
      <c r="AF130" s="6">
        <f t="shared" si="11"/>
        <v>25.491415955118736</v>
      </c>
      <c r="AG130" s="17">
        <f t="shared" si="12"/>
        <v>84.259718078958272</v>
      </c>
      <c r="AH130" s="6">
        <v>7200</v>
      </c>
      <c r="AI130" s="6">
        <v>7200</v>
      </c>
      <c r="AJ130" s="6">
        <v>7200</v>
      </c>
      <c r="AK130" s="6">
        <v>7200</v>
      </c>
      <c r="AL130" s="6">
        <v>7200</v>
      </c>
      <c r="AM130" s="12">
        <v>7200</v>
      </c>
      <c r="AN130" s="6">
        <v>7200</v>
      </c>
      <c r="AO130" s="6">
        <v>7200</v>
      </c>
      <c r="AP130" s="18">
        <v>7200</v>
      </c>
      <c r="AQ130" s="1" t="b">
        <f t="shared" si="13"/>
        <v>1</v>
      </c>
      <c r="AR130" s="1" t="b">
        <f t="shared" si="15"/>
        <v>0</v>
      </c>
      <c r="AS130" s="5" t="b">
        <f t="shared" si="14"/>
        <v>0</v>
      </c>
    </row>
    <row r="131" spans="1:47" s="5" customFormat="1">
      <c r="A131" s="5">
        <v>75</v>
      </c>
      <c r="B131" s="5">
        <v>12</v>
      </c>
      <c r="C131" s="7">
        <v>0.1</v>
      </c>
      <c r="D131" s="7">
        <v>0.5</v>
      </c>
      <c r="E131" s="5">
        <v>4</v>
      </c>
      <c r="F131" s="6">
        <v>433.38400000000001</v>
      </c>
      <c r="G131" s="6">
        <v>396.935</v>
      </c>
      <c r="H131" s="6">
        <v>423.85199999999998</v>
      </c>
      <c r="I131" s="6">
        <v>400.70400000000001</v>
      </c>
      <c r="J131" s="6">
        <v>414.74599999999998</v>
      </c>
      <c r="K131" s="9">
        <v>450.9</v>
      </c>
      <c r="L131" s="6">
        <v>396.87162501213447</v>
      </c>
      <c r="M131" s="6">
        <v>399.90949492684831</v>
      </c>
      <c r="N131" s="27">
        <v>83.214446935586693</v>
      </c>
      <c r="O131" s="6">
        <v>522</v>
      </c>
      <c r="P131" s="6">
        <v>700</v>
      </c>
      <c r="Q131" s="6">
        <v>666</v>
      </c>
      <c r="R131" s="6">
        <v>580</v>
      </c>
      <c r="S131" s="6">
        <v>587</v>
      </c>
      <c r="T131" s="9" t="s">
        <v>14</v>
      </c>
      <c r="U131" s="6" t="s">
        <v>14</v>
      </c>
      <c r="V131" s="6" t="s">
        <v>14</v>
      </c>
      <c r="W131" s="27" t="s">
        <v>14</v>
      </c>
      <c r="X131" s="77">
        <f t="shared" ref="X131:X194" si="16">MIN(O131:Q131)+1</f>
        <v>523</v>
      </c>
      <c r="Y131" s="6">
        <v>16.976199999999999</v>
      </c>
      <c r="Z131" s="6">
        <v>43.295000000000002</v>
      </c>
      <c r="AA131" s="6">
        <v>36.358499999999999</v>
      </c>
      <c r="AB131" s="6">
        <v>30.9131</v>
      </c>
      <c r="AC131" s="6">
        <v>29.344799999999999</v>
      </c>
      <c r="AD131" s="6">
        <f t="shared" ref="AD131:AD194" si="17">IF(T131="NaN", IF($X131&gt;1, (1-(K131/$X131))*100,100), (1-(K131/T131))*100)</f>
        <v>13.785850860420656</v>
      </c>
      <c r="AE131" s="6">
        <f t="shared" ref="AE131:AE194" si="18">IF(U131="NaN", IF($X131&gt;1, (1-(L131/$X131))*100,100), (1-(L131/U131))*100)</f>
        <v>24.11632408945804</v>
      </c>
      <c r="AF131" s="6">
        <f t="shared" ref="AF131:AF194" si="19">IF(V131="NaN", IF($X131&gt;1, (1-(M131/$X131))*100,100), (1-(M131/V131))*100)</f>
        <v>23.535469421252706</v>
      </c>
      <c r="AG131" s="17">
        <f t="shared" ref="AG131:AG194" si="20">IF(W131="NaN", IF($X131&gt;1, (1-(N131/$X131))*100,100), (1-(N131/W131))*100)</f>
        <v>84.089015882297005</v>
      </c>
      <c r="AH131" s="6">
        <v>7200</v>
      </c>
      <c r="AI131" s="6">
        <v>7200</v>
      </c>
      <c r="AJ131" s="6">
        <v>7200</v>
      </c>
      <c r="AK131" s="6">
        <v>7200</v>
      </c>
      <c r="AL131" s="6">
        <v>7200</v>
      </c>
      <c r="AM131" s="12">
        <v>7200</v>
      </c>
      <c r="AN131" s="6">
        <v>7200</v>
      </c>
      <c r="AO131" s="6">
        <v>7200</v>
      </c>
      <c r="AP131" s="18">
        <v>7200</v>
      </c>
      <c r="AQ131" s="1" t="b">
        <f t="shared" ref="AQ131:AQ194" si="21">SUM($AH131:$AP131) &lt; $AU$1 * 7200</f>
        <v>1</v>
      </c>
      <c r="AR131" s="1" t="b">
        <f t="shared" si="15"/>
        <v>0</v>
      </c>
      <c r="AS131" s="5" t="b">
        <f t="shared" ref="AS131:AS194" si="22">AND($AR131=FALSE, OR($AD131=0, $AE131=0, $AF131=0, $AG131=0))</f>
        <v>0</v>
      </c>
    </row>
    <row r="132" spans="1:47" s="5" customFormat="1">
      <c r="A132" s="5">
        <v>75</v>
      </c>
      <c r="B132" s="5">
        <v>12</v>
      </c>
      <c r="C132" s="7">
        <v>0.1</v>
      </c>
      <c r="D132" s="7">
        <v>0.5</v>
      </c>
      <c r="E132" s="5">
        <v>5</v>
      </c>
      <c r="F132" s="6">
        <v>449.47899999999998</v>
      </c>
      <c r="G132" s="6">
        <v>416.69099999999997</v>
      </c>
      <c r="H132" s="6">
        <v>438.87900000000002</v>
      </c>
      <c r="I132" s="6">
        <v>404.48700000000002</v>
      </c>
      <c r="J132" s="6">
        <v>420.02</v>
      </c>
      <c r="K132" s="9">
        <v>476.05</v>
      </c>
      <c r="L132" s="6">
        <v>395.49119638626422</v>
      </c>
      <c r="M132" s="6">
        <v>412.69927890423571</v>
      </c>
      <c r="N132" s="27">
        <v>88.898488140463286</v>
      </c>
      <c r="O132" s="6">
        <v>530</v>
      </c>
      <c r="P132" s="6">
        <v>665</v>
      </c>
      <c r="Q132" s="6">
        <v>696</v>
      </c>
      <c r="R132" s="6">
        <v>528</v>
      </c>
      <c r="S132" s="6">
        <v>589</v>
      </c>
      <c r="T132" s="9" t="s">
        <v>14</v>
      </c>
      <c r="U132" s="6" t="s">
        <v>14</v>
      </c>
      <c r="V132" s="6" t="s">
        <v>14</v>
      </c>
      <c r="W132" s="27" t="s">
        <v>14</v>
      </c>
      <c r="X132" s="77">
        <f t="shared" si="16"/>
        <v>531</v>
      </c>
      <c r="Y132" s="6">
        <v>15.192600000000001</v>
      </c>
      <c r="Z132" s="6">
        <v>37.339599999999997</v>
      </c>
      <c r="AA132" s="6">
        <v>36.942700000000002</v>
      </c>
      <c r="AB132" s="6">
        <v>23.392700000000001</v>
      </c>
      <c r="AC132" s="6">
        <v>28.6892</v>
      </c>
      <c r="AD132" s="6">
        <f t="shared" si="17"/>
        <v>10.348399246704332</v>
      </c>
      <c r="AE132" s="6">
        <f t="shared" si="18"/>
        <v>25.519548703151752</v>
      </c>
      <c r="AF132" s="6">
        <f t="shared" si="19"/>
        <v>22.278855196942427</v>
      </c>
      <c r="AG132" s="17">
        <f t="shared" si="20"/>
        <v>83.258288485788455</v>
      </c>
      <c r="AH132" s="6">
        <v>7200</v>
      </c>
      <c r="AI132" s="6">
        <v>7200</v>
      </c>
      <c r="AJ132" s="6">
        <v>7200</v>
      </c>
      <c r="AK132" s="6">
        <v>7200</v>
      </c>
      <c r="AL132" s="6">
        <v>7200</v>
      </c>
      <c r="AM132" s="12">
        <v>7200</v>
      </c>
      <c r="AN132" s="6">
        <v>7200</v>
      </c>
      <c r="AO132" s="6">
        <v>7200</v>
      </c>
      <c r="AP132" s="18">
        <v>7200</v>
      </c>
      <c r="AQ132" s="1" t="b">
        <f t="shared" si="21"/>
        <v>1</v>
      </c>
      <c r="AR132" s="1" t="b">
        <f t="shared" ref="AR132:AR195" si="23">OR($Y132=0, $Z132=0, $AA132=0, $AB132=0, $AC132=0)</f>
        <v>0</v>
      </c>
      <c r="AS132" s="5" t="b">
        <f t="shared" si="22"/>
        <v>0</v>
      </c>
    </row>
    <row r="133" spans="1:47" s="5" customFormat="1">
      <c r="A133" s="5">
        <v>75</v>
      </c>
      <c r="B133" s="5">
        <v>12</v>
      </c>
      <c r="C133" s="7">
        <v>0.1</v>
      </c>
      <c r="D133" s="7">
        <v>1</v>
      </c>
      <c r="E133" s="5">
        <v>1</v>
      </c>
      <c r="F133" s="6">
        <v>585</v>
      </c>
      <c r="G133" s="6">
        <v>655.30600000000004</v>
      </c>
      <c r="H133" s="6">
        <v>650.67899999999997</v>
      </c>
      <c r="I133" s="6">
        <v>668.05499999999995</v>
      </c>
      <c r="J133" s="6">
        <v>692.221</v>
      </c>
      <c r="K133" s="9">
        <v>610.5</v>
      </c>
      <c r="L133" s="6">
        <v>578.50000000000045</v>
      </c>
      <c r="M133" s="6">
        <v>623.05368073482589</v>
      </c>
      <c r="N133" s="27">
        <v>679.15102021712471</v>
      </c>
      <c r="O133" s="6">
        <v>903</v>
      </c>
      <c r="P133" s="6">
        <v>1044</v>
      </c>
      <c r="Q133" s="6">
        <v>1044</v>
      </c>
      <c r="R133" s="6">
        <v>881</v>
      </c>
      <c r="S133" s="6">
        <v>819</v>
      </c>
      <c r="T133" s="9" t="s">
        <v>14</v>
      </c>
      <c r="U133" s="6" t="s">
        <v>14</v>
      </c>
      <c r="V133" s="6" t="s">
        <v>14</v>
      </c>
      <c r="W133" s="27">
        <v>865</v>
      </c>
      <c r="X133" s="77">
        <f t="shared" si="16"/>
        <v>904</v>
      </c>
      <c r="Y133" s="6">
        <v>35.215899999999998</v>
      </c>
      <c r="Z133" s="6">
        <v>37.231299999999997</v>
      </c>
      <c r="AA133" s="6">
        <v>37.674399999999999</v>
      </c>
      <c r="AB133" s="6">
        <v>24.1708</v>
      </c>
      <c r="AC133" s="6">
        <v>15.479699999999999</v>
      </c>
      <c r="AD133" s="6">
        <f t="shared" si="17"/>
        <v>32.466814159292035</v>
      </c>
      <c r="AE133" s="6">
        <f t="shared" si="18"/>
        <v>36.006637168141545</v>
      </c>
      <c r="AF133" s="6">
        <f t="shared" si="19"/>
        <v>31.078132662076786</v>
      </c>
      <c r="AG133" s="17">
        <f t="shared" si="20"/>
        <v>21.48543118877171</v>
      </c>
      <c r="AH133" s="6">
        <v>7200</v>
      </c>
      <c r="AI133" s="6">
        <v>7200</v>
      </c>
      <c r="AJ133" s="6">
        <v>7200</v>
      </c>
      <c r="AK133" s="6">
        <v>7200</v>
      </c>
      <c r="AL133" s="6">
        <v>7200</v>
      </c>
      <c r="AM133" s="12">
        <v>7200</v>
      </c>
      <c r="AN133" s="6">
        <v>7200</v>
      </c>
      <c r="AO133" s="6">
        <v>7200</v>
      </c>
      <c r="AP133" s="18">
        <v>7200</v>
      </c>
      <c r="AQ133" s="1" t="b">
        <f t="shared" si="21"/>
        <v>1</v>
      </c>
      <c r="AR133" s="1" t="b">
        <f t="shared" si="23"/>
        <v>0</v>
      </c>
      <c r="AS133" s="5" t="b">
        <f t="shared" si="22"/>
        <v>0</v>
      </c>
    </row>
    <row r="134" spans="1:47" s="5" customFormat="1">
      <c r="A134" s="5">
        <v>75</v>
      </c>
      <c r="B134" s="5">
        <v>12</v>
      </c>
      <c r="C134" s="7">
        <v>0.1</v>
      </c>
      <c r="D134" s="7">
        <v>1</v>
      </c>
      <c r="E134" s="5">
        <v>2</v>
      </c>
      <c r="F134" s="6">
        <v>685</v>
      </c>
      <c r="G134" s="6">
        <v>723.26599999999996</v>
      </c>
      <c r="H134" s="6">
        <v>734.45600000000002</v>
      </c>
      <c r="I134" s="6">
        <v>749.92399999999998</v>
      </c>
      <c r="J134" s="6">
        <v>771.36500000000001</v>
      </c>
      <c r="K134" s="9">
        <v>729.33</v>
      </c>
      <c r="L134" s="6">
        <v>710.34246575342456</v>
      </c>
      <c r="M134" s="6">
        <v>736.41056827436307</v>
      </c>
      <c r="N134" s="27">
        <v>780.2665534882351</v>
      </c>
      <c r="O134" s="6">
        <v>1076</v>
      </c>
      <c r="P134" s="6">
        <v>1159</v>
      </c>
      <c r="Q134" s="6">
        <v>1161</v>
      </c>
      <c r="R134" s="6">
        <v>953</v>
      </c>
      <c r="S134" s="6">
        <v>893</v>
      </c>
      <c r="T134" s="9" t="s">
        <v>14</v>
      </c>
      <c r="U134" s="6" t="s">
        <v>14</v>
      </c>
      <c r="V134" s="6" t="s">
        <v>14</v>
      </c>
      <c r="W134" s="27">
        <v>948</v>
      </c>
      <c r="X134" s="77">
        <f t="shared" si="16"/>
        <v>1077</v>
      </c>
      <c r="Y134" s="6">
        <v>36.338299999999997</v>
      </c>
      <c r="Z134" s="6">
        <v>37.595700000000001</v>
      </c>
      <c r="AA134" s="6">
        <v>36.739400000000003</v>
      </c>
      <c r="AB134" s="6">
        <v>21.309100000000001</v>
      </c>
      <c r="AC134" s="6">
        <v>13.620900000000001</v>
      </c>
      <c r="AD134" s="6">
        <f t="shared" si="17"/>
        <v>32.281337047353752</v>
      </c>
      <c r="AE134" s="6">
        <f t="shared" si="18"/>
        <v>34.044339298660674</v>
      </c>
      <c r="AF134" s="6">
        <f t="shared" si="19"/>
        <v>31.623902667190062</v>
      </c>
      <c r="AG134" s="17">
        <f t="shared" si="20"/>
        <v>17.693401530776885</v>
      </c>
      <c r="AH134" s="6">
        <v>7200</v>
      </c>
      <c r="AI134" s="6">
        <v>7200</v>
      </c>
      <c r="AJ134" s="6">
        <v>7200</v>
      </c>
      <c r="AK134" s="6">
        <v>7200</v>
      </c>
      <c r="AL134" s="6">
        <v>7200</v>
      </c>
      <c r="AM134" s="12">
        <v>7200</v>
      </c>
      <c r="AN134" s="6">
        <v>7200</v>
      </c>
      <c r="AO134" s="6">
        <v>7200</v>
      </c>
      <c r="AP134" s="18">
        <v>7200</v>
      </c>
      <c r="AQ134" s="1" t="b">
        <f t="shared" si="21"/>
        <v>1</v>
      </c>
      <c r="AR134" s="1" t="b">
        <f t="shared" si="23"/>
        <v>0</v>
      </c>
      <c r="AS134" s="5" t="b">
        <f t="shared" si="22"/>
        <v>0</v>
      </c>
    </row>
    <row r="135" spans="1:47" s="5" customFormat="1">
      <c r="A135" s="5">
        <v>75</v>
      </c>
      <c r="B135" s="5">
        <v>12</v>
      </c>
      <c r="C135" s="7">
        <v>0.1</v>
      </c>
      <c r="D135" s="7">
        <v>1</v>
      </c>
      <c r="E135" s="5">
        <v>3</v>
      </c>
      <c r="F135" s="6">
        <v>689</v>
      </c>
      <c r="G135" s="6">
        <v>731.53800000000001</v>
      </c>
      <c r="H135" s="6">
        <v>737.98</v>
      </c>
      <c r="I135" s="6">
        <v>751.38900000000001</v>
      </c>
      <c r="J135" s="6">
        <v>774.48900000000003</v>
      </c>
      <c r="K135" s="9">
        <v>730.19</v>
      </c>
      <c r="L135" s="6">
        <v>722.46735431626837</v>
      </c>
      <c r="M135" s="6">
        <v>733.48852509207666</v>
      </c>
      <c r="N135" s="27">
        <v>785.61428880735343</v>
      </c>
      <c r="O135" s="6">
        <v>1014</v>
      </c>
      <c r="P135" s="6">
        <v>1222</v>
      </c>
      <c r="Q135" s="6">
        <v>1156</v>
      </c>
      <c r="R135" s="6">
        <v>880</v>
      </c>
      <c r="S135" s="6">
        <v>816</v>
      </c>
      <c r="T135" s="9" t="s">
        <v>14</v>
      </c>
      <c r="U135" s="6" t="s">
        <v>14</v>
      </c>
      <c r="V135" s="6" t="s">
        <v>14</v>
      </c>
      <c r="W135" s="27">
        <v>860</v>
      </c>
      <c r="X135" s="77">
        <f t="shared" si="16"/>
        <v>1015</v>
      </c>
      <c r="Y135" s="6">
        <v>32.051299999999998</v>
      </c>
      <c r="Z135" s="6">
        <v>40.136000000000003</v>
      </c>
      <c r="AA135" s="6">
        <v>36.160899999999998</v>
      </c>
      <c r="AB135" s="6">
        <v>14.6149</v>
      </c>
      <c r="AC135" s="6">
        <v>5.0871599999999999</v>
      </c>
      <c r="AD135" s="6">
        <f t="shared" si="17"/>
        <v>28.060098522167486</v>
      </c>
      <c r="AE135" s="6">
        <f t="shared" si="18"/>
        <v>28.820950313668135</v>
      </c>
      <c r="AF135" s="6">
        <f t="shared" si="19"/>
        <v>27.735120680583581</v>
      </c>
      <c r="AG135" s="17">
        <f t="shared" si="20"/>
        <v>8.6495013014705293</v>
      </c>
      <c r="AH135" s="6">
        <v>7200</v>
      </c>
      <c r="AI135" s="6">
        <v>7200</v>
      </c>
      <c r="AJ135" s="6">
        <v>7200</v>
      </c>
      <c r="AK135" s="6">
        <v>7200</v>
      </c>
      <c r="AL135" s="6">
        <v>7200</v>
      </c>
      <c r="AM135" s="12">
        <v>7200</v>
      </c>
      <c r="AN135" s="6">
        <v>7200</v>
      </c>
      <c r="AO135" s="6">
        <v>7200</v>
      </c>
      <c r="AP135" s="18">
        <v>7200</v>
      </c>
      <c r="AQ135" s="1" t="b">
        <f t="shared" si="21"/>
        <v>1</v>
      </c>
      <c r="AR135" s="1" t="b">
        <f t="shared" si="23"/>
        <v>0</v>
      </c>
      <c r="AS135" s="5" t="b">
        <f t="shared" si="22"/>
        <v>0</v>
      </c>
    </row>
    <row r="136" spans="1:47" s="5" customFormat="1">
      <c r="A136" s="5">
        <v>75</v>
      </c>
      <c r="B136" s="5">
        <v>12</v>
      </c>
      <c r="C136" s="7">
        <v>0.1</v>
      </c>
      <c r="D136" s="7">
        <v>1</v>
      </c>
      <c r="E136" s="5">
        <v>4</v>
      </c>
      <c r="F136" s="6">
        <v>739</v>
      </c>
      <c r="G136" s="6">
        <v>777.15800000000002</v>
      </c>
      <c r="H136" s="6">
        <v>794.12300000000005</v>
      </c>
      <c r="I136" s="6">
        <v>796.83600000000001</v>
      </c>
      <c r="J136" s="6">
        <v>822.73800000000006</v>
      </c>
      <c r="K136" s="9">
        <v>776</v>
      </c>
      <c r="L136" s="6">
        <v>772.62759064381214</v>
      </c>
      <c r="M136" s="6">
        <v>782.26727765683381</v>
      </c>
      <c r="N136" s="27">
        <v>818.41645131696816</v>
      </c>
      <c r="O136" s="6">
        <v>1127</v>
      </c>
      <c r="P136" s="6">
        <v>1190</v>
      </c>
      <c r="Q136" s="6">
        <v>1190</v>
      </c>
      <c r="R136" s="6">
        <v>1042</v>
      </c>
      <c r="S136" s="6">
        <v>979</v>
      </c>
      <c r="T136" s="9" t="s">
        <v>14</v>
      </c>
      <c r="U136" s="6" t="s">
        <v>14</v>
      </c>
      <c r="V136" s="6" t="s">
        <v>14</v>
      </c>
      <c r="W136" s="27">
        <v>1040</v>
      </c>
      <c r="X136" s="77">
        <f t="shared" si="16"/>
        <v>1128</v>
      </c>
      <c r="Y136" s="6">
        <v>34.427700000000002</v>
      </c>
      <c r="Z136" s="6">
        <v>34.692599999999999</v>
      </c>
      <c r="AA136" s="6">
        <v>33.2669</v>
      </c>
      <c r="AB136" s="6">
        <v>23.528199999999998</v>
      </c>
      <c r="AC136" s="6">
        <v>15.961399999999999</v>
      </c>
      <c r="AD136" s="6">
        <f t="shared" si="17"/>
        <v>31.205673758865249</v>
      </c>
      <c r="AE136" s="6">
        <f t="shared" si="18"/>
        <v>31.504646219520204</v>
      </c>
      <c r="AF136" s="6">
        <f t="shared" si="19"/>
        <v>30.650064037514735</v>
      </c>
      <c r="AG136" s="17">
        <f t="shared" si="20"/>
        <v>21.306110450291527</v>
      </c>
      <c r="AH136" s="6">
        <v>7200</v>
      </c>
      <c r="AI136" s="6">
        <v>7200</v>
      </c>
      <c r="AJ136" s="6">
        <v>7200</v>
      </c>
      <c r="AK136" s="6">
        <v>7200</v>
      </c>
      <c r="AL136" s="6">
        <v>7200</v>
      </c>
      <c r="AM136" s="12">
        <v>7200</v>
      </c>
      <c r="AN136" s="6">
        <v>7200</v>
      </c>
      <c r="AO136" s="6">
        <v>7200</v>
      </c>
      <c r="AP136" s="18">
        <v>7200</v>
      </c>
      <c r="AQ136" s="1" t="b">
        <f t="shared" si="21"/>
        <v>1</v>
      </c>
      <c r="AR136" s="1" t="b">
        <f t="shared" si="23"/>
        <v>0</v>
      </c>
      <c r="AS136" s="5" t="b">
        <f t="shared" si="22"/>
        <v>0</v>
      </c>
    </row>
    <row r="137" spans="1:47" s="5" customFormat="1">
      <c r="A137" s="5">
        <v>75</v>
      </c>
      <c r="B137" s="5">
        <v>12</v>
      </c>
      <c r="C137" s="7">
        <v>0.1</v>
      </c>
      <c r="D137" s="7">
        <v>1</v>
      </c>
      <c r="E137" s="5">
        <v>5</v>
      </c>
      <c r="F137" s="6">
        <v>746</v>
      </c>
      <c r="G137" s="6">
        <v>794.31799999999998</v>
      </c>
      <c r="H137" s="6">
        <v>798.25099999999998</v>
      </c>
      <c r="I137" s="6">
        <v>805.97500000000002</v>
      </c>
      <c r="J137" s="6">
        <v>827.21199999999999</v>
      </c>
      <c r="K137" s="9">
        <v>779.51</v>
      </c>
      <c r="L137" s="6">
        <v>775.94740984227883</v>
      </c>
      <c r="M137" s="6">
        <v>789.55231354069258</v>
      </c>
      <c r="N137" s="27">
        <v>830.05532097093817</v>
      </c>
      <c r="O137" s="6">
        <v>1220</v>
      </c>
      <c r="P137" s="6">
        <v>1287</v>
      </c>
      <c r="Q137" s="6">
        <v>1287</v>
      </c>
      <c r="R137" s="6">
        <v>999</v>
      </c>
      <c r="S137" s="6">
        <v>899</v>
      </c>
      <c r="T137" s="9" t="s">
        <v>14</v>
      </c>
      <c r="U137" s="6" t="s">
        <v>14</v>
      </c>
      <c r="V137" s="6" t="s">
        <v>14</v>
      </c>
      <c r="W137" s="27">
        <v>992</v>
      </c>
      <c r="X137" s="77">
        <f t="shared" si="16"/>
        <v>1221</v>
      </c>
      <c r="Y137" s="6">
        <v>38.852499999999999</v>
      </c>
      <c r="Z137" s="6">
        <v>38.281500000000001</v>
      </c>
      <c r="AA137" s="6">
        <v>37.975900000000003</v>
      </c>
      <c r="AB137" s="6">
        <v>19.3218</v>
      </c>
      <c r="AC137" s="6">
        <v>7.9852800000000004</v>
      </c>
      <c r="AD137" s="6">
        <f t="shared" si="17"/>
        <v>36.158067158067162</v>
      </c>
      <c r="AE137" s="6">
        <f t="shared" si="18"/>
        <v>36.449843583760945</v>
      </c>
      <c r="AF137" s="6">
        <f t="shared" si="19"/>
        <v>35.335600856618129</v>
      </c>
      <c r="AG137" s="17">
        <f t="shared" si="20"/>
        <v>16.325068450510262</v>
      </c>
      <c r="AH137" s="6">
        <v>7200</v>
      </c>
      <c r="AI137" s="6">
        <v>7200</v>
      </c>
      <c r="AJ137" s="6">
        <v>7200</v>
      </c>
      <c r="AK137" s="6">
        <v>7200</v>
      </c>
      <c r="AL137" s="6">
        <v>7200</v>
      </c>
      <c r="AM137" s="12">
        <v>7200</v>
      </c>
      <c r="AN137" s="6">
        <v>7200</v>
      </c>
      <c r="AO137" s="6">
        <v>7200</v>
      </c>
      <c r="AP137" s="18">
        <v>7200</v>
      </c>
      <c r="AQ137" s="1" t="b">
        <f t="shared" si="21"/>
        <v>1</v>
      </c>
      <c r="AR137" s="1" t="b">
        <f t="shared" si="23"/>
        <v>0</v>
      </c>
      <c r="AS137" s="5" t="b">
        <f t="shared" si="22"/>
        <v>0</v>
      </c>
    </row>
    <row r="138" spans="1:47" s="5" customFormat="1">
      <c r="A138" s="5">
        <v>75</v>
      </c>
      <c r="B138" s="5">
        <v>12</v>
      </c>
      <c r="C138" s="7">
        <v>0.3</v>
      </c>
      <c r="D138" s="7">
        <v>0.1</v>
      </c>
      <c r="E138" s="5">
        <v>1</v>
      </c>
      <c r="F138" s="6">
        <v>151</v>
      </c>
      <c r="G138" s="6">
        <v>92.359399999999994</v>
      </c>
      <c r="H138" s="6">
        <v>93.547899999999998</v>
      </c>
      <c r="I138" s="6">
        <v>88.807199999999995</v>
      </c>
      <c r="J138" s="6">
        <v>90.953800000000001</v>
      </c>
      <c r="K138" s="9">
        <v>151</v>
      </c>
      <c r="L138" s="6">
        <v>135.79022646829631</v>
      </c>
      <c r="M138" s="6">
        <v>151</v>
      </c>
      <c r="N138" s="27">
        <v>61.361918130182111</v>
      </c>
      <c r="O138" s="6">
        <v>151</v>
      </c>
      <c r="P138" s="6">
        <v>177</v>
      </c>
      <c r="Q138" s="6">
        <v>177</v>
      </c>
      <c r="R138" s="6">
        <v>151</v>
      </c>
      <c r="S138" s="6">
        <v>151</v>
      </c>
      <c r="T138" s="9">
        <v>151</v>
      </c>
      <c r="U138" s="6">
        <v>151</v>
      </c>
      <c r="V138" s="6">
        <v>151</v>
      </c>
      <c r="W138" s="27" t="s">
        <v>14</v>
      </c>
      <c r="X138" s="77">
        <f t="shared" si="16"/>
        <v>152</v>
      </c>
      <c r="Y138" s="6">
        <v>0</v>
      </c>
      <c r="Z138" s="6">
        <v>47.819499999999998</v>
      </c>
      <c r="AA138" s="6">
        <v>47.148099999999999</v>
      </c>
      <c r="AB138" s="6">
        <v>41.1873</v>
      </c>
      <c r="AC138" s="6">
        <v>39.765700000000002</v>
      </c>
      <c r="AD138" s="6">
        <f t="shared" si="17"/>
        <v>0</v>
      </c>
      <c r="AE138" s="6">
        <f t="shared" si="18"/>
        <v>10.072697703115029</v>
      </c>
      <c r="AF138" s="6">
        <f t="shared" si="19"/>
        <v>0</v>
      </c>
      <c r="AG138" s="17">
        <f t="shared" si="20"/>
        <v>59.630317019617031</v>
      </c>
      <c r="AH138" s="6">
        <v>957.26</v>
      </c>
      <c r="AI138" s="6">
        <v>7200</v>
      </c>
      <c r="AJ138" s="6">
        <v>7200</v>
      </c>
      <c r="AK138" s="6">
        <v>1365.71</v>
      </c>
      <c r="AL138" s="6">
        <v>7200</v>
      </c>
      <c r="AM138" s="12">
        <v>430.1367609500885</v>
      </c>
      <c r="AN138" s="6">
        <v>7200</v>
      </c>
      <c r="AO138" s="6">
        <v>2599.5240678787231</v>
      </c>
      <c r="AP138" s="18">
        <v>7200</v>
      </c>
      <c r="AQ138" s="1" t="b">
        <f t="shared" si="21"/>
        <v>1</v>
      </c>
      <c r="AR138" s="1" t="b">
        <f t="shared" si="23"/>
        <v>1</v>
      </c>
      <c r="AS138" s="5" t="b">
        <f t="shared" si="22"/>
        <v>0</v>
      </c>
    </row>
    <row r="139" spans="1:47" s="5" customFormat="1">
      <c r="A139" s="5">
        <v>75</v>
      </c>
      <c r="B139" s="5">
        <v>12</v>
      </c>
      <c r="C139" s="7">
        <v>0.3</v>
      </c>
      <c r="D139" s="7">
        <v>0.1</v>
      </c>
      <c r="E139" s="5">
        <v>2</v>
      </c>
      <c r="F139" s="6">
        <v>146</v>
      </c>
      <c r="G139" s="6">
        <v>100.878</v>
      </c>
      <c r="H139" s="6">
        <v>116.556</v>
      </c>
      <c r="I139" s="6">
        <v>97.058999999999997</v>
      </c>
      <c r="J139" s="6">
        <v>97.6023</v>
      </c>
      <c r="K139" s="9">
        <v>146</v>
      </c>
      <c r="L139" s="6">
        <v>146</v>
      </c>
      <c r="M139" s="6">
        <v>146</v>
      </c>
      <c r="N139" s="27">
        <v>62.106268681386823</v>
      </c>
      <c r="O139" s="6">
        <v>146</v>
      </c>
      <c r="P139" s="6">
        <v>159</v>
      </c>
      <c r="Q139" s="6">
        <v>159</v>
      </c>
      <c r="R139" s="6">
        <v>146</v>
      </c>
      <c r="S139" s="6">
        <v>146</v>
      </c>
      <c r="T139" s="9">
        <v>146</v>
      </c>
      <c r="U139" s="6">
        <v>146</v>
      </c>
      <c r="V139" s="6">
        <v>146</v>
      </c>
      <c r="W139" s="27" t="s">
        <v>14</v>
      </c>
      <c r="X139" s="77">
        <f t="shared" si="16"/>
        <v>147</v>
      </c>
      <c r="Y139" s="6">
        <v>0</v>
      </c>
      <c r="Z139" s="6">
        <v>36.5548</v>
      </c>
      <c r="AA139" s="6">
        <v>26.694500000000001</v>
      </c>
      <c r="AB139" s="6">
        <v>33.521299999999997</v>
      </c>
      <c r="AC139" s="6">
        <v>33.149099999999997</v>
      </c>
      <c r="AD139" s="6">
        <f t="shared" si="17"/>
        <v>0</v>
      </c>
      <c r="AE139" s="6">
        <f t="shared" si="18"/>
        <v>0</v>
      </c>
      <c r="AF139" s="6">
        <f t="shared" si="19"/>
        <v>0</v>
      </c>
      <c r="AG139" s="17">
        <f t="shared" si="20"/>
        <v>57.750837631709651</v>
      </c>
      <c r="AH139" s="6">
        <v>1017.89</v>
      </c>
      <c r="AI139" s="6">
        <v>7200</v>
      </c>
      <c r="AJ139" s="6">
        <v>7200</v>
      </c>
      <c r="AK139" s="6">
        <v>1024.67</v>
      </c>
      <c r="AL139" s="6">
        <v>7200</v>
      </c>
      <c r="AM139" s="12">
        <v>282.69805002212519</v>
      </c>
      <c r="AN139" s="6">
        <v>1996.529226064682</v>
      </c>
      <c r="AO139" s="6">
        <v>473.53835105896002</v>
      </c>
      <c r="AP139" s="18">
        <v>7200</v>
      </c>
      <c r="AQ139" s="1" t="b">
        <f t="shared" si="21"/>
        <v>1</v>
      </c>
      <c r="AR139" s="1" t="b">
        <f t="shared" si="23"/>
        <v>1</v>
      </c>
      <c r="AS139" s="5" t="b">
        <f t="shared" si="22"/>
        <v>0</v>
      </c>
    </row>
    <row r="140" spans="1:47" s="5" customFormat="1">
      <c r="A140" s="5">
        <v>75</v>
      </c>
      <c r="B140" s="5">
        <v>12</v>
      </c>
      <c r="C140" s="7">
        <v>0.3</v>
      </c>
      <c r="D140" s="7">
        <v>0.1</v>
      </c>
      <c r="E140" s="5">
        <v>3</v>
      </c>
      <c r="F140" s="6">
        <v>134</v>
      </c>
      <c r="G140" s="6">
        <v>113.411</v>
      </c>
      <c r="H140" s="6">
        <v>104.13</v>
      </c>
      <c r="I140" s="6">
        <v>96.589699999999993</v>
      </c>
      <c r="J140" s="6">
        <v>99.180199999999999</v>
      </c>
      <c r="K140" s="9">
        <v>134</v>
      </c>
      <c r="L140" s="6">
        <v>134</v>
      </c>
      <c r="M140" s="6">
        <v>134</v>
      </c>
      <c r="N140" s="27">
        <v>58.56087167070207</v>
      </c>
      <c r="O140" s="6">
        <v>134</v>
      </c>
      <c r="P140" s="6">
        <v>156</v>
      </c>
      <c r="Q140" s="6">
        <v>145</v>
      </c>
      <c r="R140" s="6">
        <v>145</v>
      </c>
      <c r="S140" s="6">
        <v>156</v>
      </c>
      <c r="T140" s="9">
        <v>134</v>
      </c>
      <c r="U140" s="6">
        <v>134</v>
      </c>
      <c r="V140" s="6">
        <v>134</v>
      </c>
      <c r="W140" s="27" t="s">
        <v>14</v>
      </c>
      <c r="X140" s="77">
        <f t="shared" si="16"/>
        <v>135</v>
      </c>
      <c r="Y140" s="6">
        <v>0</v>
      </c>
      <c r="Z140" s="6">
        <v>27.300599999999999</v>
      </c>
      <c r="AA140" s="6">
        <v>28.186299999999999</v>
      </c>
      <c r="AB140" s="6">
        <v>33.386400000000002</v>
      </c>
      <c r="AC140" s="6">
        <v>36.422899999999998</v>
      </c>
      <c r="AD140" s="6">
        <f t="shared" si="17"/>
        <v>0</v>
      </c>
      <c r="AE140" s="6">
        <f t="shared" si="18"/>
        <v>0</v>
      </c>
      <c r="AF140" s="6">
        <f t="shared" si="19"/>
        <v>0</v>
      </c>
      <c r="AG140" s="17">
        <f t="shared" si="20"/>
        <v>56.621576540220687</v>
      </c>
      <c r="AH140" s="6">
        <v>866.76</v>
      </c>
      <c r="AI140" s="6">
        <v>7200</v>
      </c>
      <c r="AJ140" s="6">
        <v>7200</v>
      </c>
      <c r="AK140" s="6">
        <v>1365.26</v>
      </c>
      <c r="AL140" s="6">
        <v>7200</v>
      </c>
      <c r="AM140" s="12">
        <v>236.7868230342865</v>
      </c>
      <c r="AN140" s="6">
        <v>116.1998879909515</v>
      </c>
      <c r="AO140" s="6">
        <v>99.450434923171997</v>
      </c>
      <c r="AP140" s="18">
        <v>7200</v>
      </c>
      <c r="AQ140" s="1" t="b">
        <f t="shared" si="21"/>
        <v>1</v>
      </c>
      <c r="AR140" s="1" t="b">
        <f t="shared" si="23"/>
        <v>1</v>
      </c>
      <c r="AS140" s="5" t="b">
        <f t="shared" si="22"/>
        <v>0</v>
      </c>
    </row>
    <row r="141" spans="1:47" s="5" customFormat="1">
      <c r="A141" s="5">
        <v>75</v>
      </c>
      <c r="B141" s="5">
        <v>12</v>
      </c>
      <c r="C141" s="7">
        <v>0.3</v>
      </c>
      <c r="D141" s="7">
        <v>0.1</v>
      </c>
      <c r="E141" s="5">
        <v>4</v>
      </c>
      <c r="F141" s="6">
        <v>144</v>
      </c>
      <c r="G141" s="6">
        <v>113.51300000000001</v>
      </c>
      <c r="H141" s="6">
        <v>113.608</v>
      </c>
      <c r="I141" s="6">
        <v>107.499</v>
      </c>
      <c r="J141" s="6">
        <v>108.992</v>
      </c>
      <c r="K141" s="9">
        <v>144</v>
      </c>
      <c r="L141" s="6">
        <v>144</v>
      </c>
      <c r="M141" s="6">
        <v>144</v>
      </c>
      <c r="N141" s="27">
        <v>68.074936437842851</v>
      </c>
      <c r="O141" s="6">
        <v>144</v>
      </c>
      <c r="P141" s="6">
        <v>144</v>
      </c>
      <c r="Q141" s="6">
        <v>144</v>
      </c>
      <c r="R141" s="6">
        <v>144</v>
      </c>
      <c r="S141" s="6">
        <v>144</v>
      </c>
      <c r="T141" s="9">
        <v>144</v>
      </c>
      <c r="U141" s="6">
        <v>144</v>
      </c>
      <c r="V141" s="6">
        <v>144</v>
      </c>
      <c r="W141" s="27" t="s">
        <v>14</v>
      </c>
      <c r="X141" s="77">
        <f t="shared" si="16"/>
        <v>145</v>
      </c>
      <c r="Y141" s="6">
        <v>0</v>
      </c>
      <c r="Z141" s="6">
        <v>21.171500000000002</v>
      </c>
      <c r="AA141" s="6">
        <v>21.1053</v>
      </c>
      <c r="AB141" s="6">
        <v>25.3476</v>
      </c>
      <c r="AC141" s="6">
        <v>24.3109</v>
      </c>
      <c r="AD141" s="6">
        <f t="shared" si="17"/>
        <v>0</v>
      </c>
      <c r="AE141" s="6">
        <f t="shared" si="18"/>
        <v>0</v>
      </c>
      <c r="AF141" s="6">
        <f t="shared" si="19"/>
        <v>0</v>
      </c>
      <c r="AG141" s="17">
        <f t="shared" si="20"/>
        <v>53.051767973901477</v>
      </c>
      <c r="AH141" s="6">
        <v>255.7</v>
      </c>
      <c r="AI141" s="6">
        <v>7200</v>
      </c>
      <c r="AJ141" s="6">
        <v>7200</v>
      </c>
      <c r="AK141" s="6">
        <v>112.69</v>
      </c>
      <c r="AL141" s="6">
        <v>7200</v>
      </c>
      <c r="AM141" s="12">
        <v>157.08160185813901</v>
      </c>
      <c r="AN141" s="6">
        <v>76.222327947616577</v>
      </c>
      <c r="AO141" s="6">
        <v>41.603606939315803</v>
      </c>
      <c r="AP141" s="18">
        <v>7200</v>
      </c>
      <c r="AQ141" s="1" t="b">
        <f t="shared" si="21"/>
        <v>1</v>
      </c>
      <c r="AR141" s="1" t="b">
        <f t="shared" si="23"/>
        <v>1</v>
      </c>
      <c r="AS141" s="5" t="b">
        <f t="shared" si="22"/>
        <v>0</v>
      </c>
    </row>
    <row r="142" spans="1:47" s="5" customFormat="1">
      <c r="A142" s="5">
        <v>75</v>
      </c>
      <c r="B142" s="5">
        <v>12</v>
      </c>
      <c r="C142" s="7">
        <v>0.3</v>
      </c>
      <c r="D142" s="7">
        <v>0.1</v>
      </c>
      <c r="E142" s="5">
        <v>5</v>
      </c>
      <c r="F142" s="6">
        <v>145</v>
      </c>
      <c r="G142" s="6">
        <v>105.012</v>
      </c>
      <c r="H142" s="6">
        <v>104.07</v>
      </c>
      <c r="I142" s="6">
        <v>96.729600000000005</v>
      </c>
      <c r="J142" s="6">
        <v>98.940200000000004</v>
      </c>
      <c r="K142" s="9">
        <v>145</v>
      </c>
      <c r="L142" s="6">
        <v>145</v>
      </c>
      <c r="M142" s="6">
        <v>145</v>
      </c>
      <c r="N142" s="27">
        <v>63.351902845442353</v>
      </c>
      <c r="O142" s="6">
        <v>145</v>
      </c>
      <c r="P142" s="6">
        <v>159</v>
      </c>
      <c r="Q142" s="6">
        <v>172</v>
      </c>
      <c r="R142" s="6">
        <v>146</v>
      </c>
      <c r="S142" s="6">
        <v>146</v>
      </c>
      <c r="T142" s="9">
        <v>145</v>
      </c>
      <c r="U142" s="6">
        <v>145</v>
      </c>
      <c r="V142" s="6">
        <v>145</v>
      </c>
      <c r="W142" s="27" t="s">
        <v>14</v>
      </c>
      <c r="X142" s="77">
        <f t="shared" si="16"/>
        <v>146</v>
      </c>
      <c r="Y142" s="6">
        <v>0</v>
      </c>
      <c r="Z142" s="6">
        <v>33.954599999999999</v>
      </c>
      <c r="AA142" s="6">
        <v>39.494</v>
      </c>
      <c r="AB142" s="6">
        <v>33.746899999999997</v>
      </c>
      <c r="AC142" s="6">
        <v>32.232799999999997</v>
      </c>
      <c r="AD142" s="6">
        <f t="shared" si="17"/>
        <v>0</v>
      </c>
      <c r="AE142" s="6">
        <f t="shared" si="18"/>
        <v>0</v>
      </c>
      <c r="AF142" s="6">
        <f t="shared" si="19"/>
        <v>0</v>
      </c>
      <c r="AG142" s="17">
        <f t="shared" si="20"/>
        <v>56.608285722299755</v>
      </c>
      <c r="AH142" s="6">
        <v>401.15</v>
      </c>
      <c r="AI142" s="6">
        <v>7200</v>
      </c>
      <c r="AJ142" s="6">
        <v>7200</v>
      </c>
      <c r="AK142" s="6">
        <v>1098.58</v>
      </c>
      <c r="AL142" s="6">
        <v>7200</v>
      </c>
      <c r="AM142" s="12">
        <v>331.66713809967041</v>
      </c>
      <c r="AN142" s="6">
        <v>853.46038699150085</v>
      </c>
      <c r="AO142" s="6">
        <v>198.1466979980469</v>
      </c>
      <c r="AP142" s="18">
        <v>7200</v>
      </c>
      <c r="AQ142" s="1" t="b">
        <f t="shared" si="21"/>
        <v>1</v>
      </c>
      <c r="AR142" s="1" t="b">
        <f t="shared" si="23"/>
        <v>1</v>
      </c>
      <c r="AS142" s="5" t="b">
        <f t="shared" si="22"/>
        <v>0</v>
      </c>
    </row>
    <row r="143" spans="1:47" s="5" customFormat="1">
      <c r="A143" s="5">
        <v>75</v>
      </c>
      <c r="B143" s="5">
        <v>12</v>
      </c>
      <c r="C143" s="7">
        <v>0.3</v>
      </c>
      <c r="D143" s="7">
        <v>0.5</v>
      </c>
      <c r="E143" s="5">
        <v>1</v>
      </c>
      <c r="F143" s="6">
        <v>389.673</v>
      </c>
      <c r="G143" s="6">
        <v>371.21499999999997</v>
      </c>
      <c r="H143" s="6">
        <v>398.041</v>
      </c>
      <c r="I143" s="6">
        <v>363.71</v>
      </c>
      <c r="J143" s="6">
        <v>380.46300000000002</v>
      </c>
      <c r="K143" s="9">
        <v>433.41</v>
      </c>
      <c r="L143" s="6">
        <v>357.60034572495499</v>
      </c>
      <c r="M143" s="6">
        <v>363.59262007123641</v>
      </c>
      <c r="N143" s="27">
        <v>76.979323254397542</v>
      </c>
      <c r="O143" s="6">
        <v>645</v>
      </c>
      <c r="P143" s="6">
        <v>712</v>
      </c>
      <c r="Q143" s="6">
        <v>714</v>
      </c>
      <c r="R143" s="6">
        <v>645</v>
      </c>
      <c r="S143" s="6">
        <v>649</v>
      </c>
      <c r="T143" s="9" t="s">
        <v>14</v>
      </c>
      <c r="U143" s="6" t="s">
        <v>14</v>
      </c>
      <c r="V143" s="6" t="s">
        <v>14</v>
      </c>
      <c r="W143" s="27" t="s">
        <v>14</v>
      </c>
      <c r="X143" s="77">
        <f t="shared" si="16"/>
        <v>646</v>
      </c>
      <c r="Y143" s="6">
        <v>39.585599999999999</v>
      </c>
      <c r="Z143" s="6">
        <v>47.863100000000003</v>
      </c>
      <c r="AA143" s="6">
        <v>44.251899999999999</v>
      </c>
      <c r="AB143" s="6">
        <v>43.610799999999998</v>
      </c>
      <c r="AC143" s="6">
        <v>41.377099999999999</v>
      </c>
      <c r="AD143" s="6">
        <f t="shared" si="17"/>
        <v>32.908668730650149</v>
      </c>
      <c r="AE143" s="6">
        <f t="shared" si="18"/>
        <v>44.643909330502318</v>
      </c>
      <c r="AF143" s="6">
        <f t="shared" si="19"/>
        <v>43.716312682471148</v>
      </c>
      <c r="AG143" s="17">
        <f t="shared" si="20"/>
        <v>88.083696090650534</v>
      </c>
      <c r="AH143" s="6">
        <v>7200</v>
      </c>
      <c r="AI143" s="6">
        <v>7200</v>
      </c>
      <c r="AJ143" s="6">
        <v>7200</v>
      </c>
      <c r="AK143" s="6">
        <v>7200</v>
      </c>
      <c r="AL143" s="6">
        <v>7200</v>
      </c>
      <c r="AM143" s="12">
        <v>7200</v>
      </c>
      <c r="AN143" s="6">
        <v>7200</v>
      </c>
      <c r="AO143" s="6">
        <v>7200</v>
      </c>
      <c r="AP143" s="18">
        <v>7200</v>
      </c>
      <c r="AQ143" s="1" t="b">
        <f>SUM($AH143:$AP143) &lt; $AU$1 * 7200</f>
        <v>1</v>
      </c>
      <c r="AR143" s="1" t="b">
        <f t="shared" si="23"/>
        <v>0</v>
      </c>
      <c r="AS143" s="5" t="b">
        <f t="shared" si="22"/>
        <v>0</v>
      </c>
      <c r="AU143" s="6"/>
    </row>
    <row r="144" spans="1:47" s="5" customFormat="1">
      <c r="A144" s="5">
        <v>75</v>
      </c>
      <c r="B144" s="5">
        <v>12</v>
      </c>
      <c r="C144" s="7">
        <v>0.3</v>
      </c>
      <c r="D144" s="7">
        <v>0.5</v>
      </c>
      <c r="E144" s="5">
        <v>2</v>
      </c>
      <c r="F144" s="6">
        <v>426.81200000000001</v>
      </c>
      <c r="G144" s="6">
        <v>416.53300000000002</v>
      </c>
      <c r="H144" s="6">
        <v>428.32</v>
      </c>
      <c r="I144" s="6">
        <v>395.02499999999998</v>
      </c>
      <c r="J144" s="6">
        <v>405.27499999999998</v>
      </c>
      <c r="K144" s="9">
        <v>456.83</v>
      </c>
      <c r="L144" s="6">
        <v>393.85411956925952</v>
      </c>
      <c r="M144" s="6">
        <v>398.13632863000572</v>
      </c>
      <c r="N144" s="27">
        <v>77.880540272440498</v>
      </c>
      <c r="O144" s="6">
        <v>622</v>
      </c>
      <c r="P144" s="6">
        <v>674</v>
      </c>
      <c r="Q144" s="6">
        <v>700</v>
      </c>
      <c r="R144" s="6">
        <v>609</v>
      </c>
      <c r="S144" s="6">
        <v>609</v>
      </c>
      <c r="T144" s="9" t="s">
        <v>14</v>
      </c>
      <c r="U144" s="6" t="s">
        <v>14</v>
      </c>
      <c r="V144" s="6" t="s">
        <v>14</v>
      </c>
      <c r="W144" s="27" t="s">
        <v>14</v>
      </c>
      <c r="X144" s="77">
        <f t="shared" si="16"/>
        <v>623</v>
      </c>
      <c r="Y144" s="6">
        <v>31.380800000000001</v>
      </c>
      <c r="Z144" s="6">
        <v>38.1999</v>
      </c>
      <c r="AA144" s="6">
        <v>38.811399999999999</v>
      </c>
      <c r="AB144" s="6">
        <v>35.1355</v>
      </c>
      <c r="AC144" s="6">
        <v>33.452399999999997</v>
      </c>
      <c r="AD144" s="6">
        <f t="shared" si="17"/>
        <v>26.672552166934192</v>
      </c>
      <c r="AE144" s="6">
        <f t="shared" si="18"/>
        <v>36.781040197550638</v>
      </c>
      <c r="AF144" s="6">
        <f t="shared" si="19"/>
        <v>36.093687218297632</v>
      </c>
      <c r="AG144" s="17">
        <f t="shared" si="20"/>
        <v>87.499110710683709</v>
      </c>
      <c r="AH144" s="6">
        <v>7200</v>
      </c>
      <c r="AI144" s="6">
        <v>7200</v>
      </c>
      <c r="AJ144" s="6">
        <v>7200</v>
      </c>
      <c r="AK144" s="6">
        <v>7200</v>
      </c>
      <c r="AL144" s="6">
        <v>7200</v>
      </c>
      <c r="AM144" s="12">
        <v>7200</v>
      </c>
      <c r="AN144" s="6">
        <v>7200</v>
      </c>
      <c r="AO144" s="6">
        <v>7200</v>
      </c>
      <c r="AP144" s="18">
        <v>7200</v>
      </c>
      <c r="AQ144" s="1" t="b">
        <f t="shared" si="21"/>
        <v>1</v>
      </c>
      <c r="AR144" s="1" t="b">
        <f t="shared" si="23"/>
        <v>0</v>
      </c>
      <c r="AS144" s="5" t="b">
        <f t="shared" si="22"/>
        <v>0</v>
      </c>
    </row>
    <row r="145" spans="1:45" s="5" customFormat="1">
      <c r="A145" s="5">
        <v>75</v>
      </c>
      <c r="B145" s="5">
        <v>12</v>
      </c>
      <c r="C145" s="7">
        <v>0.3</v>
      </c>
      <c r="D145" s="7">
        <v>0.5</v>
      </c>
      <c r="E145" s="5">
        <v>3</v>
      </c>
      <c r="F145" s="6">
        <v>423.666</v>
      </c>
      <c r="G145" s="6">
        <v>411.25099999999998</v>
      </c>
      <c r="H145" s="6">
        <v>429.44200000000001</v>
      </c>
      <c r="I145" s="6">
        <v>402.21</v>
      </c>
      <c r="J145" s="6">
        <v>413.60300000000001</v>
      </c>
      <c r="K145" s="9">
        <v>451.5</v>
      </c>
      <c r="L145" s="6">
        <v>386.8073630818181</v>
      </c>
      <c r="M145" s="6">
        <v>400.81769970752498</v>
      </c>
      <c r="N145" s="27">
        <v>77.304687553444282</v>
      </c>
      <c r="O145" s="6">
        <v>620</v>
      </c>
      <c r="P145" s="6">
        <v>653</v>
      </c>
      <c r="Q145" s="6">
        <v>686</v>
      </c>
      <c r="R145" s="6">
        <v>618</v>
      </c>
      <c r="S145" s="6">
        <v>642</v>
      </c>
      <c r="T145" s="9" t="s">
        <v>14</v>
      </c>
      <c r="U145" s="6" t="s">
        <v>14</v>
      </c>
      <c r="V145" s="6" t="s">
        <v>14</v>
      </c>
      <c r="W145" s="27" t="s">
        <v>14</v>
      </c>
      <c r="X145" s="77">
        <f t="shared" si="16"/>
        <v>621</v>
      </c>
      <c r="Y145" s="6">
        <v>31.666799999999999</v>
      </c>
      <c r="Z145" s="6">
        <v>37.0212</v>
      </c>
      <c r="AA145" s="6">
        <v>37.399099999999997</v>
      </c>
      <c r="AB145" s="6">
        <v>34.917400000000001</v>
      </c>
      <c r="AC145" s="6">
        <v>35.575899999999997</v>
      </c>
      <c r="AD145" s="6">
        <f t="shared" si="17"/>
        <v>27.294685990338163</v>
      </c>
      <c r="AE145" s="6">
        <f t="shared" si="18"/>
        <v>37.712179858000304</v>
      </c>
      <c r="AF145" s="6">
        <f t="shared" si="19"/>
        <v>35.45608700361916</v>
      </c>
      <c r="AG145" s="17">
        <f t="shared" si="20"/>
        <v>87.55158010411526</v>
      </c>
      <c r="AH145" s="6">
        <v>7200</v>
      </c>
      <c r="AI145" s="6">
        <v>7200</v>
      </c>
      <c r="AJ145" s="6">
        <v>7200</v>
      </c>
      <c r="AK145" s="6">
        <v>7200</v>
      </c>
      <c r="AL145" s="6">
        <v>7200</v>
      </c>
      <c r="AM145" s="12">
        <v>7200</v>
      </c>
      <c r="AN145" s="6">
        <v>7200</v>
      </c>
      <c r="AO145" s="6">
        <v>7200</v>
      </c>
      <c r="AP145" s="18">
        <v>7200</v>
      </c>
      <c r="AQ145" s="1" t="b">
        <f t="shared" si="21"/>
        <v>1</v>
      </c>
      <c r="AR145" s="1" t="b">
        <f t="shared" si="23"/>
        <v>0</v>
      </c>
      <c r="AS145" s="5" t="b">
        <f t="shared" si="22"/>
        <v>0</v>
      </c>
    </row>
    <row r="146" spans="1:45" s="5" customFormat="1">
      <c r="A146" s="5">
        <v>75</v>
      </c>
      <c r="B146" s="5">
        <v>12</v>
      </c>
      <c r="C146" s="7">
        <v>0.3</v>
      </c>
      <c r="D146" s="7">
        <v>0.5</v>
      </c>
      <c r="E146" s="5">
        <v>4</v>
      </c>
      <c r="F146" s="6">
        <v>499.00099999999998</v>
      </c>
      <c r="G146" s="6">
        <v>455.97699999999998</v>
      </c>
      <c r="H146" s="6">
        <v>475.70499999999998</v>
      </c>
      <c r="I146" s="6">
        <v>457.733</v>
      </c>
      <c r="J146" s="6">
        <v>461.69200000000001</v>
      </c>
      <c r="K146" s="9">
        <v>527.80999999999995</v>
      </c>
      <c r="L146" s="6">
        <v>462.01883889262461</v>
      </c>
      <c r="M146" s="6">
        <v>468.31419767099942</v>
      </c>
      <c r="N146" s="27">
        <v>81.034778314209348</v>
      </c>
      <c r="O146" s="6">
        <v>663</v>
      </c>
      <c r="P146" s="6">
        <v>714</v>
      </c>
      <c r="Q146" s="6">
        <v>699</v>
      </c>
      <c r="R146" s="6">
        <v>699</v>
      </c>
      <c r="S146" s="6">
        <v>699</v>
      </c>
      <c r="T146" s="9" t="s">
        <v>14</v>
      </c>
      <c r="U146" s="6" t="s">
        <v>14</v>
      </c>
      <c r="V146" s="6" t="s">
        <v>14</v>
      </c>
      <c r="W146" s="27" t="s">
        <v>14</v>
      </c>
      <c r="X146" s="77">
        <f t="shared" si="16"/>
        <v>664</v>
      </c>
      <c r="Y146" s="6">
        <v>24.735900000000001</v>
      </c>
      <c r="Z146" s="6">
        <v>36.137700000000002</v>
      </c>
      <c r="AA146" s="6">
        <v>31.944900000000001</v>
      </c>
      <c r="AB146" s="6">
        <v>34.516100000000002</v>
      </c>
      <c r="AC146" s="6">
        <v>33.9497</v>
      </c>
      <c r="AD146" s="6">
        <f t="shared" si="17"/>
        <v>20.510542168674707</v>
      </c>
      <c r="AE146" s="6">
        <f t="shared" si="18"/>
        <v>30.418849564363761</v>
      </c>
      <c r="AF146" s="6">
        <f t="shared" si="19"/>
        <v>29.470753362801293</v>
      </c>
      <c r="AG146" s="17">
        <f t="shared" si="20"/>
        <v>87.79596712135401</v>
      </c>
      <c r="AH146" s="6">
        <v>7200</v>
      </c>
      <c r="AI146" s="6">
        <v>7200</v>
      </c>
      <c r="AJ146" s="6">
        <v>7200</v>
      </c>
      <c r="AK146" s="6">
        <v>7200</v>
      </c>
      <c r="AL146" s="6">
        <v>7200</v>
      </c>
      <c r="AM146" s="12">
        <v>7200</v>
      </c>
      <c r="AN146" s="6">
        <v>7200</v>
      </c>
      <c r="AO146" s="6">
        <v>7200</v>
      </c>
      <c r="AP146" s="18">
        <v>7200</v>
      </c>
      <c r="AQ146" s="1" t="b">
        <f t="shared" si="21"/>
        <v>1</v>
      </c>
      <c r="AR146" s="1" t="b">
        <f t="shared" si="23"/>
        <v>0</v>
      </c>
      <c r="AS146" s="5" t="b">
        <f t="shared" si="22"/>
        <v>0</v>
      </c>
    </row>
    <row r="147" spans="1:45" s="5" customFormat="1">
      <c r="A147" s="5">
        <v>75</v>
      </c>
      <c r="B147" s="5">
        <v>12</v>
      </c>
      <c r="C147" s="7">
        <v>0.3</v>
      </c>
      <c r="D147" s="7">
        <v>0.5</v>
      </c>
      <c r="E147" s="5">
        <v>5</v>
      </c>
      <c r="F147" s="6">
        <v>437.88299999999998</v>
      </c>
      <c r="G147" s="6">
        <v>393.62599999999998</v>
      </c>
      <c r="H147" s="6">
        <v>428.54399999999998</v>
      </c>
      <c r="I147" s="6">
        <v>399.16699999999997</v>
      </c>
      <c r="J147" s="6">
        <v>414.85500000000002</v>
      </c>
      <c r="K147" s="9">
        <v>477.14</v>
      </c>
      <c r="L147" s="6">
        <v>387.2517762428559</v>
      </c>
      <c r="M147" s="6">
        <v>393.2149735134962</v>
      </c>
      <c r="N147" s="27">
        <v>75.911243335315106</v>
      </c>
      <c r="O147" s="6">
        <v>646</v>
      </c>
      <c r="P147" s="6">
        <v>674</v>
      </c>
      <c r="Q147" s="6">
        <v>738</v>
      </c>
      <c r="R147" s="6">
        <v>647</v>
      </c>
      <c r="S147" s="6">
        <v>648</v>
      </c>
      <c r="T147" s="9" t="s">
        <v>14</v>
      </c>
      <c r="U147" s="6" t="s">
        <v>14</v>
      </c>
      <c r="V147" s="6" t="s">
        <v>14</v>
      </c>
      <c r="W147" s="27" t="s">
        <v>14</v>
      </c>
      <c r="X147" s="77">
        <f t="shared" si="16"/>
        <v>647</v>
      </c>
      <c r="Y147" s="6">
        <v>32.216200000000001</v>
      </c>
      <c r="Z147" s="6">
        <v>41.598599999999998</v>
      </c>
      <c r="AA147" s="6">
        <v>41.931699999999999</v>
      </c>
      <c r="AB147" s="6">
        <v>38.304900000000004</v>
      </c>
      <c r="AC147" s="6">
        <v>35.979100000000003</v>
      </c>
      <c r="AD147" s="6">
        <f t="shared" si="17"/>
        <v>26.253477588871721</v>
      </c>
      <c r="AE147" s="6">
        <f t="shared" si="18"/>
        <v>40.146556994921809</v>
      </c>
      <c r="AF147" s="6">
        <f t="shared" si="19"/>
        <v>39.224888174111868</v>
      </c>
      <c r="AG147" s="17">
        <f t="shared" si="20"/>
        <v>88.267195775067222</v>
      </c>
      <c r="AH147" s="6">
        <v>7200</v>
      </c>
      <c r="AI147" s="6">
        <v>7200</v>
      </c>
      <c r="AJ147" s="6">
        <v>7200</v>
      </c>
      <c r="AK147" s="6">
        <v>7200</v>
      </c>
      <c r="AL147" s="6">
        <v>7200</v>
      </c>
      <c r="AM147" s="12">
        <v>7200</v>
      </c>
      <c r="AN147" s="6">
        <v>7200</v>
      </c>
      <c r="AO147" s="6">
        <v>7200</v>
      </c>
      <c r="AP147" s="18">
        <v>7200</v>
      </c>
      <c r="AQ147" s="1" t="b">
        <f t="shared" si="21"/>
        <v>1</v>
      </c>
      <c r="AR147" s="1" t="b">
        <f t="shared" si="23"/>
        <v>0</v>
      </c>
      <c r="AS147" s="5" t="b">
        <f t="shared" si="22"/>
        <v>0</v>
      </c>
    </row>
    <row r="148" spans="1:45" s="5" customFormat="1">
      <c r="A148" s="5">
        <v>75</v>
      </c>
      <c r="B148" s="5">
        <v>12</v>
      </c>
      <c r="C148" s="7">
        <v>0.3</v>
      </c>
      <c r="D148" s="7">
        <v>1</v>
      </c>
      <c r="E148" s="5">
        <v>1</v>
      </c>
      <c r="F148" s="6">
        <v>646.59199999999998</v>
      </c>
      <c r="G148" s="6">
        <v>705.59799999999996</v>
      </c>
      <c r="H148" s="6">
        <v>743.48299999999995</v>
      </c>
      <c r="I148" s="6">
        <v>717.49400000000003</v>
      </c>
      <c r="J148" s="6">
        <v>747.34</v>
      </c>
      <c r="K148" s="9">
        <v>685</v>
      </c>
      <c r="L148" s="6">
        <v>677.84645508453605</v>
      </c>
      <c r="M148" s="6">
        <v>692.05317517622564</v>
      </c>
      <c r="N148" s="27">
        <v>738.49183449044062</v>
      </c>
      <c r="O148" s="6">
        <v>1181</v>
      </c>
      <c r="P148" s="6">
        <v>1216</v>
      </c>
      <c r="Q148" s="6">
        <v>1196</v>
      </c>
      <c r="R148" s="6">
        <v>1043</v>
      </c>
      <c r="S148" s="6">
        <v>952</v>
      </c>
      <c r="T148" s="9" t="s">
        <v>14</v>
      </c>
      <c r="U148" s="6" t="s">
        <v>14</v>
      </c>
      <c r="V148" s="6" t="s">
        <v>14</v>
      </c>
      <c r="W148" s="27">
        <v>993</v>
      </c>
      <c r="X148" s="77">
        <f t="shared" si="16"/>
        <v>1182</v>
      </c>
      <c r="Y148" s="6">
        <v>45.250399999999999</v>
      </c>
      <c r="Z148" s="6">
        <v>41.973799999999997</v>
      </c>
      <c r="AA148" s="6">
        <v>37.835900000000002</v>
      </c>
      <c r="AB148" s="6">
        <v>31.208600000000001</v>
      </c>
      <c r="AC148" s="6">
        <v>21.497900000000001</v>
      </c>
      <c r="AD148" s="6">
        <f t="shared" si="17"/>
        <v>42.04737732656514</v>
      </c>
      <c r="AE148" s="6">
        <f t="shared" si="18"/>
        <v>42.652584172205074</v>
      </c>
      <c r="AF148" s="6">
        <f t="shared" si="19"/>
        <v>41.450661998627268</v>
      </c>
      <c r="AG148" s="17">
        <f t="shared" si="20"/>
        <v>25.630228147991886</v>
      </c>
      <c r="AH148" s="6">
        <v>7200</v>
      </c>
      <c r="AI148" s="6">
        <v>7200</v>
      </c>
      <c r="AJ148" s="6">
        <v>7200</v>
      </c>
      <c r="AK148" s="6">
        <v>7200</v>
      </c>
      <c r="AL148" s="6">
        <v>7200</v>
      </c>
      <c r="AM148" s="12">
        <v>7200</v>
      </c>
      <c r="AN148" s="6">
        <v>7200</v>
      </c>
      <c r="AO148" s="6">
        <v>7200</v>
      </c>
      <c r="AP148" s="18">
        <v>7200</v>
      </c>
      <c r="AQ148" s="1" t="b">
        <f t="shared" si="21"/>
        <v>1</v>
      </c>
      <c r="AR148" s="1" t="b">
        <f t="shared" si="23"/>
        <v>0</v>
      </c>
      <c r="AS148" s="5" t="b">
        <f t="shared" si="22"/>
        <v>0</v>
      </c>
    </row>
    <row r="149" spans="1:45" s="5" customFormat="1">
      <c r="A149" s="5">
        <v>75</v>
      </c>
      <c r="B149" s="5">
        <v>12</v>
      </c>
      <c r="C149" s="7">
        <v>0.3</v>
      </c>
      <c r="D149" s="7">
        <v>1</v>
      </c>
      <c r="E149" s="5">
        <v>2</v>
      </c>
      <c r="F149" s="6">
        <v>763</v>
      </c>
      <c r="G149" s="6">
        <v>810.85299999999995</v>
      </c>
      <c r="H149" s="6">
        <v>835.154</v>
      </c>
      <c r="I149" s="6">
        <v>803.98099999999999</v>
      </c>
      <c r="J149" s="6">
        <v>806.24300000000005</v>
      </c>
      <c r="K149" s="9">
        <v>799</v>
      </c>
      <c r="L149" s="6">
        <v>788.2037037037037</v>
      </c>
      <c r="M149" s="6">
        <v>807.73499822277813</v>
      </c>
      <c r="N149" s="27">
        <v>851.85463986006187</v>
      </c>
      <c r="O149" s="6">
        <v>1134</v>
      </c>
      <c r="P149" s="6">
        <v>1162</v>
      </c>
      <c r="Q149" s="6">
        <v>1162</v>
      </c>
      <c r="R149" s="6">
        <v>1071</v>
      </c>
      <c r="S149" s="6">
        <v>1060</v>
      </c>
      <c r="T149" s="9" t="s">
        <v>14</v>
      </c>
      <c r="U149" s="6" t="s">
        <v>14</v>
      </c>
      <c r="V149" s="6" t="s">
        <v>14</v>
      </c>
      <c r="W149" s="27" t="s">
        <v>14</v>
      </c>
      <c r="X149" s="77">
        <f t="shared" si="16"/>
        <v>1135</v>
      </c>
      <c r="Y149" s="6">
        <v>32.716000000000001</v>
      </c>
      <c r="Z149" s="6">
        <v>30.219200000000001</v>
      </c>
      <c r="AA149" s="6">
        <v>28.1279</v>
      </c>
      <c r="AB149" s="6">
        <v>24.931699999999999</v>
      </c>
      <c r="AC149" s="6">
        <v>23.939299999999999</v>
      </c>
      <c r="AD149" s="6">
        <f t="shared" si="17"/>
        <v>29.603524229074885</v>
      </c>
      <c r="AE149" s="6">
        <f t="shared" si="18"/>
        <v>30.55473976178822</v>
      </c>
      <c r="AF149" s="6">
        <f t="shared" si="19"/>
        <v>28.833920861429242</v>
      </c>
      <c r="AG149" s="17">
        <f t="shared" si="20"/>
        <v>24.946727765633312</v>
      </c>
      <c r="AH149" s="6">
        <v>7200</v>
      </c>
      <c r="AI149" s="6">
        <v>7200</v>
      </c>
      <c r="AJ149" s="6">
        <v>7200</v>
      </c>
      <c r="AK149" s="6">
        <v>7200</v>
      </c>
      <c r="AL149" s="6">
        <v>7200</v>
      </c>
      <c r="AM149" s="12">
        <v>7200</v>
      </c>
      <c r="AN149" s="6">
        <v>7200</v>
      </c>
      <c r="AO149" s="6">
        <v>7200</v>
      </c>
      <c r="AP149" s="18">
        <v>7200</v>
      </c>
      <c r="AQ149" s="1" t="b">
        <f t="shared" si="21"/>
        <v>1</v>
      </c>
      <c r="AR149" s="1" t="b">
        <f t="shared" si="23"/>
        <v>0</v>
      </c>
      <c r="AS149" s="5" t="b">
        <f t="shared" si="22"/>
        <v>0</v>
      </c>
    </row>
    <row r="150" spans="1:45" s="5" customFormat="1">
      <c r="A150" s="5">
        <v>75</v>
      </c>
      <c r="B150" s="5">
        <v>12</v>
      </c>
      <c r="C150" s="7">
        <v>0.3</v>
      </c>
      <c r="D150" s="7">
        <v>1</v>
      </c>
      <c r="E150" s="5">
        <v>3</v>
      </c>
      <c r="F150" s="6">
        <v>729.53</v>
      </c>
      <c r="G150" s="6">
        <v>789.99199999999996</v>
      </c>
      <c r="H150" s="6">
        <v>822.55600000000004</v>
      </c>
      <c r="I150" s="6">
        <v>793.63</v>
      </c>
      <c r="J150" s="6">
        <v>810.96299999999997</v>
      </c>
      <c r="K150" s="9">
        <v>781.86</v>
      </c>
      <c r="L150" s="6">
        <v>781.27777777777783</v>
      </c>
      <c r="M150" s="6">
        <v>793.71265420468023</v>
      </c>
      <c r="N150" s="27">
        <v>817.85289788931789</v>
      </c>
      <c r="O150" s="6">
        <v>1166</v>
      </c>
      <c r="P150" s="6">
        <v>1204</v>
      </c>
      <c r="Q150" s="6">
        <v>1199</v>
      </c>
      <c r="R150" s="6">
        <v>1074</v>
      </c>
      <c r="S150" s="6">
        <v>1055</v>
      </c>
      <c r="T150" s="9" t="s">
        <v>14</v>
      </c>
      <c r="U150" s="6" t="s">
        <v>14</v>
      </c>
      <c r="V150" s="6" t="s">
        <v>14</v>
      </c>
      <c r="W150" s="27">
        <v>1118</v>
      </c>
      <c r="X150" s="77">
        <f t="shared" si="16"/>
        <v>1167</v>
      </c>
      <c r="Y150" s="6">
        <v>37.433100000000003</v>
      </c>
      <c r="Z150" s="6">
        <v>34.386000000000003</v>
      </c>
      <c r="AA150" s="6">
        <v>31.3965</v>
      </c>
      <c r="AB150" s="6">
        <v>26.1052</v>
      </c>
      <c r="AC150" s="6">
        <v>23.131399999999999</v>
      </c>
      <c r="AD150" s="6">
        <f t="shared" si="17"/>
        <v>33.00257069408741</v>
      </c>
      <c r="AE150" s="6">
        <f t="shared" si="18"/>
        <v>33.052461201561457</v>
      </c>
      <c r="AF150" s="6">
        <f t="shared" si="19"/>
        <v>31.986919091287035</v>
      </c>
      <c r="AG150" s="17">
        <f t="shared" si="20"/>
        <v>26.846789097556545</v>
      </c>
      <c r="AH150" s="6">
        <v>7200</v>
      </c>
      <c r="AI150" s="6">
        <v>7200</v>
      </c>
      <c r="AJ150" s="6">
        <v>7200</v>
      </c>
      <c r="AK150" s="6">
        <v>7200</v>
      </c>
      <c r="AL150" s="6">
        <v>7200</v>
      </c>
      <c r="AM150" s="12">
        <v>7200</v>
      </c>
      <c r="AN150" s="6">
        <v>7200</v>
      </c>
      <c r="AO150" s="6">
        <v>7200</v>
      </c>
      <c r="AP150" s="18">
        <v>7200</v>
      </c>
      <c r="AQ150" s="1" t="b">
        <f t="shared" si="21"/>
        <v>1</v>
      </c>
      <c r="AR150" s="1" t="b">
        <f t="shared" si="23"/>
        <v>0</v>
      </c>
      <c r="AS150" s="5" t="b">
        <f t="shared" si="22"/>
        <v>0</v>
      </c>
    </row>
    <row r="151" spans="1:45" s="5" customFormat="1">
      <c r="A151" s="5">
        <v>75</v>
      </c>
      <c r="B151" s="5">
        <v>12</v>
      </c>
      <c r="C151" s="7">
        <v>0.3</v>
      </c>
      <c r="D151" s="7">
        <v>1</v>
      </c>
      <c r="E151" s="5">
        <v>4</v>
      </c>
      <c r="F151" s="6">
        <v>897</v>
      </c>
      <c r="G151" s="6" t="s">
        <v>15</v>
      </c>
      <c r="H151" s="6" t="s">
        <v>15</v>
      </c>
      <c r="I151" s="6">
        <v>962.77599999999995</v>
      </c>
      <c r="J151" s="6">
        <v>954.53899999999999</v>
      </c>
      <c r="K151" s="9">
        <v>942.57</v>
      </c>
      <c r="L151" s="6">
        <v>929.34555984555982</v>
      </c>
      <c r="M151" s="6">
        <v>956.68233756560028</v>
      </c>
      <c r="N151" s="27">
        <v>999.20378719567179</v>
      </c>
      <c r="O151" s="6">
        <v>1236</v>
      </c>
      <c r="P151" s="6" t="s">
        <v>15</v>
      </c>
      <c r="Q151" s="6" t="s">
        <v>15</v>
      </c>
      <c r="R151" s="6">
        <v>1133</v>
      </c>
      <c r="S151" s="6">
        <v>1191</v>
      </c>
      <c r="T151" s="9" t="s">
        <v>14</v>
      </c>
      <c r="U151" s="6" t="s">
        <v>14</v>
      </c>
      <c r="V151" s="6" t="s">
        <v>14</v>
      </c>
      <c r="W151" s="27">
        <v>1083</v>
      </c>
      <c r="X151" s="77">
        <f t="shared" si="16"/>
        <v>1237</v>
      </c>
      <c r="Y151" s="6">
        <v>27.427199999999999</v>
      </c>
      <c r="Z151" s="6">
        <v>100</v>
      </c>
      <c r="AA151" s="6">
        <v>100</v>
      </c>
      <c r="AB151" s="6">
        <v>15.0242</v>
      </c>
      <c r="AC151" s="6">
        <v>19.853999999999999</v>
      </c>
      <c r="AD151" s="6">
        <f t="shared" si="17"/>
        <v>23.801940177849634</v>
      </c>
      <c r="AE151" s="6">
        <f t="shared" si="18"/>
        <v>24.871013755411497</v>
      </c>
      <c r="AF151" s="6">
        <f t="shared" si="19"/>
        <v>22.661088313209355</v>
      </c>
      <c r="AG151" s="17">
        <f t="shared" si="20"/>
        <v>7.7374157714061091</v>
      </c>
      <c r="AH151" s="6">
        <v>7200</v>
      </c>
      <c r="AI151" s="6">
        <v>7200</v>
      </c>
      <c r="AJ151" s="6">
        <v>7200</v>
      </c>
      <c r="AK151" s="6">
        <v>7200</v>
      </c>
      <c r="AL151" s="6">
        <v>7200</v>
      </c>
      <c r="AM151" s="12">
        <v>7200</v>
      </c>
      <c r="AN151" s="6">
        <v>7200</v>
      </c>
      <c r="AO151" s="6">
        <v>7200</v>
      </c>
      <c r="AP151" s="18">
        <v>7200</v>
      </c>
      <c r="AQ151" s="1" t="b">
        <f t="shared" si="21"/>
        <v>1</v>
      </c>
      <c r="AR151" s="1" t="b">
        <f t="shared" si="23"/>
        <v>0</v>
      </c>
      <c r="AS151" s="5" t="b">
        <f t="shared" si="22"/>
        <v>0</v>
      </c>
    </row>
    <row r="152" spans="1:45" s="5" customFormat="1">
      <c r="A152" s="5">
        <v>75</v>
      </c>
      <c r="B152" s="5">
        <v>12</v>
      </c>
      <c r="C152" s="7">
        <v>0.3</v>
      </c>
      <c r="D152" s="7">
        <v>1</v>
      </c>
      <c r="E152" s="5">
        <v>5</v>
      </c>
      <c r="F152" s="6">
        <v>718.9</v>
      </c>
      <c r="G152" s="6">
        <v>788.93899999999996</v>
      </c>
      <c r="H152" s="6">
        <v>825.16300000000001</v>
      </c>
      <c r="I152" s="6">
        <v>794.33699999999999</v>
      </c>
      <c r="J152" s="6">
        <v>823.16800000000001</v>
      </c>
      <c r="K152" s="9">
        <v>766.15</v>
      </c>
      <c r="L152" s="6">
        <v>759</v>
      </c>
      <c r="M152" s="6">
        <v>782.213677250366</v>
      </c>
      <c r="N152" s="27">
        <v>828.87260463156792</v>
      </c>
      <c r="O152" s="6">
        <v>1216</v>
      </c>
      <c r="P152" s="6">
        <v>1212</v>
      </c>
      <c r="Q152" s="6">
        <v>1272</v>
      </c>
      <c r="R152" s="6">
        <v>1121</v>
      </c>
      <c r="S152" s="6">
        <v>1076</v>
      </c>
      <c r="T152" s="9" t="s">
        <v>14</v>
      </c>
      <c r="U152" s="6" t="s">
        <v>14</v>
      </c>
      <c r="V152" s="6" t="s">
        <v>14</v>
      </c>
      <c r="W152" s="27">
        <v>1109</v>
      </c>
      <c r="X152" s="77">
        <f t="shared" si="16"/>
        <v>1213</v>
      </c>
      <c r="Y152" s="6">
        <v>40.879899999999999</v>
      </c>
      <c r="Z152" s="6">
        <v>34.905999999999999</v>
      </c>
      <c r="AA152" s="6">
        <v>35.128700000000002</v>
      </c>
      <c r="AB152" s="6">
        <v>29.1403</v>
      </c>
      <c r="AC152" s="6">
        <v>23.497399999999999</v>
      </c>
      <c r="AD152" s="6">
        <f t="shared" si="17"/>
        <v>36.838417147568016</v>
      </c>
      <c r="AE152" s="6">
        <f t="shared" si="18"/>
        <v>37.427864798021439</v>
      </c>
      <c r="AF152" s="6">
        <f t="shared" si="19"/>
        <v>35.514123887026706</v>
      </c>
      <c r="AG152" s="17">
        <f t="shared" si="20"/>
        <v>25.259458554412273</v>
      </c>
      <c r="AH152" s="6">
        <v>7200</v>
      </c>
      <c r="AI152" s="6">
        <v>7200</v>
      </c>
      <c r="AJ152" s="6">
        <v>7200</v>
      </c>
      <c r="AK152" s="6">
        <v>7200</v>
      </c>
      <c r="AL152" s="6">
        <v>7200</v>
      </c>
      <c r="AM152" s="12">
        <v>7200</v>
      </c>
      <c r="AN152" s="6">
        <v>7200</v>
      </c>
      <c r="AO152" s="6">
        <v>7200</v>
      </c>
      <c r="AP152" s="18">
        <v>7200</v>
      </c>
      <c r="AQ152" s="1" t="b">
        <f t="shared" si="21"/>
        <v>1</v>
      </c>
      <c r="AR152" s="1" t="b">
        <f t="shared" si="23"/>
        <v>0</v>
      </c>
      <c r="AS152" s="5" t="b">
        <f t="shared" si="22"/>
        <v>0</v>
      </c>
    </row>
    <row r="153" spans="1:45" s="5" customFormat="1">
      <c r="A153" s="5">
        <v>100</v>
      </c>
      <c r="B153" s="5">
        <v>4</v>
      </c>
      <c r="C153" s="7">
        <v>0.1</v>
      </c>
      <c r="D153" s="7">
        <v>0.1</v>
      </c>
      <c r="E153" s="5">
        <v>1</v>
      </c>
      <c r="F153" s="6">
        <v>21</v>
      </c>
      <c r="G153" s="6">
        <v>21</v>
      </c>
      <c r="H153" s="6">
        <v>21</v>
      </c>
      <c r="I153" s="6">
        <v>21</v>
      </c>
      <c r="J153" s="6">
        <v>21</v>
      </c>
      <c r="K153" s="9">
        <v>21</v>
      </c>
      <c r="L153" s="6">
        <v>21</v>
      </c>
      <c r="M153" s="6">
        <v>21</v>
      </c>
      <c r="N153" s="27">
        <v>21</v>
      </c>
      <c r="O153" s="6">
        <v>21</v>
      </c>
      <c r="P153" s="6">
        <v>21</v>
      </c>
      <c r="Q153" s="6">
        <v>21</v>
      </c>
      <c r="R153" s="6">
        <v>21</v>
      </c>
      <c r="S153" s="6">
        <v>21</v>
      </c>
      <c r="T153" s="9">
        <v>21</v>
      </c>
      <c r="U153" s="6">
        <v>21</v>
      </c>
      <c r="V153" s="6">
        <v>21</v>
      </c>
      <c r="W153" s="27">
        <v>21</v>
      </c>
      <c r="X153" s="77">
        <f t="shared" si="16"/>
        <v>22</v>
      </c>
      <c r="Y153" s="6">
        <v>0</v>
      </c>
      <c r="Z153" s="6">
        <v>0</v>
      </c>
      <c r="AA153" s="6">
        <v>0</v>
      </c>
      <c r="AB153" s="6">
        <v>0</v>
      </c>
      <c r="AC153" s="6">
        <v>0</v>
      </c>
      <c r="AD153" s="6">
        <f t="shared" si="17"/>
        <v>0</v>
      </c>
      <c r="AE153" s="6">
        <f t="shared" si="18"/>
        <v>0</v>
      </c>
      <c r="AF153" s="6">
        <f t="shared" si="19"/>
        <v>0</v>
      </c>
      <c r="AG153" s="17">
        <f t="shared" si="20"/>
        <v>0</v>
      </c>
      <c r="AH153" s="6">
        <v>0.16</v>
      </c>
      <c r="AI153" s="6">
        <v>0.16</v>
      </c>
      <c r="AJ153" s="6">
        <v>0.18</v>
      </c>
      <c r="AK153" s="6">
        <v>0.11</v>
      </c>
      <c r="AL153" s="6">
        <v>0.18</v>
      </c>
      <c r="AM153" s="12">
        <v>299.88960385322571</v>
      </c>
      <c r="AN153" s="6">
        <v>21.764947891235352</v>
      </c>
      <c r="AO153" s="6">
        <v>10.95439600944519</v>
      </c>
      <c r="AP153" s="18">
        <v>23.385805130004879</v>
      </c>
      <c r="AQ153" s="1" t="b">
        <f t="shared" si="21"/>
        <v>1</v>
      </c>
      <c r="AR153" s="1" t="b">
        <f t="shared" si="23"/>
        <v>1</v>
      </c>
      <c r="AS153" s="5" t="b">
        <f t="shared" si="22"/>
        <v>0</v>
      </c>
    </row>
    <row r="154" spans="1:45" s="5" customFormat="1">
      <c r="A154" s="5">
        <v>100</v>
      </c>
      <c r="B154" s="5">
        <v>4</v>
      </c>
      <c r="C154" s="7">
        <v>0.1</v>
      </c>
      <c r="D154" s="7">
        <v>0.1</v>
      </c>
      <c r="E154" s="5">
        <v>2</v>
      </c>
      <c r="F154" s="6">
        <v>28</v>
      </c>
      <c r="G154" s="6">
        <v>28</v>
      </c>
      <c r="H154" s="6">
        <v>28</v>
      </c>
      <c r="I154" s="6">
        <v>25.8871</v>
      </c>
      <c r="J154" s="6">
        <v>28</v>
      </c>
      <c r="K154" s="9">
        <v>28</v>
      </c>
      <c r="L154" s="6">
        <v>28</v>
      </c>
      <c r="M154" s="6">
        <v>28</v>
      </c>
      <c r="N154" s="27">
        <v>28</v>
      </c>
      <c r="O154" s="6">
        <v>28</v>
      </c>
      <c r="P154" s="6">
        <v>28</v>
      </c>
      <c r="Q154" s="6">
        <v>28</v>
      </c>
      <c r="R154" s="6">
        <v>28</v>
      </c>
      <c r="S154" s="6">
        <v>28</v>
      </c>
      <c r="T154" s="9">
        <v>28</v>
      </c>
      <c r="U154" s="6">
        <v>28</v>
      </c>
      <c r="V154" s="6">
        <v>28</v>
      </c>
      <c r="W154" s="27">
        <v>28</v>
      </c>
      <c r="X154" s="77">
        <f t="shared" si="16"/>
        <v>29</v>
      </c>
      <c r="Y154" s="6">
        <v>0</v>
      </c>
      <c r="Z154" s="6">
        <v>0</v>
      </c>
      <c r="AA154" s="6">
        <v>0</v>
      </c>
      <c r="AB154" s="6">
        <v>7.5460900000000004</v>
      </c>
      <c r="AC154" s="6">
        <v>0</v>
      </c>
      <c r="AD154" s="6">
        <f t="shared" si="17"/>
        <v>0</v>
      </c>
      <c r="AE154" s="6">
        <f t="shared" si="18"/>
        <v>0</v>
      </c>
      <c r="AF154" s="6">
        <f t="shared" si="19"/>
        <v>0</v>
      </c>
      <c r="AG154" s="17">
        <f t="shared" si="20"/>
        <v>0</v>
      </c>
      <c r="AH154" s="6">
        <v>0.79</v>
      </c>
      <c r="AI154" s="6">
        <v>0.98</v>
      </c>
      <c r="AJ154" s="6">
        <v>10</v>
      </c>
      <c r="AK154" s="6">
        <v>0.97</v>
      </c>
      <c r="AL154" s="6">
        <v>3.15</v>
      </c>
      <c r="AM154" s="12">
        <v>199.53240013122559</v>
      </c>
      <c r="AN154" s="6">
        <v>46.367543935775757</v>
      </c>
      <c r="AO154" s="6">
        <v>23.51429104804993</v>
      </c>
      <c r="AP154" s="18">
        <v>840.29777193069458</v>
      </c>
      <c r="AQ154" s="1" t="b">
        <f t="shared" si="21"/>
        <v>1</v>
      </c>
      <c r="AR154" s="1" t="b">
        <f t="shared" si="23"/>
        <v>1</v>
      </c>
      <c r="AS154" s="5" t="b">
        <f t="shared" si="22"/>
        <v>0</v>
      </c>
    </row>
    <row r="155" spans="1:45" s="5" customFormat="1">
      <c r="A155" s="5">
        <v>100</v>
      </c>
      <c r="B155" s="5">
        <v>4</v>
      </c>
      <c r="C155" s="7">
        <v>0.1</v>
      </c>
      <c r="D155" s="7">
        <v>0.1</v>
      </c>
      <c r="E155" s="5">
        <v>3</v>
      </c>
      <c r="F155" s="6">
        <v>21</v>
      </c>
      <c r="G155" s="6">
        <v>21</v>
      </c>
      <c r="H155" s="6">
        <v>21</v>
      </c>
      <c r="I155" s="6">
        <v>19.923100000000002</v>
      </c>
      <c r="J155" s="6">
        <v>21</v>
      </c>
      <c r="K155" s="9">
        <v>21</v>
      </c>
      <c r="L155" s="6">
        <v>21</v>
      </c>
      <c r="M155" s="6">
        <v>21</v>
      </c>
      <c r="N155" s="27">
        <v>21</v>
      </c>
      <c r="O155" s="6">
        <v>21</v>
      </c>
      <c r="P155" s="6">
        <v>21</v>
      </c>
      <c r="Q155" s="6">
        <v>21</v>
      </c>
      <c r="R155" s="6">
        <v>21</v>
      </c>
      <c r="S155" s="6">
        <v>21</v>
      </c>
      <c r="T155" s="9">
        <v>21</v>
      </c>
      <c r="U155" s="6">
        <v>21</v>
      </c>
      <c r="V155" s="6">
        <v>21</v>
      </c>
      <c r="W155" s="27">
        <v>21</v>
      </c>
      <c r="X155" s="77">
        <f t="shared" si="16"/>
        <v>22</v>
      </c>
      <c r="Y155" s="6">
        <v>0</v>
      </c>
      <c r="Z155" s="6">
        <v>0</v>
      </c>
      <c r="AA155" s="6">
        <v>0</v>
      </c>
      <c r="AB155" s="6">
        <v>5.1281999999999996</v>
      </c>
      <c r="AC155" s="6">
        <v>0</v>
      </c>
      <c r="AD155" s="6">
        <f t="shared" si="17"/>
        <v>0</v>
      </c>
      <c r="AE155" s="6">
        <f t="shared" si="18"/>
        <v>0</v>
      </c>
      <c r="AF155" s="6">
        <f t="shared" si="19"/>
        <v>0</v>
      </c>
      <c r="AG155" s="17">
        <f t="shared" si="20"/>
        <v>0</v>
      </c>
      <c r="AH155" s="6">
        <v>0.22</v>
      </c>
      <c r="AI155" s="6">
        <v>0.42</v>
      </c>
      <c r="AJ155" s="6">
        <v>0.39</v>
      </c>
      <c r="AK155" s="6">
        <v>0.22</v>
      </c>
      <c r="AL155" s="6">
        <v>0.27</v>
      </c>
      <c r="AM155" s="12">
        <v>9.17153000831604</v>
      </c>
      <c r="AN155" s="6">
        <v>18.573307037353519</v>
      </c>
      <c r="AO155" s="6">
        <v>11.46879196166992</v>
      </c>
      <c r="AP155" s="18">
        <v>19.077298164367679</v>
      </c>
      <c r="AQ155" s="1" t="b">
        <f t="shared" si="21"/>
        <v>1</v>
      </c>
      <c r="AR155" s="1" t="b">
        <f t="shared" si="23"/>
        <v>1</v>
      </c>
      <c r="AS155" s="5" t="b">
        <f t="shared" si="22"/>
        <v>0</v>
      </c>
    </row>
    <row r="156" spans="1:45" s="5" customFormat="1">
      <c r="A156" s="5">
        <v>100</v>
      </c>
      <c r="B156" s="5">
        <v>4</v>
      </c>
      <c r="C156" s="7">
        <v>0.1</v>
      </c>
      <c r="D156" s="7">
        <v>0.1</v>
      </c>
      <c r="E156" s="5">
        <v>4</v>
      </c>
      <c r="F156" s="6">
        <v>26</v>
      </c>
      <c r="G156" s="6">
        <v>26</v>
      </c>
      <c r="H156" s="6">
        <v>26</v>
      </c>
      <c r="I156" s="6">
        <v>17.834399999999999</v>
      </c>
      <c r="J156" s="6">
        <v>20.005600000000001</v>
      </c>
      <c r="K156" s="9">
        <v>26</v>
      </c>
      <c r="L156" s="6">
        <v>26</v>
      </c>
      <c r="M156" s="6">
        <v>26</v>
      </c>
      <c r="N156" s="27">
        <v>26</v>
      </c>
      <c r="O156" s="6">
        <v>26</v>
      </c>
      <c r="P156" s="6">
        <v>26</v>
      </c>
      <c r="Q156" s="6">
        <v>26</v>
      </c>
      <c r="R156" s="6">
        <v>26</v>
      </c>
      <c r="S156" s="6">
        <v>26</v>
      </c>
      <c r="T156" s="9">
        <v>26</v>
      </c>
      <c r="U156" s="6">
        <v>26</v>
      </c>
      <c r="V156" s="6">
        <v>26</v>
      </c>
      <c r="W156" s="27">
        <v>26</v>
      </c>
      <c r="X156" s="77">
        <f t="shared" si="16"/>
        <v>27</v>
      </c>
      <c r="Y156" s="6">
        <v>0</v>
      </c>
      <c r="Z156" s="6">
        <v>0</v>
      </c>
      <c r="AA156" s="6">
        <v>0</v>
      </c>
      <c r="AB156" s="6">
        <v>31.406199999999998</v>
      </c>
      <c r="AC156" s="6">
        <v>23.055399999999999</v>
      </c>
      <c r="AD156" s="6">
        <f t="shared" si="17"/>
        <v>0</v>
      </c>
      <c r="AE156" s="6">
        <f t="shared" si="18"/>
        <v>0</v>
      </c>
      <c r="AF156" s="6">
        <f t="shared" si="19"/>
        <v>0</v>
      </c>
      <c r="AG156" s="17">
        <f t="shared" si="20"/>
        <v>0</v>
      </c>
      <c r="AH156" s="6">
        <v>1.07</v>
      </c>
      <c r="AI156" s="6">
        <v>1.6</v>
      </c>
      <c r="AJ156" s="6">
        <v>3.26</v>
      </c>
      <c r="AK156" s="6">
        <v>0.63</v>
      </c>
      <c r="AL156" s="6">
        <v>4.7699999999999996</v>
      </c>
      <c r="AM156" s="12">
        <v>179.05989909172061</v>
      </c>
      <c r="AN156" s="6">
        <v>26.236196041107181</v>
      </c>
      <c r="AO156" s="6">
        <v>16.314596176147461</v>
      </c>
      <c r="AP156" s="18">
        <v>233.08210611343381</v>
      </c>
      <c r="AQ156" s="1" t="b">
        <f t="shared" si="21"/>
        <v>1</v>
      </c>
      <c r="AR156" s="1" t="b">
        <f t="shared" si="23"/>
        <v>1</v>
      </c>
      <c r="AS156" s="5" t="b">
        <f t="shared" si="22"/>
        <v>0</v>
      </c>
    </row>
    <row r="157" spans="1:45" s="5" customFormat="1">
      <c r="A157" s="5">
        <v>100</v>
      </c>
      <c r="B157" s="5">
        <v>4</v>
      </c>
      <c r="C157" s="7">
        <v>0.1</v>
      </c>
      <c r="D157" s="7">
        <v>0.1</v>
      </c>
      <c r="E157" s="5">
        <v>5</v>
      </c>
      <c r="F157" s="6">
        <v>31</v>
      </c>
      <c r="G157" s="6">
        <v>31</v>
      </c>
      <c r="H157" s="6">
        <v>31</v>
      </c>
      <c r="I157" s="6">
        <v>24.146699999999999</v>
      </c>
      <c r="J157" s="6">
        <v>25.354600000000001</v>
      </c>
      <c r="K157" s="9">
        <v>31</v>
      </c>
      <c r="L157" s="6">
        <v>31.000000000000011</v>
      </c>
      <c r="M157" s="6">
        <v>31</v>
      </c>
      <c r="N157" s="27">
        <v>29.303003260682889</v>
      </c>
      <c r="O157" s="6">
        <v>31</v>
      </c>
      <c r="P157" s="6">
        <v>31</v>
      </c>
      <c r="Q157" s="6">
        <v>31</v>
      </c>
      <c r="R157" s="6">
        <v>31</v>
      </c>
      <c r="S157" s="6">
        <v>31</v>
      </c>
      <c r="T157" s="9">
        <v>31</v>
      </c>
      <c r="U157" s="6">
        <v>31.000000000000011</v>
      </c>
      <c r="V157" s="6">
        <v>31</v>
      </c>
      <c r="W157" s="27">
        <v>31</v>
      </c>
      <c r="X157" s="77">
        <f t="shared" si="16"/>
        <v>32</v>
      </c>
      <c r="Y157" s="6">
        <v>0</v>
      </c>
      <c r="Z157" s="6">
        <v>0</v>
      </c>
      <c r="AA157" s="6">
        <v>0</v>
      </c>
      <c r="AB157" s="6">
        <v>22.107399999999998</v>
      </c>
      <c r="AC157" s="6">
        <v>18.210999999999999</v>
      </c>
      <c r="AD157" s="6">
        <f t="shared" si="17"/>
        <v>0</v>
      </c>
      <c r="AE157" s="6">
        <f t="shared" si="18"/>
        <v>0</v>
      </c>
      <c r="AF157" s="6">
        <f t="shared" si="19"/>
        <v>0</v>
      </c>
      <c r="AG157" s="17">
        <f t="shared" si="20"/>
        <v>5.4741830300552019</v>
      </c>
      <c r="AH157" s="6">
        <v>0.97</v>
      </c>
      <c r="AI157" s="6">
        <v>3.62</v>
      </c>
      <c r="AJ157" s="6">
        <v>16.12</v>
      </c>
      <c r="AK157" s="6">
        <v>1.1100000000000001</v>
      </c>
      <c r="AL157" s="6">
        <v>6.75</v>
      </c>
      <c r="AM157" s="12">
        <v>199.80246686935419</v>
      </c>
      <c r="AN157" s="6">
        <v>67.713989019393921</v>
      </c>
      <c r="AO157" s="6">
        <v>36.181658983230591</v>
      </c>
      <c r="AP157" s="18">
        <v>7200</v>
      </c>
      <c r="AQ157" s="1" t="b">
        <f t="shared" si="21"/>
        <v>1</v>
      </c>
      <c r="AR157" s="1" t="b">
        <f t="shared" si="23"/>
        <v>1</v>
      </c>
      <c r="AS157" s="5" t="b">
        <f t="shared" si="22"/>
        <v>0</v>
      </c>
    </row>
    <row r="158" spans="1:45" s="5" customFormat="1">
      <c r="A158" s="5">
        <v>100</v>
      </c>
      <c r="B158" s="5">
        <v>4</v>
      </c>
      <c r="C158" s="7">
        <v>0.1</v>
      </c>
      <c r="D158" s="7">
        <v>0.5</v>
      </c>
      <c r="E158" s="5">
        <v>1</v>
      </c>
      <c r="F158" s="6">
        <v>119</v>
      </c>
      <c r="G158" s="6">
        <v>119</v>
      </c>
      <c r="H158" s="6">
        <v>119</v>
      </c>
      <c r="I158" s="6">
        <v>110.252</v>
      </c>
      <c r="J158" s="6">
        <v>113.574</v>
      </c>
      <c r="K158" s="9">
        <v>119</v>
      </c>
      <c r="L158" s="6">
        <v>119</v>
      </c>
      <c r="M158" s="6">
        <v>118.9999999999999</v>
      </c>
      <c r="N158" s="27">
        <v>28.951708748315578</v>
      </c>
      <c r="O158" s="6">
        <v>119</v>
      </c>
      <c r="P158" s="6">
        <v>119</v>
      </c>
      <c r="Q158" s="6">
        <v>119</v>
      </c>
      <c r="R158" s="6">
        <v>119</v>
      </c>
      <c r="S158" s="6">
        <v>119</v>
      </c>
      <c r="T158" s="9">
        <v>119</v>
      </c>
      <c r="U158" s="6">
        <v>119</v>
      </c>
      <c r="V158" s="6">
        <v>118.9999999999999</v>
      </c>
      <c r="W158" s="27" t="s">
        <v>14</v>
      </c>
      <c r="X158" s="77">
        <f t="shared" si="16"/>
        <v>120</v>
      </c>
      <c r="Y158" s="6">
        <v>0</v>
      </c>
      <c r="Z158" s="6">
        <v>0</v>
      </c>
      <c r="AA158" s="6">
        <v>0</v>
      </c>
      <c r="AB158" s="6">
        <v>7.35128</v>
      </c>
      <c r="AC158" s="6">
        <v>4.55945</v>
      </c>
      <c r="AD158" s="6">
        <f t="shared" si="17"/>
        <v>0</v>
      </c>
      <c r="AE158" s="6">
        <f t="shared" si="18"/>
        <v>0</v>
      </c>
      <c r="AF158" s="6">
        <f t="shared" si="19"/>
        <v>0</v>
      </c>
      <c r="AG158" s="17">
        <f t="shared" si="20"/>
        <v>75.873576043070344</v>
      </c>
      <c r="AH158" s="6">
        <v>1.76</v>
      </c>
      <c r="AI158" s="6">
        <v>5.6</v>
      </c>
      <c r="AJ158" s="6">
        <v>31.32</v>
      </c>
      <c r="AK158" s="6">
        <v>2.4700000000000002</v>
      </c>
      <c r="AL158" s="6">
        <v>30.81</v>
      </c>
      <c r="AM158" s="12">
        <v>293.94207310676569</v>
      </c>
      <c r="AN158" s="6">
        <v>2708.293790102005</v>
      </c>
      <c r="AO158" s="6">
        <v>1634.330788135529</v>
      </c>
      <c r="AP158" s="18">
        <v>7200</v>
      </c>
      <c r="AQ158" s="1" t="b">
        <f t="shared" si="21"/>
        <v>1</v>
      </c>
      <c r="AR158" s="1" t="b">
        <f t="shared" si="23"/>
        <v>1</v>
      </c>
      <c r="AS158" s="5" t="b">
        <f t="shared" si="22"/>
        <v>0</v>
      </c>
    </row>
    <row r="159" spans="1:45" s="5" customFormat="1">
      <c r="A159" s="5">
        <v>100</v>
      </c>
      <c r="B159" s="5">
        <v>4</v>
      </c>
      <c r="C159" s="7">
        <v>0.1</v>
      </c>
      <c r="D159" s="7">
        <v>0.5</v>
      </c>
      <c r="E159" s="5">
        <v>2</v>
      </c>
      <c r="F159" s="6">
        <v>145</v>
      </c>
      <c r="G159" s="6">
        <v>145</v>
      </c>
      <c r="H159" s="6">
        <v>145</v>
      </c>
      <c r="I159" s="6">
        <v>130.40600000000001</v>
      </c>
      <c r="J159" s="6">
        <v>137.53100000000001</v>
      </c>
      <c r="K159" s="9">
        <v>145</v>
      </c>
      <c r="L159" s="6">
        <v>144.99999999999989</v>
      </c>
      <c r="M159" s="6">
        <v>145.00000000000011</v>
      </c>
      <c r="N159" s="27">
        <v>31.058051972569441</v>
      </c>
      <c r="O159" s="6">
        <v>145</v>
      </c>
      <c r="P159" s="6">
        <v>145</v>
      </c>
      <c r="Q159" s="6">
        <v>145</v>
      </c>
      <c r="R159" s="6">
        <v>145</v>
      </c>
      <c r="S159" s="6">
        <v>145</v>
      </c>
      <c r="T159" s="9">
        <v>145</v>
      </c>
      <c r="U159" s="6">
        <v>144.99999999999989</v>
      </c>
      <c r="V159" s="6">
        <v>145.00000000000011</v>
      </c>
      <c r="W159" s="27" t="s">
        <v>14</v>
      </c>
      <c r="X159" s="77">
        <f t="shared" si="16"/>
        <v>146</v>
      </c>
      <c r="Y159" s="6">
        <v>0</v>
      </c>
      <c r="Z159" s="6">
        <v>0</v>
      </c>
      <c r="AA159" s="6">
        <v>0</v>
      </c>
      <c r="AB159" s="6">
        <v>10.065099999999999</v>
      </c>
      <c r="AC159" s="6">
        <v>5.1508099999999999</v>
      </c>
      <c r="AD159" s="6">
        <f t="shared" si="17"/>
        <v>0</v>
      </c>
      <c r="AE159" s="6">
        <f t="shared" si="18"/>
        <v>0</v>
      </c>
      <c r="AF159" s="6">
        <f t="shared" si="19"/>
        <v>0</v>
      </c>
      <c r="AG159" s="17">
        <f t="shared" si="20"/>
        <v>78.727361662623679</v>
      </c>
      <c r="AH159" s="6">
        <v>1.79</v>
      </c>
      <c r="AI159" s="6">
        <v>7.41</v>
      </c>
      <c r="AJ159" s="6">
        <v>77.3</v>
      </c>
      <c r="AK159" s="6">
        <v>1.86</v>
      </c>
      <c r="AL159" s="6">
        <v>267.93</v>
      </c>
      <c r="AM159" s="12">
        <v>338.19953989982599</v>
      </c>
      <c r="AN159" s="6">
        <v>5821.062283039093</v>
      </c>
      <c r="AO159" s="6">
        <v>3617.48400592804</v>
      </c>
      <c r="AP159" s="18">
        <v>7200</v>
      </c>
      <c r="AQ159" s="1" t="b">
        <f t="shared" si="21"/>
        <v>1</v>
      </c>
      <c r="AR159" s="1" t="b">
        <f t="shared" si="23"/>
        <v>1</v>
      </c>
      <c r="AS159" s="5" t="b">
        <f t="shared" si="22"/>
        <v>0</v>
      </c>
    </row>
    <row r="160" spans="1:45" s="5" customFormat="1">
      <c r="A160" s="5">
        <v>100</v>
      </c>
      <c r="B160" s="5">
        <v>4</v>
      </c>
      <c r="C160" s="7">
        <v>0.1</v>
      </c>
      <c r="D160" s="7">
        <v>0.5</v>
      </c>
      <c r="E160" s="5">
        <v>3</v>
      </c>
      <c r="F160" s="6">
        <v>140</v>
      </c>
      <c r="G160" s="6">
        <v>140</v>
      </c>
      <c r="H160" s="6">
        <v>140</v>
      </c>
      <c r="I160" s="6">
        <v>134.37100000000001</v>
      </c>
      <c r="J160" s="6">
        <v>135.52099999999999</v>
      </c>
      <c r="K160" s="9">
        <v>140</v>
      </c>
      <c r="L160" s="6">
        <v>140</v>
      </c>
      <c r="M160" s="6">
        <v>140</v>
      </c>
      <c r="N160" s="27">
        <v>26.975429616997719</v>
      </c>
      <c r="O160" s="6">
        <v>140</v>
      </c>
      <c r="P160" s="6">
        <v>140</v>
      </c>
      <c r="Q160" s="6">
        <v>140</v>
      </c>
      <c r="R160" s="6">
        <v>140</v>
      </c>
      <c r="S160" s="6">
        <v>140</v>
      </c>
      <c r="T160" s="9">
        <v>140</v>
      </c>
      <c r="U160" s="6">
        <v>140</v>
      </c>
      <c r="V160" s="6">
        <v>140</v>
      </c>
      <c r="W160" s="27" t="s">
        <v>14</v>
      </c>
      <c r="X160" s="77">
        <f t="shared" si="16"/>
        <v>141</v>
      </c>
      <c r="Y160" s="6">
        <v>0</v>
      </c>
      <c r="Z160" s="6">
        <v>0</v>
      </c>
      <c r="AA160" s="6">
        <v>0</v>
      </c>
      <c r="AB160" s="6">
        <v>4.0208300000000001</v>
      </c>
      <c r="AC160" s="6">
        <v>3.1994799999999999</v>
      </c>
      <c r="AD160" s="6">
        <f t="shared" si="17"/>
        <v>0</v>
      </c>
      <c r="AE160" s="6">
        <f t="shared" si="18"/>
        <v>0</v>
      </c>
      <c r="AF160" s="6">
        <f t="shared" si="19"/>
        <v>0</v>
      </c>
      <c r="AG160" s="17">
        <f t="shared" si="20"/>
        <v>80.868489633334946</v>
      </c>
      <c r="AH160" s="6">
        <v>0.66</v>
      </c>
      <c r="AI160" s="6">
        <v>0.8</v>
      </c>
      <c r="AJ160" s="6">
        <v>8</v>
      </c>
      <c r="AK160" s="6">
        <v>0.55000000000000004</v>
      </c>
      <c r="AL160" s="6">
        <v>13.95</v>
      </c>
      <c r="AM160" s="12">
        <v>301.20250988006592</v>
      </c>
      <c r="AN160" s="6">
        <v>684.59055709838867</v>
      </c>
      <c r="AO160" s="6">
        <v>346.96487498283392</v>
      </c>
      <c r="AP160" s="18">
        <v>7200</v>
      </c>
      <c r="AQ160" s="1" t="b">
        <f t="shared" si="21"/>
        <v>1</v>
      </c>
      <c r="AR160" s="1" t="b">
        <f t="shared" si="23"/>
        <v>1</v>
      </c>
      <c r="AS160" s="5" t="b">
        <f t="shared" si="22"/>
        <v>0</v>
      </c>
    </row>
    <row r="161" spans="1:45" s="5" customFormat="1">
      <c r="A161" s="5">
        <v>100</v>
      </c>
      <c r="B161" s="5">
        <v>4</v>
      </c>
      <c r="C161" s="7">
        <v>0.1</v>
      </c>
      <c r="D161" s="7">
        <v>0.5</v>
      </c>
      <c r="E161" s="5">
        <v>4</v>
      </c>
      <c r="F161" s="6">
        <v>110</v>
      </c>
      <c r="G161" s="6">
        <v>110</v>
      </c>
      <c r="H161" s="6">
        <v>110</v>
      </c>
      <c r="I161" s="6">
        <v>104.15</v>
      </c>
      <c r="J161" s="6">
        <v>107.14100000000001</v>
      </c>
      <c r="K161" s="9">
        <v>110</v>
      </c>
      <c r="L161" s="6">
        <v>110</v>
      </c>
      <c r="M161" s="6">
        <v>110</v>
      </c>
      <c r="N161" s="27">
        <v>30.265953210796759</v>
      </c>
      <c r="O161" s="6">
        <v>110</v>
      </c>
      <c r="P161" s="6">
        <v>110</v>
      </c>
      <c r="Q161" s="6">
        <v>110</v>
      </c>
      <c r="R161" s="6">
        <v>110</v>
      </c>
      <c r="S161" s="6">
        <v>110</v>
      </c>
      <c r="T161" s="9">
        <v>110</v>
      </c>
      <c r="U161" s="6">
        <v>110</v>
      </c>
      <c r="V161" s="6">
        <v>110</v>
      </c>
      <c r="W161" s="27" t="s">
        <v>14</v>
      </c>
      <c r="X161" s="77">
        <f t="shared" si="16"/>
        <v>111</v>
      </c>
      <c r="Y161" s="6">
        <v>0</v>
      </c>
      <c r="Z161" s="6">
        <v>0</v>
      </c>
      <c r="AA161" s="6">
        <v>0</v>
      </c>
      <c r="AB161" s="6">
        <v>5.3186400000000003</v>
      </c>
      <c r="AC161" s="6">
        <v>2.5994299999999999</v>
      </c>
      <c r="AD161" s="6">
        <f t="shared" si="17"/>
        <v>0</v>
      </c>
      <c r="AE161" s="6">
        <f t="shared" si="18"/>
        <v>0</v>
      </c>
      <c r="AF161" s="6">
        <f t="shared" si="19"/>
        <v>0</v>
      </c>
      <c r="AG161" s="17">
        <f t="shared" si="20"/>
        <v>72.733375485768676</v>
      </c>
      <c r="AH161" s="6">
        <v>0.8</v>
      </c>
      <c r="AI161" s="6">
        <v>1.17</v>
      </c>
      <c r="AJ161" s="6">
        <v>6.35</v>
      </c>
      <c r="AK161" s="6">
        <v>0.6</v>
      </c>
      <c r="AL161" s="6">
        <v>2.9</v>
      </c>
      <c r="AM161" s="12">
        <v>304.60134506225592</v>
      </c>
      <c r="AN161" s="6">
        <v>909.78510189056396</v>
      </c>
      <c r="AO161" s="6">
        <v>467.37185907363892</v>
      </c>
      <c r="AP161" s="18">
        <v>7200</v>
      </c>
      <c r="AQ161" s="1" t="b">
        <f t="shared" si="21"/>
        <v>1</v>
      </c>
      <c r="AR161" s="1" t="b">
        <f t="shared" si="23"/>
        <v>1</v>
      </c>
      <c r="AS161" s="5" t="b">
        <f t="shared" si="22"/>
        <v>0</v>
      </c>
    </row>
    <row r="162" spans="1:45" s="5" customFormat="1">
      <c r="A162" s="5">
        <v>100</v>
      </c>
      <c r="B162" s="5">
        <v>4</v>
      </c>
      <c r="C162" s="7">
        <v>0.1</v>
      </c>
      <c r="D162" s="7">
        <v>0.5</v>
      </c>
      <c r="E162" s="5">
        <v>5</v>
      </c>
      <c r="F162" s="6">
        <v>129</v>
      </c>
      <c r="G162" s="6">
        <v>129</v>
      </c>
      <c r="H162" s="6">
        <v>129</v>
      </c>
      <c r="I162" s="6">
        <v>117.559</v>
      </c>
      <c r="J162" s="6">
        <v>122.83</v>
      </c>
      <c r="K162" s="9">
        <v>129</v>
      </c>
      <c r="L162" s="6">
        <v>129</v>
      </c>
      <c r="M162" s="6">
        <v>129</v>
      </c>
      <c r="N162" s="27">
        <v>28.666882835193409</v>
      </c>
      <c r="O162" s="6">
        <v>129</v>
      </c>
      <c r="P162" s="6">
        <v>129</v>
      </c>
      <c r="Q162" s="6">
        <v>129</v>
      </c>
      <c r="R162" s="6">
        <v>129</v>
      </c>
      <c r="S162" s="6">
        <v>129</v>
      </c>
      <c r="T162" s="9">
        <v>129</v>
      </c>
      <c r="U162" s="6">
        <v>129</v>
      </c>
      <c r="V162" s="6">
        <v>129</v>
      </c>
      <c r="W162" s="27" t="s">
        <v>14</v>
      </c>
      <c r="X162" s="77">
        <f t="shared" si="16"/>
        <v>130</v>
      </c>
      <c r="Y162" s="6">
        <v>0</v>
      </c>
      <c r="Z162" s="6">
        <v>0</v>
      </c>
      <c r="AA162" s="6">
        <v>0</v>
      </c>
      <c r="AB162" s="6">
        <v>8.8690700000000007</v>
      </c>
      <c r="AC162" s="6">
        <v>4.7829499999999996</v>
      </c>
      <c r="AD162" s="6">
        <f t="shared" si="17"/>
        <v>0</v>
      </c>
      <c r="AE162" s="6">
        <f t="shared" si="18"/>
        <v>0</v>
      </c>
      <c r="AF162" s="6">
        <f t="shared" si="19"/>
        <v>0</v>
      </c>
      <c r="AG162" s="17">
        <f t="shared" si="20"/>
        <v>77.94855166523584</v>
      </c>
      <c r="AH162" s="6">
        <v>2.34</v>
      </c>
      <c r="AI162" s="6">
        <v>7.05</v>
      </c>
      <c r="AJ162" s="6">
        <v>31.27</v>
      </c>
      <c r="AK162" s="6">
        <v>2.41</v>
      </c>
      <c r="AL162" s="6">
        <v>21.4</v>
      </c>
      <c r="AM162" s="12">
        <v>336.49201202392578</v>
      </c>
      <c r="AN162" s="6">
        <v>5369.3835868835449</v>
      </c>
      <c r="AO162" s="6">
        <v>4594.1132230758667</v>
      </c>
      <c r="AP162" s="18">
        <v>7200</v>
      </c>
      <c r="AQ162" s="1" t="b">
        <f t="shared" si="21"/>
        <v>1</v>
      </c>
      <c r="AR162" s="1" t="b">
        <f t="shared" si="23"/>
        <v>1</v>
      </c>
      <c r="AS162" s="5" t="b">
        <f t="shared" si="22"/>
        <v>0</v>
      </c>
    </row>
    <row r="163" spans="1:45" s="5" customFormat="1">
      <c r="A163" s="5">
        <v>100</v>
      </c>
      <c r="B163" s="5">
        <v>4</v>
      </c>
      <c r="C163" s="7">
        <v>0.1</v>
      </c>
      <c r="D163" s="7">
        <v>1</v>
      </c>
      <c r="E163" s="5">
        <v>1</v>
      </c>
      <c r="F163" s="6">
        <v>308</v>
      </c>
      <c r="G163" s="6">
        <v>308</v>
      </c>
      <c r="H163" s="6">
        <v>308</v>
      </c>
      <c r="I163" s="6">
        <v>305.8</v>
      </c>
      <c r="J163" s="6">
        <v>308</v>
      </c>
      <c r="K163" s="9">
        <v>308</v>
      </c>
      <c r="L163" s="6">
        <v>308</v>
      </c>
      <c r="M163" s="6">
        <v>308</v>
      </c>
      <c r="N163" s="27">
        <v>308</v>
      </c>
      <c r="O163" s="6">
        <v>308</v>
      </c>
      <c r="P163" s="6">
        <v>308</v>
      </c>
      <c r="Q163" s="6">
        <v>308</v>
      </c>
      <c r="R163" s="6">
        <v>308</v>
      </c>
      <c r="S163" s="6">
        <v>308</v>
      </c>
      <c r="T163" s="9">
        <v>308</v>
      </c>
      <c r="U163" s="6">
        <v>308</v>
      </c>
      <c r="V163" s="6">
        <v>308</v>
      </c>
      <c r="W163" s="27">
        <v>308</v>
      </c>
      <c r="X163" s="77">
        <f t="shared" si="16"/>
        <v>309</v>
      </c>
      <c r="Y163" s="6">
        <v>0</v>
      </c>
      <c r="Z163" s="6">
        <v>0</v>
      </c>
      <c r="AA163" s="6">
        <v>0</v>
      </c>
      <c r="AB163" s="6">
        <v>0.71428599999999998</v>
      </c>
      <c r="AC163" s="6">
        <v>0</v>
      </c>
      <c r="AD163" s="6">
        <f t="shared" si="17"/>
        <v>0</v>
      </c>
      <c r="AE163" s="6">
        <f t="shared" si="18"/>
        <v>0</v>
      </c>
      <c r="AF163" s="6">
        <f t="shared" si="19"/>
        <v>0</v>
      </c>
      <c r="AG163" s="17">
        <f t="shared" si="20"/>
        <v>0</v>
      </c>
      <c r="AH163" s="6">
        <v>288.55</v>
      </c>
      <c r="AI163" s="6">
        <v>7.02</v>
      </c>
      <c r="AJ163" s="6">
        <v>4.09</v>
      </c>
      <c r="AK163" s="6">
        <v>4.7</v>
      </c>
      <c r="AL163" s="6">
        <v>0.98</v>
      </c>
      <c r="AM163" s="12">
        <v>781.94517302513123</v>
      </c>
      <c r="AN163" s="6">
        <v>385.69034099578857</v>
      </c>
      <c r="AO163" s="6">
        <v>198.9503638744354</v>
      </c>
      <c r="AP163" s="18">
        <v>380.79748606681818</v>
      </c>
      <c r="AQ163" s="1" t="b">
        <f t="shared" si="21"/>
        <v>1</v>
      </c>
      <c r="AR163" s="1" t="b">
        <f t="shared" si="23"/>
        <v>1</v>
      </c>
      <c r="AS163" s="5" t="b">
        <f t="shared" si="22"/>
        <v>0</v>
      </c>
    </row>
    <row r="164" spans="1:45" s="5" customFormat="1">
      <c r="A164" s="5">
        <v>100</v>
      </c>
      <c r="B164" s="5">
        <v>4</v>
      </c>
      <c r="C164" s="7">
        <v>0.1</v>
      </c>
      <c r="D164" s="7">
        <v>1</v>
      </c>
      <c r="E164" s="5">
        <v>2</v>
      </c>
      <c r="F164" s="6">
        <v>312</v>
      </c>
      <c r="G164" s="6">
        <v>312</v>
      </c>
      <c r="H164" s="6">
        <v>312</v>
      </c>
      <c r="I164" s="6">
        <v>309.68099999999998</v>
      </c>
      <c r="J164" s="6">
        <v>311.5</v>
      </c>
      <c r="K164" s="9">
        <v>312</v>
      </c>
      <c r="L164" s="6">
        <v>312</v>
      </c>
      <c r="M164" s="6">
        <v>312</v>
      </c>
      <c r="N164" s="27">
        <v>294.45794392523362</v>
      </c>
      <c r="O164" s="6">
        <v>312</v>
      </c>
      <c r="P164" s="6">
        <v>312</v>
      </c>
      <c r="Q164" s="6">
        <v>312</v>
      </c>
      <c r="R164" s="6">
        <v>312</v>
      </c>
      <c r="S164" s="6">
        <v>312</v>
      </c>
      <c r="T164" s="9">
        <v>312</v>
      </c>
      <c r="U164" s="6">
        <v>312</v>
      </c>
      <c r="V164" s="6">
        <v>312</v>
      </c>
      <c r="W164" s="27" t="s">
        <v>14</v>
      </c>
      <c r="X164" s="77">
        <f t="shared" si="16"/>
        <v>313</v>
      </c>
      <c r="Y164" s="6">
        <v>0</v>
      </c>
      <c r="Z164" s="6">
        <v>0</v>
      </c>
      <c r="AA164" s="6">
        <v>0</v>
      </c>
      <c r="AB164" s="6">
        <v>0.74337399999999998</v>
      </c>
      <c r="AC164" s="6">
        <v>0.16025600000000001</v>
      </c>
      <c r="AD164" s="6">
        <f t="shared" si="17"/>
        <v>0</v>
      </c>
      <c r="AE164" s="6">
        <f t="shared" si="18"/>
        <v>0</v>
      </c>
      <c r="AF164" s="6">
        <f t="shared" si="19"/>
        <v>0</v>
      </c>
      <c r="AG164" s="17">
        <f t="shared" si="20"/>
        <v>5.9239795766026777</v>
      </c>
      <c r="AH164" s="6">
        <v>2002.02</v>
      </c>
      <c r="AI164" s="6">
        <v>25.04</v>
      </c>
      <c r="AJ164" s="6">
        <v>7.36</v>
      </c>
      <c r="AK164" s="6">
        <v>57.56</v>
      </c>
      <c r="AL164" s="6">
        <v>12.25</v>
      </c>
      <c r="AM164" s="12">
        <v>650.83276915550232</v>
      </c>
      <c r="AN164" s="6">
        <v>5022.0268478393546</v>
      </c>
      <c r="AO164" s="6">
        <v>2673.5754671096802</v>
      </c>
      <c r="AP164" s="18">
        <v>7200</v>
      </c>
      <c r="AQ164" s="1" t="b">
        <f t="shared" si="21"/>
        <v>1</v>
      </c>
      <c r="AR164" s="1" t="b">
        <f t="shared" si="23"/>
        <v>1</v>
      </c>
      <c r="AS164" s="5" t="b">
        <f t="shared" si="22"/>
        <v>0</v>
      </c>
    </row>
    <row r="165" spans="1:45" s="5" customFormat="1">
      <c r="A165" s="5">
        <v>100</v>
      </c>
      <c r="B165" s="5">
        <v>4</v>
      </c>
      <c r="C165" s="7">
        <v>0.1</v>
      </c>
      <c r="D165" s="7">
        <v>1</v>
      </c>
      <c r="E165" s="5">
        <v>3</v>
      </c>
      <c r="F165" s="6">
        <v>364</v>
      </c>
      <c r="G165" s="6">
        <v>364</v>
      </c>
      <c r="H165" s="6">
        <v>364</v>
      </c>
      <c r="I165" s="6">
        <v>361.67399999999998</v>
      </c>
      <c r="J165" s="6">
        <v>364</v>
      </c>
      <c r="K165" s="9">
        <v>364</v>
      </c>
      <c r="L165" s="6">
        <v>364</v>
      </c>
      <c r="M165" s="6">
        <v>364</v>
      </c>
      <c r="N165" s="27">
        <v>352.99999999999977</v>
      </c>
      <c r="O165" s="6">
        <v>364</v>
      </c>
      <c r="P165" s="6">
        <v>364</v>
      </c>
      <c r="Q165" s="6">
        <v>364</v>
      </c>
      <c r="R165" s="6">
        <v>364</v>
      </c>
      <c r="S165" s="6">
        <v>364</v>
      </c>
      <c r="T165" s="9">
        <v>364</v>
      </c>
      <c r="U165" s="6">
        <v>364</v>
      </c>
      <c r="V165" s="6">
        <v>364</v>
      </c>
      <c r="W165" s="27" t="s">
        <v>14</v>
      </c>
      <c r="X165" s="77">
        <f t="shared" si="16"/>
        <v>365</v>
      </c>
      <c r="Y165" s="6">
        <v>0</v>
      </c>
      <c r="Z165" s="6">
        <v>0</v>
      </c>
      <c r="AA165" s="6">
        <v>0</v>
      </c>
      <c r="AB165" s="6">
        <v>0.63901600000000003</v>
      </c>
      <c r="AC165" s="6">
        <v>0</v>
      </c>
      <c r="AD165" s="6">
        <f t="shared" si="17"/>
        <v>0</v>
      </c>
      <c r="AE165" s="6">
        <f t="shared" si="18"/>
        <v>0</v>
      </c>
      <c r="AF165" s="6">
        <f t="shared" si="19"/>
        <v>0</v>
      </c>
      <c r="AG165" s="17">
        <f t="shared" si="20"/>
        <v>3.2876712328767765</v>
      </c>
      <c r="AH165" s="6">
        <v>9.92</v>
      </c>
      <c r="AI165" s="6">
        <v>5.1100000000000003</v>
      </c>
      <c r="AJ165" s="6">
        <v>4.0599999999999996</v>
      </c>
      <c r="AK165" s="6">
        <v>12.17</v>
      </c>
      <c r="AL165" s="6">
        <v>4.79</v>
      </c>
      <c r="AM165" s="12">
        <v>302.40370106697083</v>
      </c>
      <c r="AN165" s="6">
        <v>339.97399711608892</v>
      </c>
      <c r="AO165" s="6">
        <v>272.54142713546747</v>
      </c>
      <c r="AP165" s="18">
        <v>7200</v>
      </c>
      <c r="AQ165" s="1" t="b">
        <f t="shared" si="21"/>
        <v>1</v>
      </c>
      <c r="AR165" s="1" t="b">
        <f t="shared" si="23"/>
        <v>1</v>
      </c>
      <c r="AS165" s="5" t="b">
        <f t="shared" si="22"/>
        <v>0</v>
      </c>
    </row>
    <row r="166" spans="1:45" s="5" customFormat="1">
      <c r="A166" s="5">
        <v>100</v>
      </c>
      <c r="B166" s="5">
        <v>4</v>
      </c>
      <c r="C166" s="7">
        <v>0.1</v>
      </c>
      <c r="D166" s="7">
        <v>1</v>
      </c>
      <c r="E166" s="5">
        <v>4</v>
      </c>
      <c r="F166" s="6">
        <v>320</v>
      </c>
      <c r="G166" s="6">
        <v>320</v>
      </c>
      <c r="H166" s="6">
        <v>320</v>
      </c>
      <c r="I166" s="6">
        <v>320</v>
      </c>
      <c r="J166" s="6">
        <v>320</v>
      </c>
      <c r="K166" s="9">
        <v>320</v>
      </c>
      <c r="L166" s="6">
        <v>320</v>
      </c>
      <c r="M166" s="6">
        <v>320</v>
      </c>
      <c r="N166" s="27">
        <v>299.37499999999989</v>
      </c>
      <c r="O166" s="6">
        <v>320</v>
      </c>
      <c r="P166" s="6">
        <v>320</v>
      </c>
      <c r="Q166" s="6">
        <v>320</v>
      </c>
      <c r="R166" s="6">
        <v>320</v>
      </c>
      <c r="S166" s="6">
        <v>320</v>
      </c>
      <c r="T166" s="9">
        <v>320</v>
      </c>
      <c r="U166" s="6">
        <v>320</v>
      </c>
      <c r="V166" s="6">
        <v>320</v>
      </c>
      <c r="W166" s="27" t="s">
        <v>14</v>
      </c>
      <c r="X166" s="77">
        <f t="shared" si="16"/>
        <v>321</v>
      </c>
      <c r="Y166" s="6">
        <v>0</v>
      </c>
      <c r="Z166" s="6">
        <v>0</v>
      </c>
      <c r="AA166" s="6">
        <v>0</v>
      </c>
      <c r="AB166" s="6">
        <v>0</v>
      </c>
      <c r="AC166" s="6">
        <v>0</v>
      </c>
      <c r="AD166" s="6">
        <f t="shared" si="17"/>
        <v>0</v>
      </c>
      <c r="AE166" s="6">
        <f t="shared" si="18"/>
        <v>0</v>
      </c>
      <c r="AF166" s="6">
        <f t="shared" si="19"/>
        <v>0</v>
      </c>
      <c r="AG166" s="17">
        <f t="shared" si="20"/>
        <v>6.7367601246106297</v>
      </c>
      <c r="AH166" s="6">
        <v>0.33</v>
      </c>
      <c r="AI166" s="6">
        <v>0.56000000000000005</v>
      </c>
      <c r="AJ166" s="6">
        <v>0.8</v>
      </c>
      <c r="AK166" s="6">
        <v>0.86</v>
      </c>
      <c r="AL166" s="6">
        <v>1.61</v>
      </c>
      <c r="AM166" s="12">
        <v>105.30155301094059</v>
      </c>
      <c r="AN166" s="6">
        <v>185.8918240070343</v>
      </c>
      <c r="AO166" s="6">
        <v>90.736952066421509</v>
      </c>
      <c r="AP166" s="18">
        <v>7200</v>
      </c>
      <c r="AQ166" s="1" t="b">
        <f t="shared" si="21"/>
        <v>1</v>
      </c>
      <c r="AR166" s="1" t="b">
        <f t="shared" si="23"/>
        <v>1</v>
      </c>
      <c r="AS166" s="5" t="b">
        <f t="shared" si="22"/>
        <v>0</v>
      </c>
    </row>
    <row r="167" spans="1:45" s="5" customFormat="1">
      <c r="A167" s="5">
        <v>100</v>
      </c>
      <c r="B167" s="5">
        <v>4</v>
      </c>
      <c r="C167" s="7">
        <v>0.1</v>
      </c>
      <c r="D167" s="7">
        <v>1</v>
      </c>
      <c r="E167" s="5">
        <v>5</v>
      </c>
      <c r="F167" s="6">
        <v>313</v>
      </c>
      <c r="G167" s="6">
        <v>313</v>
      </c>
      <c r="H167" s="6">
        <v>313</v>
      </c>
      <c r="I167" s="6">
        <v>312.52</v>
      </c>
      <c r="J167" s="6">
        <v>313</v>
      </c>
      <c r="K167" s="9">
        <v>313</v>
      </c>
      <c r="L167" s="6">
        <v>313</v>
      </c>
      <c r="M167" s="6">
        <v>313</v>
      </c>
      <c r="N167" s="27">
        <v>290.77419354837082</v>
      </c>
      <c r="O167" s="6">
        <v>313</v>
      </c>
      <c r="P167" s="6">
        <v>313</v>
      </c>
      <c r="Q167" s="6">
        <v>313</v>
      </c>
      <c r="R167" s="6">
        <v>313</v>
      </c>
      <c r="S167" s="6">
        <v>313</v>
      </c>
      <c r="T167" s="9">
        <v>313</v>
      </c>
      <c r="U167" s="6">
        <v>313</v>
      </c>
      <c r="V167" s="6">
        <v>313</v>
      </c>
      <c r="W167" s="27" t="s">
        <v>14</v>
      </c>
      <c r="X167" s="77">
        <f t="shared" si="16"/>
        <v>314</v>
      </c>
      <c r="Y167" s="6">
        <v>0</v>
      </c>
      <c r="Z167" s="6">
        <v>0</v>
      </c>
      <c r="AA167" s="6">
        <v>0</v>
      </c>
      <c r="AB167" s="6">
        <v>0.153336</v>
      </c>
      <c r="AC167" s="6">
        <v>0</v>
      </c>
      <c r="AD167" s="6">
        <f t="shared" si="17"/>
        <v>0</v>
      </c>
      <c r="AE167" s="6">
        <f t="shared" si="18"/>
        <v>0</v>
      </c>
      <c r="AF167" s="6">
        <f t="shared" si="19"/>
        <v>0</v>
      </c>
      <c r="AG167" s="17">
        <f t="shared" si="20"/>
        <v>7.3967536470156636</v>
      </c>
      <c r="AH167" s="6">
        <v>201.75</v>
      </c>
      <c r="AI167" s="6">
        <v>5.39</v>
      </c>
      <c r="AJ167" s="6">
        <v>16</v>
      </c>
      <c r="AK167" s="6">
        <v>10.35</v>
      </c>
      <c r="AL167" s="6">
        <v>2.66</v>
      </c>
      <c r="AM167" s="12">
        <v>318.58953213691711</v>
      </c>
      <c r="AN167" s="6">
        <v>255.13674902915949</v>
      </c>
      <c r="AO167" s="6">
        <v>129.2501349449158</v>
      </c>
      <c r="AP167" s="18">
        <v>7200</v>
      </c>
      <c r="AQ167" s="1" t="b">
        <f t="shared" si="21"/>
        <v>1</v>
      </c>
      <c r="AR167" s="1" t="b">
        <f t="shared" si="23"/>
        <v>1</v>
      </c>
      <c r="AS167" s="5" t="b">
        <f t="shared" si="22"/>
        <v>0</v>
      </c>
    </row>
    <row r="168" spans="1:45" s="5" customFormat="1">
      <c r="A168" s="5">
        <v>100</v>
      </c>
      <c r="B168" s="5">
        <v>4</v>
      </c>
      <c r="C168" s="7">
        <v>0.3</v>
      </c>
      <c r="D168" s="7">
        <v>0.1</v>
      </c>
      <c r="E168" s="5">
        <v>1</v>
      </c>
      <c r="F168" s="6">
        <v>24</v>
      </c>
      <c r="G168" s="6">
        <v>24</v>
      </c>
      <c r="H168" s="6">
        <v>24</v>
      </c>
      <c r="I168" s="6">
        <v>20</v>
      </c>
      <c r="J168" s="6">
        <v>20.8</v>
      </c>
      <c r="K168" s="9">
        <v>24</v>
      </c>
      <c r="L168" s="6">
        <v>24</v>
      </c>
      <c r="M168" s="6">
        <v>24</v>
      </c>
      <c r="N168" s="27">
        <v>24</v>
      </c>
      <c r="O168" s="6">
        <v>24</v>
      </c>
      <c r="P168" s="6">
        <v>24</v>
      </c>
      <c r="Q168" s="6">
        <v>24</v>
      </c>
      <c r="R168" s="6">
        <v>24</v>
      </c>
      <c r="S168" s="6">
        <v>24</v>
      </c>
      <c r="T168" s="9">
        <v>24</v>
      </c>
      <c r="U168" s="6">
        <v>24</v>
      </c>
      <c r="V168" s="6">
        <v>24</v>
      </c>
      <c r="W168" s="27">
        <v>24</v>
      </c>
      <c r="X168" s="77">
        <f t="shared" si="16"/>
        <v>25</v>
      </c>
      <c r="Y168" s="6">
        <v>0</v>
      </c>
      <c r="Z168" s="6">
        <v>0</v>
      </c>
      <c r="AA168" s="6">
        <v>0</v>
      </c>
      <c r="AB168" s="6">
        <v>16.666699999999999</v>
      </c>
      <c r="AC168" s="6">
        <v>13.333299999999999</v>
      </c>
      <c r="AD168" s="6">
        <f t="shared" si="17"/>
        <v>0</v>
      </c>
      <c r="AE168" s="6">
        <f t="shared" si="18"/>
        <v>0</v>
      </c>
      <c r="AF168" s="6">
        <f t="shared" si="19"/>
        <v>0</v>
      </c>
      <c r="AG168" s="17">
        <f t="shared" si="20"/>
        <v>0</v>
      </c>
      <c r="AH168" s="6">
        <v>0.28999999999999998</v>
      </c>
      <c r="AI168" s="6">
        <v>0.27</v>
      </c>
      <c r="AJ168" s="6">
        <v>0.88</v>
      </c>
      <c r="AK168" s="6">
        <v>0.16</v>
      </c>
      <c r="AL168" s="6">
        <v>0.36</v>
      </c>
      <c r="AM168" s="12">
        <v>56.770811080932617</v>
      </c>
      <c r="AN168" s="6">
        <v>14.107717990875241</v>
      </c>
      <c r="AO168" s="6">
        <v>11.715506076812741</v>
      </c>
      <c r="AP168" s="18">
        <v>72.321796894073486</v>
      </c>
      <c r="AQ168" s="1" t="b">
        <f t="shared" si="21"/>
        <v>1</v>
      </c>
      <c r="AR168" s="1" t="b">
        <f t="shared" si="23"/>
        <v>1</v>
      </c>
      <c r="AS168" s="5" t="b">
        <f t="shared" si="22"/>
        <v>0</v>
      </c>
    </row>
    <row r="169" spans="1:45" s="5" customFormat="1">
      <c r="A169" s="5">
        <v>100</v>
      </c>
      <c r="B169" s="5">
        <v>4</v>
      </c>
      <c r="C169" s="7">
        <v>0.3</v>
      </c>
      <c r="D169" s="7">
        <v>0.1</v>
      </c>
      <c r="E169" s="5">
        <v>2</v>
      </c>
      <c r="F169" s="6">
        <v>24</v>
      </c>
      <c r="G169" s="6">
        <v>24</v>
      </c>
      <c r="H169" s="6">
        <v>24</v>
      </c>
      <c r="I169" s="6">
        <v>24</v>
      </c>
      <c r="J169" s="6">
        <v>24</v>
      </c>
      <c r="K169" s="9">
        <v>24</v>
      </c>
      <c r="L169" s="6">
        <v>24</v>
      </c>
      <c r="M169" s="6">
        <v>24</v>
      </c>
      <c r="N169" s="27">
        <v>24</v>
      </c>
      <c r="O169" s="6">
        <v>24</v>
      </c>
      <c r="P169" s="6">
        <v>24</v>
      </c>
      <c r="Q169" s="6">
        <v>24</v>
      </c>
      <c r="R169" s="6">
        <v>24</v>
      </c>
      <c r="S169" s="6">
        <v>24</v>
      </c>
      <c r="T169" s="9">
        <v>24</v>
      </c>
      <c r="U169" s="6">
        <v>24</v>
      </c>
      <c r="V169" s="6">
        <v>24</v>
      </c>
      <c r="W169" s="27">
        <v>24</v>
      </c>
      <c r="X169" s="77">
        <f t="shared" si="16"/>
        <v>25</v>
      </c>
      <c r="Y169" s="6">
        <v>0</v>
      </c>
      <c r="Z169" s="6">
        <v>0</v>
      </c>
      <c r="AA169" s="6">
        <v>0</v>
      </c>
      <c r="AB169" s="6">
        <v>0</v>
      </c>
      <c r="AC169" s="6">
        <v>0</v>
      </c>
      <c r="AD169" s="6">
        <f t="shared" si="17"/>
        <v>0</v>
      </c>
      <c r="AE169" s="6">
        <f t="shared" si="18"/>
        <v>0</v>
      </c>
      <c r="AF169" s="6">
        <f t="shared" si="19"/>
        <v>0</v>
      </c>
      <c r="AG169" s="17">
        <f t="shared" si="20"/>
        <v>0</v>
      </c>
      <c r="AH169" s="6">
        <v>0.13</v>
      </c>
      <c r="AI169" s="6">
        <v>0.25</v>
      </c>
      <c r="AJ169" s="6">
        <v>0.42</v>
      </c>
      <c r="AK169" s="6">
        <v>0.24</v>
      </c>
      <c r="AL169" s="6">
        <v>0.69</v>
      </c>
      <c r="AM169" s="12">
        <v>108.0505800247192</v>
      </c>
      <c r="AN169" s="6">
        <v>17.526310920715328</v>
      </c>
      <c r="AO169" s="6">
        <v>9.643690824508667</v>
      </c>
      <c r="AP169" s="18">
        <v>62.993041038513176</v>
      </c>
      <c r="AQ169" s="1" t="b">
        <f t="shared" si="21"/>
        <v>1</v>
      </c>
      <c r="AR169" s="1" t="b">
        <f t="shared" si="23"/>
        <v>1</v>
      </c>
      <c r="AS169" s="5" t="b">
        <f t="shared" si="22"/>
        <v>0</v>
      </c>
    </row>
    <row r="170" spans="1:45" s="5" customFormat="1">
      <c r="A170" s="5">
        <v>100</v>
      </c>
      <c r="B170" s="5">
        <v>4</v>
      </c>
      <c r="C170" s="7">
        <v>0.3</v>
      </c>
      <c r="D170" s="7">
        <v>0.1</v>
      </c>
      <c r="E170" s="5">
        <v>3</v>
      </c>
      <c r="F170" s="6">
        <v>36</v>
      </c>
      <c r="G170" s="6">
        <v>36</v>
      </c>
      <c r="H170" s="6">
        <v>36</v>
      </c>
      <c r="I170" s="6">
        <v>33.230800000000002</v>
      </c>
      <c r="J170" s="6">
        <v>33.75</v>
      </c>
      <c r="K170" s="9">
        <v>36</v>
      </c>
      <c r="L170" s="6">
        <v>36</v>
      </c>
      <c r="M170" s="6">
        <v>36</v>
      </c>
      <c r="N170" s="27">
        <v>26.193813116385709</v>
      </c>
      <c r="O170" s="6">
        <v>36</v>
      </c>
      <c r="P170" s="6">
        <v>36</v>
      </c>
      <c r="Q170" s="6">
        <v>36</v>
      </c>
      <c r="R170" s="6">
        <v>36</v>
      </c>
      <c r="S170" s="6">
        <v>36</v>
      </c>
      <c r="T170" s="9">
        <v>36</v>
      </c>
      <c r="U170" s="6">
        <v>36</v>
      </c>
      <c r="V170" s="6">
        <v>36</v>
      </c>
      <c r="W170" s="27" t="s">
        <v>14</v>
      </c>
      <c r="X170" s="77">
        <f t="shared" si="16"/>
        <v>37</v>
      </c>
      <c r="Y170" s="6">
        <v>0</v>
      </c>
      <c r="Z170" s="6">
        <v>0</v>
      </c>
      <c r="AA170" s="6">
        <v>0</v>
      </c>
      <c r="AB170" s="6">
        <v>7.69231</v>
      </c>
      <c r="AC170" s="6">
        <v>6.25</v>
      </c>
      <c r="AD170" s="6">
        <f t="shared" si="17"/>
        <v>0</v>
      </c>
      <c r="AE170" s="6">
        <f t="shared" si="18"/>
        <v>0</v>
      </c>
      <c r="AF170" s="6">
        <f t="shared" si="19"/>
        <v>0</v>
      </c>
      <c r="AG170" s="17">
        <f t="shared" si="20"/>
        <v>29.205910496254837</v>
      </c>
      <c r="AH170" s="6">
        <v>0.17</v>
      </c>
      <c r="AI170" s="6">
        <v>0.19</v>
      </c>
      <c r="AJ170" s="6">
        <v>0.17</v>
      </c>
      <c r="AK170" s="6">
        <v>0.15</v>
      </c>
      <c r="AL170" s="6">
        <v>0.43</v>
      </c>
      <c r="AM170" s="12">
        <v>6.3841140270233154</v>
      </c>
      <c r="AN170" s="6">
        <v>11.88011503219604</v>
      </c>
      <c r="AO170" s="6">
        <v>11.080993890762331</v>
      </c>
      <c r="AP170" s="18">
        <v>7200</v>
      </c>
      <c r="AQ170" s="1" t="b">
        <f t="shared" si="21"/>
        <v>1</v>
      </c>
      <c r="AR170" s="1" t="b">
        <f t="shared" si="23"/>
        <v>1</v>
      </c>
      <c r="AS170" s="5" t="b">
        <f t="shared" si="22"/>
        <v>0</v>
      </c>
    </row>
    <row r="171" spans="1:45" s="5" customFormat="1">
      <c r="A171" s="5">
        <v>100</v>
      </c>
      <c r="B171" s="5">
        <v>4</v>
      </c>
      <c r="C171" s="7">
        <v>0.3</v>
      </c>
      <c r="D171" s="7">
        <v>0.1</v>
      </c>
      <c r="E171" s="5">
        <v>4</v>
      </c>
      <c r="F171" s="6">
        <v>24</v>
      </c>
      <c r="G171" s="6">
        <v>24</v>
      </c>
      <c r="H171" s="6">
        <v>24</v>
      </c>
      <c r="I171" s="6">
        <v>18.947399999999998</v>
      </c>
      <c r="J171" s="6">
        <v>19.2593</v>
      </c>
      <c r="K171" s="9">
        <v>24</v>
      </c>
      <c r="L171" s="6">
        <v>24</v>
      </c>
      <c r="M171" s="6">
        <v>24</v>
      </c>
      <c r="N171" s="27">
        <v>24</v>
      </c>
      <c r="O171" s="6">
        <v>24</v>
      </c>
      <c r="P171" s="6">
        <v>24</v>
      </c>
      <c r="Q171" s="6">
        <v>24</v>
      </c>
      <c r="R171" s="6">
        <v>24</v>
      </c>
      <c r="S171" s="6">
        <v>24</v>
      </c>
      <c r="T171" s="9">
        <v>24</v>
      </c>
      <c r="U171" s="6">
        <v>24</v>
      </c>
      <c r="V171" s="6">
        <v>24</v>
      </c>
      <c r="W171" s="27">
        <v>24</v>
      </c>
      <c r="X171" s="77">
        <f t="shared" si="16"/>
        <v>25</v>
      </c>
      <c r="Y171" s="6">
        <v>0</v>
      </c>
      <c r="Z171" s="6">
        <v>0</v>
      </c>
      <c r="AA171" s="6">
        <v>0</v>
      </c>
      <c r="AB171" s="6">
        <v>21.052600000000002</v>
      </c>
      <c r="AC171" s="6">
        <v>19.7531</v>
      </c>
      <c r="AD171" s="6">
        <f t="shared" si="17"/>
        <v>0</v>
      </c>
      <c r="AE171" s="6">
        <f t="shared" si="18"/>
        <v>0</v>
      </c>
      <c r="AF171" s="6">
        <f t="shared" si="19"/>
        <v>0</v>
      </c>
      <c r="AG171" s="17">
        <f t="shared" si="20"/>
        <v>0</v>
      </c>
      <c r="AH171" s="6">
        <v>0.52</v>
      </c>
      <c r="AI171" s="6">
        <v>0.48</v>
      </c>
      <c r="AJ171" s="6">
        <v>1.33</v>
      </c>
      <c r="AK171" s="6">
        <v>0.19</v>
      </c>
      <c r="AL171" s="6">
        <v>0.93</v>
      </c>
      <c r="AM171" s="12">
        <v>6.425825834274292</v>
      </c>
      <c r="AN171" s="6">
        <v>12.71011400222778</v>
      </c>
      <c r="AO171" s="6">
        <v>11.19192504882812</v>
      </c>
      <c r="AP171" s="18">
        <v>66.757353067398071</v>
      </c>
      <c r="AQ171" s="1" t="b">
        <f t="shared" si="21"/>
        <v>1</v>
      </c>
      <c r="AR171" s="1" t="b">
        <f t="shared" si="23"/>
        <v>1</v>
      </c>
      <c r="AS171" s="5" t="b">
        <f t="shared" si="22"/>
        <v>0</v>
      </c>
    </row>
    <row r="172" spans="1:45" s="5" customFormat="1">
      <c r="A172" s="5">
        <v>100</v>
      </c>
      <c r="B172" s="5">
        <v>4</v>
      </c>
      <c r="C172" s="7">
        <v>0.3</v>
      </c>
      <c r="D172" s="7">
        <v>0.1</v>
      </c>
      <c r="E172" s="5">
        <v>5</v>
      </c>
      <c r="F172" s="6">
        <v>28</v>
      </c>
      <c r="G172" s="6">
        <v>28</v>
      </c>
      <c r="H172" s="6">
        <v>28</v>
      </c>
      <c r="I172" s="6">
        <v>23.295999999999999</v>
      </c>
      <c r="J172" s="6">
        <v>24.799499999999998</v>
      </c>
      <c r="K172" s="9">
        <v>28</v>
      </c>
      <c r="L172" s="6">
        <v>28</v>
      </c>
      <c r="M172" s="6">
        <v>28</v>
      </c>
      <c r="N172" s="27">
        <v>28</v>
      </c>
      <c r="O172" s="6">
        <v>28</v>
      </c>
      <c r="P172" s="6">
        <v>28</v>
      </c>
      <c r="Q172" s="6">
        <v>28</v>
      </c>
      <c r="R172" s="6">
        <v>28</v>
      </c>
      <c r="S172" s="6">
        <v>28</v>
      </c>
      <c r="T172" s="9">
        <v>28</v>
      </c>
      <c r="U172" s="6">
        <v>28</v>
      </c>
      <c r="V172" s="6">
        <v>28</v>
      </c>
      <c r="W172" s="27">
        <v>28</v>
      </c>
      <c r="X172" s="77">
        <f t="shared" si="16"/>
        <v>29</v>
      </c>
      <c r="Y172" s="6">
        <v>0</v>
      </c>
      <c r="Z172" s="6">
        <v>0</v>
      </c>
      <c r="AA172" s="6">
        <v>0</v>
      </c>
      <c r="AB172" s="6">
        <v>16.8001</v>
      </c>
      <c r="AC172" s="6">
        <v>11.430199999999999</v>
      </c>
      <c r="AD172" s="6">
        <f t="shared" si="17"/>
        <v>0</v>
      </c>
      <c r="AE172" s="6">
        <f t="shared" si="18"/>
        <v>0</v>
      </c>
      <c r="AF172" s="6">
        <f t="shared" si="19"/>
        <v>0</v>
      </c>
      <c r="AG172" s="17">
        <f t="shared" si="20"/>
        <v>0</v>
      </c>
      <c r="AH172" s="6">
        <v>0.67</v>
      </c>
      <c r="AI172" s="6">
        <v>1.21</v>
      </c>
      <c r="AJ172" s="6">
        <v>14.13</v>
      </c>
      <c r="AK172" s="6">
        <v>0.85</v>
      </c>
      <c r="AL172" s="6">
        <v>20.04</v>
      </c>
      <c r="AM172" s="12">
        <v>170.09318590164179</v>
      </c>
      <c r="AN172" s="6">
        <v>26.458605051040649</v>
      </c>
      <c r="AO172" s="6">
        <v>15.247698068618771</v>
      </c>
      <c r="AP172" s="18">
        <v>497.12361812591553</v>
      </c>
      <c r="AQ172" s="1" t="b">
        <f t="shared" si="21"/>
        <v>1</v>
      </c>
      <c r="AR172" s="1" t="b">
        <f t="shared" si="23"/>
        <v>1</v>
      </c>
      <c r="AS172" s="5" t="b">
        <f t="shared" si="22"/>
        <v>0</v>
      </c>
    </row>
    <row r="173" spans="1:45" s="5" customFormat="1">
      <c r="A173" s="5">
        <v>100</v>
      </c>
      <c r="B173" s="5">
        <v>4</v>
      </c>
      <c r="C173" s="7">
        <v>0.3</v>
      </c>
      <c r="D173" s="7">
        <v>0.5</v>
      </c>
      <c r="E173" s="5">
        <v>1</v>
      </c>
      <c r="F173" s="6">
        <v>143</v>
      </c>
      <c r="G173" s="6">
        <v>143</v>
      </c>
      <c r="H173" s="6">
        <v>143</v>
      </c>
      <c r="I173" s="6">
        <v>125.54900000000001</v>
      </c>
      <c r="J173" s="6">
        <v>132.05799999999999</v>
      </c>
      <c r="K173" s="9">
        <v>143</v>
      </c>
      <c r="L173" s="6">
        <v>133.8740123347323</v>
      </c>
      <c r="M173" s="6">
        <v>136.28308829703579</v>
      </c>
      <c r="N173" s="27">
        <v>29.381634805781321</v>
      </c>
      <c r="O173" s="6">
        <v>143</v>
      </c>
      <c r="P173" s="6">
        <v>143</v>
      </c>
      <c r="Q173" s="6">
        <v>143</v>
      </c>
      <c r="R173" s="6">
        <v>143</v>
      </c>
      <c r="S173" s="6">
        <v>143</v>
      </c>
      <c r="T173" s="9">
        <v>143</v>
      </c>
      <c r="U173" s="6">
        <v>143</v>
      </c>
      <c r="V173" s="6">
        <v>143</v>
      </c>
      <c r="W173" s="27" t="s">
        <v>14</v>
      </c>
      <c r="X173" s="77">
        <f t="shared" si="16"/>
        <v>144</v>
      </c>
      <c r="Y173" s="6">
        <v>0</v>
      </c>
      <c r="Z173" s="6">
        <v>0</v>
      </c>
      <c r="AA173" s="6">
        <v>0</v>
      </c>
      <c r="AB173" s="6">
        <v>12.2035</v>
      </c>
      <c r="AC173" s="6">
        <v>7.6514300000000004</v>
      </c>
      <c r="AD173" s="6">
        <f t="shared" si="17"/>
        <v>0</v>
      </c>
      <c r="AE173" s="6">
        <f t="shared" si="18"/>
        <v>6.3818095561312571</v>
      </c>
      <c r="AF173" s="6">
        <f t="shared" si="19"/>
        <v>4.6971410510239231</v>
      </c>
      <c r="AG173" s="17">
        <f t="shared" si="20"/>
        <v>79.596086940429629</v>
      </c>
      <c r="AH173" s="6">
        <v>3.3</v>
      </c>
      <c r="AI173" s="6">
        <v>27.11</v>
      </c>
      <c r="AJ173" s="6">
        <v>252.48</v>
      </c>
      <c r="AK173" s="6">
        <v>3.02</v>
      </c>
      <c r="AL173" s="6">
        <v>30.59</v>
      </c>
      <c r="AM173" s="12">
        <v>344.7980899810791</v>
      </c>
      <c r="AN173" s="6">
        <v>7200</v>
      </c>
      <c r="AO173" s="6">
        <v>7200</v>
      </c>
      <c r="AP173" s="18">
        <v>7200</v>
      </c>
      <c r="AQ173" s="1" t="b">
        <f t="shared" si="21"/>
        <v>1</v>
      </c>
      <c r="AR173" s="1" t="b">
        <f t="shared" si="23"/>
        <v>1</v>
      </c>
      <c r="AS173" s="5" t="b">
        <f t="shared" si="22"/>
        <v>0</v>
      </c>
    </row>
    <row r="174" spans="1:45" s="5" customFormat="1">
      <c r="A174" s="5">
        <v>100</v>
      </c>
      <c r="B174" s="5">
        <v>4</v>
      </c>
      <c r="C174" s="7">
        <v>0.3</v>
      </c>
      <c r="D174" s="7">
        <v>0.5</v>
      </c>
      <c r="E174" s="5">
        <v>2</v>
      </c>
      <c r="F174" s="6">
        <v>142</v>
      </c>
      <c r="G174" s="6">
        <v>142</v>
      </c>
      <c r="H174" s="6">
        <v>142</v>
      </c>
      <c r="I174" s="6">
        <v>127.422</v>
      </c>
      <c r="J174" s="6">
        <v>132.85</v>
      </c>
      <c r="K174" s="9">
        <v>142</v>
      </c>
      <c r="L174" s="6">
        <v>130.88850185895689</v>
      </c>
      <c r="M174" s="6">
        <v>135.98818521414299</v>
      </c>
      <c r="N174" s="27">
        <v>31.172249786760862</v>
      </c>
      <c r="O174" s="6">
        <v>142</v>
      </c>
      <c r="P174" s="6">
        <v>142</v>
      </c>
      <c r="Q174" s="6">
        <v>142</v>
      </c>
      <c r="R174" s="6">
        <v>144</v>
      </c>
      <c r="S174" s="6">
        <v>142</v>
      </c>
      <c r="T174" s="9">
        <v>142</v>
      </c>
      <c r="U174" s="6" t="s">
        <v>14</v>
      </c>
      <c r="V174" s="6" t="s">
        <v>14</v>
      </c>
      <c r="W174" s="27" t="s">
        <v>14</v>
      </c>
      <c r="X174" s="77">
        <f t="shared" si="16"/>
        <v>143</v>
      </c>
      <c r="Y174" s="6">
        <v>0</v>
      </c>
      <c r="Z174" s="6">
        <v>0</v>
      </c>
      <c r="AA174" s="6">
        <v>0</v>
      </c>
      <c r="AB174" s="6">
        <v>11.5128</v>
      </c>
      <c r="AC174" s="6">
        <v>6.4434100000000001</v>
      </c>
      <c r="AD174" s="6">
        <f t="shared" si="17"/>
        <v>0</v>
      </c>
      <c r="AE174" s="6">
        <f t="shared" si="18"/>
        <v>8.4695791196105716</v>
      </c>
      <c r="AF174" s="6">
        <f t="shared" si="19"/>
        <v>4.903366983116797</v>
      </c>
      <c r="AG174" s="17">
        <f t="shared" si="20"/>
        <v>78.201223925342049</v>
      </c>
      <c r="AH174" s="6">
        <v>4.87</v>
      </c>
      <c r="AI174" s="6">
        <v>37.1</v>
      </c>
      <c r="AJ174" s="6">
        <v>148.37</v>
      </c>
      <c r="AK174" s="6">
        <v>4.7300000000000004</v>
      </c>
      <c r="AL174" s="6">
        <v>35.75</v>
      </c>
      <c r="AM174" s="12">
        <v>397.20418095588678</v>
      </c>
      <c r="AN174" s="6">
        <v>7200</v>
      </c>
      <c r="AO174" s="6">
        <v>7200</v>
      </c>
      <c r="AP174" s="18">
        <v>7200</v>
      </c>
      <c r="AQ174" s="1" t="b">
        <f t="shared" si="21"/>
        <v>1</v>
      </c>
      <c r="AR174" s="1" t="b">
        <f t="shared" si="23"/>
        <v>1</v>
      </c>
      <c r="AS174" s="5" t="b">
        <f t="shared" si="22"/>
        <v>0</v>
      </c>
    </row>
    <row r="175" spans="1:45" s="5" customFormat="1">
      <c r="A175" s="5">
        <v>100</v>
      </c>
      <c r="B175" s="5">
        <v>4</v>
      </c>
      <c r="C175" s="7">
        <v>0.3</v>
      </c>
      <c r="D175" s="7">
        <v>0.5</v>
      </c>
      <c r="E175" s="5">
        <v>3</v>
      </c>
      <c r="F175" s="6">
        <v>205</v>
      </c>
      <c r="G175" s="6">
        <v>205</v>
      </c>
      <c r="H175" s="6">
        <v>205</v>
      </c>
      <c r="I175" s="6">
        <v>192.00200000000001</v>
      </c>
      <c r="J175" s="6">
        <v>198.05600000000001</v>
      </c>
      <c r="K175" s="9">
        <v>205</v>
      </c>
      <c r="L175" s="6">
        <v>204.99999999999989</v>
      </c>
      <c r="M175" s="6">
        <v>205</v>
      </c>
      <c r="N175" s="27">
        <v>35.113872234077931</v>
      </c>
      <c r="O175" s="6">
        <v>205</v>
      </c>
      <c r="P175" s="6">
        <v>205</v>
      </c>
      <c r="Q175" s="6">
        <v>205</v>
      </c>
      <c r="R175" s="6">
        <v>205</v>
      </c>
      <c r="S175" s="6">
        <v>205</v>
      </c>
      <c r="T175" s="9">
        <v>205</v>
      </c>
      <c r="U175" s="6">
        <v>204.99999999999989</v>
      </c>
      <c r="V175" s="6">
        <v>205</v>
      </c>
      <c r="W175" s="27" t="s">
        <v>14</v>
      </c>
      <c r="X175" s="77">
        <f t="shared" si="16"/>
        <v>206</v>
      </c>
      <c r="Y175" s="6">
        <v>0</v>
      </c>
      <c r="Z175" s="6">
        <v>0</v>
      </c>
      <c r="AA175" s="6">
        <v>0</v>
      </c>
      <c r="AB175" s="6">
        <v>6.3406900000000004</v>
      </c>
      <c r="AC175" s="6">
        <v>3.3871699999999998</v>
      </c>
      <c r="AD175" s="6">
        <f t="shared" si="17"/>
        <v>0</v>
      </c>
      <c r="AE175" s="6">
        <f t="shared" si="18"/>
        <v>0</v>
      </c>
      <c r="AF175" s="6">
        <f t="shared" si="19"/>
        <v>0</v>
      </c>
      <c r="AG175" s="17">
        <f t="shared" si="20"/>
        <v>82.954430954331102</v>
      </c>
      <c r="AH175" s="6">
        <v>2.04</v>
      </c>
      <c r="AI175" s="6">
        <v>4.42</v>
      </c>
      <c r="AJ175" s="6">
        <v>49.4</v>
      </c>
      <c r="AK175" s="6">
        <v>1.66</v>
      </c>
      <c r="AL175" s="6">
        <v>26.87</v>
      </c>
      <c r="AM175" s="12">
        <v>308.65749883651728</v>
      </c>
      <c r="AN175" s="6">
        <v>5617.436735868454</v>
      </c>
      <c r="AO175" s="6">
        <v>3106.5946810245509</v>
      </c>
      <c r="AP175" s="18">
        <v>7200</v>
      </c>
      <c r="AQ175" s="1" t="b">
        <f t="shared" si="21"/>
        <v>1</v>
      </c>
      <c r="AR175" s="1" t="b">
        <f t="shared" si="23"/>
        <v>1</v>
      </c>
      <c r="AS175" s="5" t="b">
        <f t="shared" si="22"/>
        <v>0</v>
      </c>
    </row>
    <row r="176" spans="1:45" s="5" customFormat="1">
      <c r="A176" s="5">
        <v>100</v>
      </c>
      <c r="B176" s="5">
        <v>4</v>
      </c>
      <c r="C176" s="7">
        <v>0.3</v>
      </c>
      <c r="D176" s="7">
        <v>0.5</v>
      </c>
      <c r="E176" s="5">
        <v>4</v>
      </c>
      <c r="F176" s="6">
        <v>119</v>
      </c>
      <c r="G176" s="6">
        <v>119</v>
      </c>
      <c r="H176" s="6">
        <v>119</v>
      </c>
      <c r="I176" s="6">
        <v>114.59099999999999</v>
      </c>
      <c r="J176" s="6">
        <v>116</v>
      </c>
      <c r="K176" s="9">
        <v>119</v>
      </c>
      <c r="L176" s="6">
        <v>119</v>
      </c>
      <c r="M176" s="6">
        <v>119</v>
      </c>
      <c r="N176" s="27">
        <v>33.413355368989521</v>
      </c>
      <c r="O176" s="6">
        <v>119</v>
      </c>
      <c r="P176" s="6">
        <v>119</v>
      </c>
      <c r="Q176" s="6">
        <v>119</v>
      </c>
      <c r="R176" s="6">
        <v>119</v>
      </c>
      <c r="S176" s="6">
        <v>119</v>
      </c>
      <c r="T176" s="9">
        <v>119</v>
      </c>
      <c r="U176" s="6">
        <v>119</v>
      </c>
      <c r="V176" s="6">
        <v>119</v>
      </c>
      <c r="W176" s="27" t="s">
        <v>14</v>
      </c>
      <c r="X176" s="77">
        <f t="shared" si="16"/>
        <v>120</v>
      </c>
      <c r="Y176" s="6">
        <v>0</v>
      </c>
      <c r="Z176" s="6">
        <v>0</v>
      </c>
      <c r="AA176" s="6">
        <v>0</v>
      </c>
      <c r="AB176" s="6">
        <v>3.7046999999999999</v>
      </c>
      <c r="AC176" s="6">
        <v>2.52101</v>
      </c>
      <c r="AD176" s="6">
        <f t="shared" si="17"/>
        <v>0</v>
      </c>
      <c r="AE176" s="6">
        <f t="shared" si="18"/>
        <v>0</v>
      </c>
      <c r="AF176" s="6">
        <f t="shared" si="19"/>
        <v>0</v>
      </c>
      <c r="AG176" s="17">
        <f t="shared" si="20"/>
        <v>72.155537192508731</v>
      </c>
      <c r="AH176" s="6">
        <v>0.43</v>
      </c>
      <c r="AI176" s="6">
        <v>0.45</v>
      </c>
      <c r="AJ176" s="6">
        <v>1</v>
      </c>
      <c r="AK176" s="6">
        <v>0.56999999999999995</v>
      </c>
      <c r="AL176" s="6">
        <v>5.98</v>
      </c>
      <c r="AM176" s="12">
        <v>232.54104995727539</v>
      </c>
      <c r="AN176" s="6">
        <v>71.92613410949707</v>
      </c>
      <c r="AO176" s="6">
        <v>25.546787023544312</v>
      </c>
      <c r="AP176" s="18">
        <v>7200</v>
      </c>
      <c r="AQ176" s="1" t="b">
        <f t="shared" si="21"/>
        <v>1</v>
      </c>
      <c r="AR176" s="1" t="b">
        <f t="shared" si="23"/>
        <v>1</v>
      </c>
      <c r="AS176" s="5" t="b">
        <f t="shared" si="22"/>
        <v>0</v>
      </c>
    </row>
    <row r="177" spans="1:45" s="5" customFormat="1">
      <c r="A177" s="5">
        <v>100</v>
      </c>
      <c r="B177" s="5">
        <v>4</v>
      </c>
      <c r="C177" s="7">
        <v>0.3</v>
      </c>
      <c r="D177" s="7">
        <v>0.5</v>
      </c>
      <c r="E177" s="5">
        <v>5</v>
      </c>
      <c r="F177" s="6">
        <v>125</v>
      </c>
      <c r="G177" s="6">
        <v>125</v>
      </c>
      <c r="H177" s="6">
        <v>125</v>
      </c>
      <c r="I177" s="6">
        <v>118.86</v>
      </c>
      <c r="J177" s="6">
        <v>123.496</v>
      </c>
      <c r="K177" s="9">
        <v>125</v>
      </c>
      <c r="L177" s="6">
        <v>125</v>
      </c>
      <c r="M177" s="6">
        <v>125</v>
      </c>
      <c r="N177" s="27">
        <v>28.714016768177238</v>
      </c>
      <c r="O177" s="6">
        <v>125</v>
      </c>
      <c r="P177" s="6">
        <v>125</v>
      </c>
      <c r="Q177" s="6">
        <v>125</v>
      </c>
      <c r="R177" s="6">
        <v>125</v>
      </c>
      <c r="S177" s="6">
        <v>125</v>
      </c>
      <c r="T177" s="9">
        <v>125</v>
      </c>
      <c r="U177" s="6">
        <v>125</v>
      </c>
      <c r="V177" s="6">
        <v>125</v>
      </c>
      <c r="W177" s="27" t="s">
        <v>14</v>
      </c>
      <c r="X177" s="77">
        <f t="shared" si="16"/>
        <v>126</v>
      </c>
      <c r="Y177" s="6">
        <v>0</v>
      </c>
      <c r="Z177" s="6">
        <v>0</v>
      </c>
      <c r="AA177" s="6">
        <v>0</v>
      </c>
      <c r="AB177" s="6">
        <v>4.91228</v>
      </c>
      <c r="AC177" s="6">
        <v>1.2031400000000001</v>
      </c>
      <c r="AD177" s="6">
        <f t="shared" si="17"/>
        <v>0</v>
      </c>
      <c r="AE177" s="6">
        <f t="shared" si="18"/>
        <v>0</v>
      </c>
      <c r="AF177" s="6">
        <f t="shared" si="19"/>
        <v>0</v>
      </c>
      <c r="AG177" s="17">
        <f t="shared" si="20"/>
        <v>77.211097803033937</v>
      </c>
      <c r="AH177" s="6">
        <v>1.7</v>
      </c>
      <c r="AI177" s="6">
        <v>2.54</v>
      </c>
      <c r="AJ177" s="6">
        <v>8.39</v>
      </c>
      <c r="AK177" s="6">
        <v>1.86</v>
      </c>
      <c r="AL177" s="6">
        <v>80.44</v>
      </c>
      <c r="AM177" s="12">
        <v>308.22157192230219</v>
      </c>
      <c r="AN177" s="6">
        <v>1400.12193608284</v>
      </c>
      <c r="AO177" s="6">
        <v>1221.9946870803831</v>
      </c>
      <c r="AP177" s="18">
        <v>7200</v>
      </c>
      <c r="AQ177" s="1" t="b">
        <f t="shared" si="21"/>
        <v>1</v>
      </c>
      <c r="AR177" s="1" t="b">
        <f t="shared" si="23"/>
        <v>1</v>
      </c>
      <c r="AS177" s="5" t="b">
        <f t="shared" si="22"/>
        <v>0</v>
      </c>
    </row>
    <row r="178" spans="1:45" s="5" customFormat="1">
      <c r="A178" s="5">
        <v>100</v>
      </c>
      <c r="B178" s="5">
        <v>4</v>
      </c>
      <c r="C178" s="7">
        <v>0.3</v>
      </c>
      <c r="D178" s="7">
        <v>1</v>
      </c>
      <c r="E178" s="5">
        <v>1</v>
      </c>
      <c r="F178" s="6">
        <v>344</v>
      </c>
      <c r="G178" s="6">
        <v>344</v>
      </c>
      <c r="H178" s="6">
        <v>344</v>
      </c>
      <c r="I178" s="6">
        <v>344</v>
      </c>
      <c r="J178" s="6">
        <v>344</v>
      </c>
      <c r="K178" s="9">
        <v>344</v>
      </c>
      <c r="L178" s="6">
        <v>344</v>
      </c>
      <c r="M178" s="6">
        <v>344</v>
      </c>
      <c r="N178" s="27">
        <v>323.142857142857</v>
      </c>
      <c r="O178" s="6">
        <v>344</v>
      </c>
      <c r="P178" s="6">
        <v>344</v>
      </c>
      <c r="Q178" s="6">
        <v>344</v>
      </c>
      <c r="R178" s="6">
        <v>344</v>
      </c>
      <c r="S178" s="6">
        <v>344</v>
      </c>
      <c r="T178" s="9">
        <v>344</v>
      </c>
      <c r="U178" s="6">
        <v>344</v>
      </c>
      <c r="V178" s="6">
        <v>344</v>
      </c>
      <c r="W178" s="27" t="s">
        <v>14</v>
      </c>
      <c r="X178" s="77">
        <f t="shared" si="16"/>
        <v>345</v>
      </c>
      <c r="Y178" s="6">
        <v>0</v>
      </c>
      <c r="Z178" s="6">
        <v>0</v>
      </c>
      <c r="AA178" s="6">
        <v>0</v>
      </c>
      <c r="AB178" s="6">
        <v>0</v>
      </c>
      <c r="AC178" s="6">
        <v>0</v>
      </c>
      <c r="AD178" s="6">
        <f t="shared" si="17"/>
        <v>0</v>
      </c>
      <c r="AE178" s="6">
        <f t="shared" si="18"/>
        <v>0</v>
      </c>
      <c r="AF178" s="6">
        <f t="shared" si="19"/>
        <v>0</v>
      </c>
      <c r="AG178" s="17">
        <f t="shared" si="20"/>
        <v>6.3354037267081225</v>
      </c>
      <c r="AH178" s="6">
        <v>7.19</v>
      </c>
      <c r="AI178" s="6">
        <v>0.84</v>
      </c>
      <c r="AJ178" s="6">
        <v>1.84</v>
      </c>
      <c r="AK178" s="6">
        <v>5.1100000000000003</v>
      </c>
      <c r="AL178" s="6">
        <v>2.7</v>
      </c>
      <c r="AM178" s="12">
        <v>72.078351020812988</v>
      </c>
      <c r="AN178" s="6">
        <v>149.49550294876099</v>
      </c>
      <c r="AO178" s="6">
        <v>32.582487106323242</v>
      </c>
      <c r="AP178" s="18">
        <v>7200</v>
      </c>
      <c r="AQ178" s="1" t="b">
        <f t="shared" si="21"/>
        <v>1</v>
      </c>
      <c r="AR178" s="1" t="b">
        <f t="shared" si="23"/>
        <v>1</v>
      </c>
      <c r="AS178" s="5" t="b">
        <f t="shared" si="22"/>
        <v>0</v>
      </c>
    </row>
    <row r="179" spans="1:45" s="5" customFormat="1">
      <c r="A179" s="5">
        <v>100</v>
      </c>
      <c r="B179" s="5">
        <v>4</v>
      </c>
      <c r="C179" s="7">
        <v>0.3</v>
      </c>
      <c r="D179" s="7">
        <v>1</v>
      </c>
      <c r="E179" s="5">
        <v>2</v>
      </c>
      <c r="F179" s="6">
        <v>368.05200000000002</v>
      </c>
      <c r="G179" s="6">
        <v>372</v>
      </c>
      <c r="H179" s="6">
        <v>372</v>
      </c>
      <c r="I179" s="6">
        <v>360.01799999999997</v>
      </c>
      <c r="J179" s="6">
        <v>368.58300000000003</v>
      </c>
      <c r="K179" s="9">
        <v>372</v>
      </c>
      <c r="L179" s="6">
        <v>372</v>
      </c>
      <c r="M179" s="6">
        <v>372</v>
      </c>
      <c r="N179" s="27">
        <v>353.99999999999977</v>
      </c>
      <c r="O179" s="6">
        <v>372</v>
      </c>
      <c r="P179" s="6">
        <v>372</v>
      </c>
      <c r="Q179" s="6">
        <v>372</v>
      </c>
      <c r="R179" s="6">
        <v>372</v>
      </c>
      <c r="S179" s="6">
        <v>372</v>
      </c>
      <c r="T179" s="9">
        <v>372</v>
      </c>
      <c r="U179" s="6">
        <v>372</v>
      </c>
      <c r="V179" s="6">
        <v>372</v>
      </c>
      <c r="W179" s="27">
        <v>373</v>
      </c>
      <c r="X179" s="77">
        <f t="shared" si="16"/>
        <v>373</v>
      </c>
      <c r="Y179" s="6">
        <v>1.0612699999999999</v>
      </c>
      <c r="Z179" s="6">
        <v>0</v>
      </c>
      <c r="AA179" s="6">
        <v>0</v>
      </c>
      <c r="AB179" s="6">
        <v>3.22085</v>
      </c>
      <c r="AC179" s="6">
        <v>0.91850399999999999</v>
      </c>
      <c r="AD179" s="6">
        <f t="shared" si="17"/>
        <v>0</v>
      </c>
      <c r="AE179" s="6">
        <f t="shared" si="18"/>
        <v>0</v>
      </c>
      <c r="AF179" s="6">
        <f t="shared" si="19"/>
        <v>0</v>
      </c>
      <c r="AG179" s="17">
        <f t="shared" si="20"/>
        <v>5.0938337801609173</v>
      </c>
      <c r="AH179" s="6">
        <v>7200</v>
      </c>
      <c r="AI179" s="6">
        <v>936.71</v>
      </c>
      <c r="AJ179" s="6">
        <v>153.38999999999999</v>
      </c>
      <c r="AK179" s="6">
        <v>1922.86</v>
      </c>
      <c r="AL179" s="6">
        <v>215.93</v>
      </c>
      <c r="AM179" s="12">
        <v>5052.1225171089172</v>
      </c>
      <c r="AN179" s="6">
        <v>4595.9914689064026</v>
      </c>
      <c r="AO179" s="6">
        <v>4720.3887910842896</v>
      </c>
      <c r="AP179" s="18">
        <v>7200</v>
      </c>
      <c r="AQ179" s="1" t="b">
        <f t="shared" si="21"/>
        <v>1</v>
      </c>
      <c r="AR179" s="1" t="b">
        <f t="shared" si="23"/>
        <v>1</v>
      </c>
      <c r="AS179" s="5" t="b">
        <f t="shared" si="22"/>
        <v>0</v>
      </c>
    </row>
    <row r="180" spans="1:45" s="5" customFormat="1">
      <c r="A180" s="5">
        <v>100</v>
      </c>
      <c r="B180" s="5">
        <v>4</v>
      </c>
      <c r="C180" s="7">
        <v>0.3</v>
      </c>
      <c r="D180" s="7">
        <v>1</v>
      </c>
      <c r="E180" s="5">
        <v>3</v>
      </c>
      <c r="F180" s="6">
        <v>494</v>
      </c>
      <c r="G180" s="6">
        <v>494</v>
      </c>
      <c r="H180" s="6">
        <v>494</v>
      </c>
      <c r="I180" s="6">
        <v>494</v>
      </c>
      <c r="J180" s="6">
        <v>494</v>
      </c>
      <c r="K180" s="9">
        <v>494</v>
      </c>
      <c r="L180" s="6">
        <v>494</v>
      </c>
      <c r="M180" s="6">
        <v>494</v>
      </c>
      <c r="N180" s="27">
        <v>461.99999999999989</v>
      </c>
      <c r="O180" s="6">
        <v>494</v>
      </c>
      <c r="P180" s="6">
        <v>494</v>
      </c>
      <c r="Q180" s="6">
        <v>494</v>
      </c>
      <c r="R180" s="6">
        <v>494</v>
      </c>
      <c r="S180" s="6">
        <v>494</v>
      </c>
      <c r="T180" s="9">
        <v>494</v>
      </c>
      <c r="U180" s="6">
        <v>494</v>
      </c>
      <c r="V180" s="6">
        <v>494</v>
      </c>
      <c r="W180" s="27" t="s">
        <v>14</v>
      </c>
      <c r="X180" s="77">
        <f t="shared" si="16"/>
        <v>495</v>
      </c>
      <c r="Y180" s="6">
        <v>0</v>
      </c>
      <c r="Z180" s="6">
        <v>0</v>
      </c>
      <c r="AA180" s="6">
        <v>0</v>
      </c>
      <c r="AB180" s="6">
        <v>0</v>
      </c>
      <c r="AC180" s="6">
        <v>0</v>
      </c>
      <c r="AD180" s="6">
        <f t="shared" si="17"/>
        <v>0</v>
      </c>
      <c r="AE180" s="6">
        <f t="shared" si="18"/>
        <v>0</v>
      </c>
      <c r="AF180" s="6">
        <f t="shared" si="19"/>
        <v>0</v>
      </c>
      <c r="AG180" s="17">
        <f t="shared" si="20"/>
        <v>6.6666666666666874</v>
      </c>
      <c r="AH180" s="6">
        <v>4.45</v>
      </c>
      <c r="AI180" s="6">
        <v>0.99</v>
      </c>
      <c r="AJ180" s="6">
        <v>1.68</v>
      </c>
      <c r="AK180" s="6">
        <v>1.17</v>
      </c>
      <c r="AL180" s="6">
        <v>0.92</v>
      </c>
      <c r="AM180" s="12">
        <v>193.25003600120539</v>
      </c>
      <c r="AN180" s="6">
        <v>372.22814512252808</v>
      </c>
      <c r="AO180" s="6">
        <v>788.92889499664307</v>
      </c>
      <c r="AP180" s="18">
        <v>7200</v>
      </c>
      <c r="AQ180" s="1" t="b">
        <f t="shared" si="21"/>
        <v>1</v>
      </c>
      <c r="AR180" s="1" t="b">
        <f t="shared" si="23"/>
        <v>1</v>
      </c>
      <c r="AS180" s="5" t="b">
        <f t="shared" si="22"/>
        <v>0</v>
      </c>
    </row>
    <row r="181" spans="1:45" s="5" customFormat="1">
      <c r="A181" s="5">
        <v>100</v>
      </c>
      <c r="B181" s="5">
        <v>4</v>
      </c>
      <c r="C181" s="7">
        <v>0.3</v>
      </c>
      <c r="D181" s="7">
        <v>1</v>
      </c>
      <c r="E181" s="5">
        <v>4</v>
      </c>
      <c r="F181" s="6">
        <v>356</v>
      </c>
      <c r="G181" s="6">
        <v>356</v>
      </c>
      <c r="H181" s="6">
        <v>356</v>
      </c>
      <c r="I181" s="6">
        <v>342.33300000000003</v>
      </c>
      <c r="J181" s="6">
        <v>350</v>
      </c>
      <c r="K181" s="9">
        <v>356</v>
      </c>
      <c r="L181" s="6">
        <v>356</v>
      </c>
      <c r="M181" s="6">
        <v>356</v>
      </c>
      <c r="N181" s="27">
        <v>335.63636363636653</v>
      </c>
      <c r="O181" s="6">
        <v>356</v>
      </c>
      <c r="P181" s="6">
        <v>356</v>
      </c>
      <c r="Q181" s="6">
        <v>356</v>
      </c>
      <c r="R181" s="6">
        <v>356</v>
      </c>
      <c r="S181" s="6">
        <v>356</v>
      </c>
      <c r="T181" s="9">
        <v>356</v>
      </c>
      <c r="U181" s="6">
        <v>356</v>
      </c>
      <c r="V181" s="6">
        <v>356</v>
      </c>
      <c r="W181" s="27">
        <v>356</v>
      </c>
      <c r="X181" s="77">
        <f t="shared" si="16"/>
        <v>357</v>
      </c>
      <c r="Y181" s="6">
        <v>0</v>
      </c>
      <c r="Z181" s="6">
        <v>0</v>
      </c>
      <c r="AA181" s="6">
        <v>0</v>
      </c>
      <c r="AB181" s="6">
        <v>3.8389500000000001</v>
      </c>
      <c r="AC181" s="6">
        <v>1.6853899999999999</v>
      </c>
      <c r="AD181" s="6">
        <f t="shared" si="17"/>
        <v>0</v>
      </c>
      <c r="AE181" s="6">
        <f t="shared" si="18"/>
        <v>0</v>
      </c>
      <c r="AF181" s="6">
        <f t="shared" si="19"/>
        <v>0</v>
      </c>
      <c r="AG181" s="17">
        <f t="shared" si="20"/>
        <v>5.7201225740543427</v>
      </c>
      <c r="AH181" s="6">
        <v>1146.55</v>
      </c>
      <c r="AI181" s="6">
        <v>9.4700000000000006</v>
      </c>
      <c r="AJ181" s="6">
        <v>16.329999999999998</v>
      </c>
      <c r="AK181" s="6">
        <v>69.599999999999994</v>
      </c>
      <c r="AL181" s="6">
        <v>5.18</v>
      </c>
      <c r="AM181" s="12">
        <v>312.65013909339899</v>
      </c>
      <c r="AN181" s="6">
        <v>5329.9971978664398</v>
      </c>
      <c r="AO181" s="6">
        <v>3205.1829609870911</v>
      </c>
      <c r="AP181" s="18">
        <v>7200</v>
      </c>
      <c r="AQ181" s="1" t="b">
        <f t="shared" si="21"/>
        <v>1</v>
      </c>
      <c r="AR181" s="1" t="b">
        <f t="shared" si="23"/>
        <v>1</v>
      </c>
      <c r="AS181" s="5" t="b">
        <f t="shared" si="22"/>
        <v>0</v>
      </c>
    </row>
    <row r="182" spans="1:45" s="5" customFormat="1">
      <c r="A182" s="5">
        <v>100</v>
      </c>
      <c r="B182" s="5">
        <v>4</v>
      </c>
      <c r="C182" s="7">
        <v>0.3</v>
      </c>
      <c r="D182" s="7">
        <v>1</v>
      </c>
      <c r="E182" s="5">
        <v>5</v>
      </c>
      <c r="F182" s="6">
        <v>329</v>
      </c>
      <c r="G182" s="6">
        <v>329</v>
      </c>
      <c r="H182" s="6">
        <v>329</v>
      </c>
      <c r="I182" s="6">
        <v>321.875</v>
      </c>
      <c r="J182" s="6">
        <v>329</v>
      </c>
      <c r="K182" s="9">
        <v>329</v>
      </c>
      <c r="L182" s="6">
        <v>329</v>
      </c>
      <c r="M182" s="6">
        <v>329</v>
      </c>
      <c r="N182" s="27">
        <v>306.99999999999483</v>
      </c>
      <c r="O182" s="6">
        <v>329</v>
      </c>
      <c r="P182" s="6">
        <v>329</v>
      </c>
      <c r="Q182" s="6">
        <v>329</v>
      </c>
      <c r="R182" s="6">
        <v>329</v>
      </c>
      <c r="S182" s="6">
        <v>329</v>
      </c>
      <c r="T182" s="9">
        <v>329</v>
      </c>
      <c r="U182" s="6">
        <v>329</v>
      </c>
      <c r="V182" s="6">
        <v>329</v>
      </c>
      <c r="W182" s="27" t="s">
        <v>14</v>
      </c>
      <c r="X182" s="77">
        <f t="shared" si="16"/>
        <v>330</v>
      </c>
      <c r="Y182" s="6">
        <v>0</v>
      </c>
      <c r="Z182" s="6">
        <v>0</v>
      </c>
      <c r="AA182" s="6">
        <v>0</v>
      </c>
      <c r="AB182" s="6">
        <v>2.1657799999999998</v>
      </c>
      <c r="AC182" s="6">
        <v>0</v>
      </c>
      <c r="AD182" s="6">
        <f t="shared" si="17"/>
        <v>0</v>
      </c>
      <c r="AE182" s="6">
        <f t="shared" si="18"/>
        <v>0</v>
      </c>
      <c r="AF182" s="6">
        <f t="shared" si="19"/>
        <v>0</v>
      </c>
      <c r="AG182" s="17">
        <f t="shared" si="20"/>
        <v>6.9696969696985356</v>
      </c>
      <c r="AH182" s="6">
        <v>37.049999999999997</v>
      </c>
      <c r="AI182" s="6">
        <v>6.85</v>
      </c>
      <c r="AJ182" s="6">
        <v>7.13</v>
      </c>
      <c r="AK182" s="6">
        <v>72.7</v>
      </c>
      <c r="AL182" s="6">
        <v>7.78</v>
      </c>
      <c r="AM182" s="12">
        <v>310.16927218437189</v>
      </c>
      <c r="AN182" s="6">
        <v>1603.860953807831</v>
      </c>
      <c r="AO182" s="6">
        <v>6042.2587509155273</v>
      </c>
      <c r="AP182" s="18">
        <v>7200</v>
      </c>
      <c r="AQ182" s="1" t="b">
        <f t="shared" si="21"/>
        <v>1</v>
      </c>
      <c r="AR182" s="1" t="b">
        <f t="shared" si="23"/>
        <v>1</v>
      </c>
      <c r="AS182" s="5" t="b">
        <f t="shared" si="22"/>
        <v>0</v>
      </c>
    </row>
    <row r="183" spans="1:45" s="5" customFormat="1">
      <c r="A183" s="5">
        <v>100</v>
      </c>
      <c r="B183" s="5">
        <v>8</v>
      </c>
      <c r="C183" s="7">
        <v>0.1</v>
      </c>
      <c r="D183" s="7">
        <v>0.1</v>
      </c>
      <c r="E183" s="5">
        <v>1</v>
      </c>
      <c r="F183" s="6">
        <v>95</v>
      </c>
      <c r="G183" s="6">
        <v>95</v>
      </c>
      <c r="H183" s="6">
        <v>86.223100000000002</v>
      </c>
      <c r="I183" s="6">
        <v>66.336600000000004</v>
      </c>
      <c r="J183" s="6">
        <v>69.512</v>
      </c>
      <c r="K183" s="9">
        <v>95</v>
      </c>
      <c r="L183" s="6">
        <v>84.411858568334878</v>
      </c>
      <c r="M183" s="6">
        <v>95</v>
      </c>
      <c r="N183" s="27">
        <v>33.930688933711409</v>
      </c>
      <c r="O183" s="6">
        <v>95</v>
      </c>
      <c r="P183" s="6">
        <v>95</v>
      </c>
      <c r="Q183" s="6">
        <v>97</v>
      </c>
      <c r="R183" s="6">
        <v>95</v>
      </c>
      <c r="S183" s="6">
        <v>95</v>
      </c>
      <c r="T183" s="9">
        <v>95</v>
      </c>
      <c r="U183" s="6" t="s">
        <v>14</v>
      </c>
      <c r="V183" s="6">
        <v>95</v>
      </c>
      <c r="W183" s="27" t="s">
        <v>14</v>
      </c>
      <c r="X183" s="77">
        <f t="shared" si="16"/>
        <v>96</v>
      </c>
      <c r="Y183" s="6">
        <v>0</v>
      </c>
      <c r="Z183" s="6">
        <v>0</v>
      </c>
      <c r="AA183" s="6">
        <v>11.110200000000001</v>
      </c>
      <c r="AB183" s="6">
        <v>30.172000000000001</v>
      </c>
      <c r="AC183" s="6">
        <v>26.829499999999999</v>
      </c>
      <c r="AD183" s="6">
        <f t="shared" si="17"/>
        <v>0</v>
      </c>
      <c r="AE183" s="6">
        <f t="shared" si="18"/>
        <v>12.070980657984498</v>
      </c>
      <c r="AF183" s="6">
        <f t="shared" si="19"/>
        <v>0</v>
      </c>
      <c r="AG183" s="17">
        <f t="shared" si="20"/>
        <v>64.655532360717288</v>
      </c>
      <c r="AH183" s="6">
        <v>28.84</v>
      </c>
      <c r="AI183" s="6">
        <v>5013.46</v>
      </c>
      <c r="AJ183" s="6">
        <v>7200</v>
      </c>
      <c r="AK183" s="6">
        <v>28.27</v>
      </c>
      <c r="AL183" s="6">
        <v>6538.87</v>
      </c>
      <c r="AM183" s="12">
        <v>181.43636894226071</v>
      </c>
      <c r="AN183" s="6">
        <v>7200</v>
      </c>
      <c r="AO183" s="6">
        <v>2341.892865896225</v>
      </c>
      <c r="AP183" s="18">
        <v>7200</v>
      </c>
      <c r="AQ183" s="1" t="b">
        <f t="shared" si="21"/>
        <v>1</v>
      </c>
      <c r="AR183" s="1" t="b">
        <f t="shared" si="23"/>
        <v>1</v>
      </c>
      <c r="AS183" s="5" t="b">
        <f t="shared" si="22"/>
        <v>0</v>
      </c>
    </row>
    <row r="184" spans="1:45" s="5" customFormat="1">
      <c r="A184" s="5">
        <v>100</v>
      </c>
      <c r="B184" s="5">
        <v>8</v>
      </c>
      <c r="C184" s="7">
        <v>0.1</v>
      </c>
      <c r="D184" s="7">
        <v>0.1</v>
      </c>
      <c r="E184" s="5">
        <v>2</v>
      </c>
      <c r="F184" s="6">
        <v>79</v>
      </c>
      <c r="G184" s="6">
        <v>79</v>
      </c>
      <c r="H184" s="6">
        <v>79</v>
      </c>
      <c r="I184" s="6">
        <v>60.564999999999998</v>
      </c>
      <c r="J184" s="6">
        <v>64.005899999999997</v>
      </c>
      <c r="K184" s="9">
        <v>79</v>
      </c>
      <c r="L184" s="6">
        <v>79</v>
      </c>
      <c r="M184" s="6">
        <v>79</v>
      </c>
      <c r="N184" s="27">
        <v>38.199999999999598</v>
      </c>
      <c r="O184" s="6">
        <v>79</v>
      </c>
      <c r="P184" s="6">
        <v>79</v>
      </c>
      <c r="Q184" s="6">
        <v>79</v>
      </c>
      <c r="R184" s="6">
        <v>79</v>
      </c>
      <c r="S184" s="6">
        <v>79</v>
      </c>
      <c r="T184" s="9">
        <v>79</v>
      </c>
      <c r="U184" s="6">
        <v>79</v>
      </c>
      <c r="V184" s="6">
        <v>79</v>
      </c>
      <c r="W184" s="27" t="s">
        <v>14</v>
      </c>
      <c r="X184" s="77">
        <f t="shared" si="16"/>
        <v>80</v>
      </c>
      <c r="Y184" s="6">
        <v>0</v>
      </c>
      <c r="Z184" s="6">
        <v>0</v>
      </c>
      <c r="AA184" s="6">
        <v>0</v>
      </c>
      <c r="AB184" s="6">
        <v>23.3355</v>
      </c>
      <c r="AC184" s="6">
        <v>18.979900000000001</v>
      </c>
      <c r="AD184" s="6">
        <f t="shared" si="17"/>
        <v>0</v>
      </c>
      <c r="AE184" s="6">
        <f t="shared" si="18"/>
        <v>0</v>
      </c>
      <c r="AF184" s="6">
        <f t="shared" si="19"/>
        <v>0</v>
      </c>
      <c r="AG184" s="17">
        <f t="shared" si="20"/>
        <v>52.250000000000504</v>
      </c>
      <c r="AH184" s="6">
        <v>15.93</v>
      </c>
      <c r="AI184" s="6">
        <v>642.34</v>
      </c>
      <c r="AJ184" s="6">
        <v>1585.48</v>
      </c>
      <c r="AK184" s="6">
        <v>29.67</v>
      </c>
      <c r="AL184" s="6">
        <v>6561.39</v>
      </c>
      <c r="AM184" s="12">
        <v>184.64502310752869</v>
      </c>
      <c r="AN184" s="6">
        <v>765.73278117179871</v>
      </c>
      <c r="AO184" s="6">
        <v>170.28965306282041</v>
      </c>
      <c r="AP184" s="18">
        <v>7200</v>
      </c>
      <c r="AQ184" s="1" t="b">
        <f t="shared" si="21"/>
        <v>1</v>
      </c>
      <c r="AR184" s="1" t="b">
        <f t="shared" si="23"/>
        <v>1</v>
      </c>
      <c r="AS184" s="5" t="b">
        <f t="shared" si="22"/>
        <v>0</v>
      </c>
    </row>
    <row r="185" spans="1:45" s="5" customFormat="1">
      <c r="A185" s="5">
        <v>100</v>
      </c>
      <c r="B185" s="5">
        <v>8</v>
      </c>
      <c r="C185" s="7">
        <v>0.1</v>
      </c>
      <c r="D185" s="7">
        <v>0.1</v>
      </c>
      <c r="E185" s="5">
        <v>3</v>
      </c>
      <c r="F185" s="6">
        <v>100</v>
      </c>
      <c r="G185" s="6">
        <v>100</v>
      </c>
      <c r="H185" s="6">
        <v>100</v>
      </c>
      <c r="I185" s="6">
        <v>81.702699999999993</v>
      </c>
      <c r="J185" s="6">
        <v>85.402600000000007</v>
      </c>
      <c r="K185" s="9">
        <v>100</v>
      </c>
      <c r="L185" s="6">
        <v>100</v>
      </c>
      <c r="M185" s="6">
        <v>99.999999999999986</v>
      </c>
      <c r="N185" s="27">
        <v>38.500618953247262</v>
      </c>
      <c r="O185" s="6">
        <v>100</v>
      </c>
      <c r="P185" s="6">
        <v>100</v>
      </c>
      <c r="Q185" s="6">
        <v>100</v>
      </c>
      <c r="R185" s="6">
        <v>102</v>
      </c>
      <c r="S185" s="6">
        <v>102</v>
      </c>
      <c r="T185" s="9">
        <v>100</v>
      </c>
      <c r="U185" s="6">
        <v>100</v>
      </c>
      <c r="V185" s="6">
        <v>99.999999999999986</v>
      </c>
      <c r="W185" s="27" t="s">
        <v>14</v>
      </c>
      <c r="X185" s="77">
        <f t="shared" si="16"/>
        <v>101</v>
      </c>
      <c r="Y185" s="6">
        <v>0</v>
      </c>
      <c r="Z185" s="6">
        <v>0</v>
      </c>
      <c r="AA185" s="6">
        <v>0</v>
      </c>
      <c r="AB185" s="6">
        <v>19.8993</v>
      </c>
      <c r="AC185" s="6">
        <v>16.271899999999999</v>
      </c>
      <c r="AD185" s="6">
        <f t="shared" si="17"/>
        <v>0</v>
      </c>
      <c r="AE185" s="6">
        <f t="shared" si="18"/>
        <v>0</v>
      </c>
      <c r="AF185" s="6">
        <f t="shared" si="19"/>
        <v>0</v>
      </c>
      <c r="AG185" s="17">
        <f t="shared" si="20"/>
        <v>61.880575293814587</v>
      </c>
      <c r="AH185" s="6">
        <v>9.1999999999999993</v>
      </c>
      <c r="AI185" s="6">
        <v>508.51</v>
      </c>
      <c r="AJ185" s="6">
        <v>2294.29</v>
      </c>
      <c r="AK185" s="6">
        <v>11.22</v>
      </c>
      <c r="AL185" s="6">
        <v>6545.19</v>
      </c>
      <c r="AM185" s="12">
        <v>153.07820296287539</v>
      </c>
      <c r="AN185" s="6">
        <v>1236.6494519710541</v>
      </c>
      <c r="AO185" s="6">
        <v>109.1065762042999</v>
      </c>
      <c r="AP185" s="18">
        <v>7200</v>
      </c>
      <c r="AQ185" s="1" t="b">
        <f t="shared" si="21"/>
        <v>1</v>
      </c>
      <c r="AR185" s="1" t="b">
        <f t="shared" si="23"/>
        <v>1</v>
      </c>
      <c r="AS185" s="5" t="b">
        <f t="shared" si="22"/>
        <v>0</v>
      </c>
    </row>
    <row r="186" spans="1:45" s="5" customFormat="1">
      <c r="A186" s="5">
        <v>100</v>
      </c>
      <c r="B186" s="5">
        <v>8</v>
      </c>
      <c r="C186" s="7">
        <v>0.1</v>
      </c>
      <c r="D186" s="7">
        <v>0.1</v>
      </c>
      <c r="E186" s="5">
        <v>4</v>
      </c>
      <c r="F186" s="6">
        <v>93</v>
      </c>
      <c r="G186" s="6">
        <v>93</v>
      </c>
      <c r="H186" s="6">
        <v>93</v>
      </c>
      <c r="I186" s="6">
        <v>66.398799999999994</v>
      </c>
      <c r="J186" s="6">
        <v>69.678799999999995</v>
      </c>
      <c r="K186" s="9">
        <v>93</v>
      </c>
      <c r="L186" s="6">
        <v>93.000000000000028</v>
      </c>
      <c r="M186" s="6">
        <v>93</v>
      </c>
      <c r="N186" s="27">
        <v>34.849498917003302</v>
      </c>
      <c r="O186" s="6">
        <v>93</v>
      </c>
      <c r="P186" s="6">
        <v>93</v>
      </c>
      <c r="Q186" s="6">
        <v>93</v>
      </c>
      <c r="R186" s="6">
        <v>93</v>
      </c>
      <c r="S186" s="6">
        <v>93</v>
      </c>
      <c r="T186" s="9">
        <v>93</v>
      </c>
      <c r="U186" s="6">
        <v>93.000000000000028</v>
      </c>
      <c r="V186" s="6">
        <v>93</v>
      </c>
      <c r="W186" s="27" t="s">
        <v>14</v>
      </c>
      <c r="X186" s="77">
        <f t="shared" si="16"/>
        <v>94</v>
      </c>
      <c r="Y186" s="6">
        <v>0</v>
      </c>
      <c r="Z186" s="6">
        <v>0</v>
      </c>
      <c r="AA186" s="6">
        <v>0</v>
      </c>
      <c r="AB186" s="6">
        <v>28.6035</v>
      </c>
      <c r="AC186" s="6">
        <v>25.076499999999999</v>
      </c>
      <c r="AD186" s="6">
        <f t="shared" si="17"/>
        <v>0</v>
      </c>
      <c r="AE186" s="6">
        <f t="shared" si="18"/>
        <v>0</v>
      </c>
      <c r="AF186" s="6">
        <f t="shared" si="19"/>
        <v>0</v>
      </c>
      <c r="AG186" s="17">
        <f t="shared" si="20"/>
        <v>62.926064981911381</v>
      </c>
      <c r="AH186" s="6">
        <v>47.22</v>
      </c>
      <c r="AI186" s="6">
        <v>1017.79</v>
      </c>
      <c r="AJ186" s="6">
        <v>4783.6099999999997</v>
      </c>
      <c r="AK186" s="6">
        <v>18.55</v>
      </c>
      <c r="AL186" s="6">
        <v>6577.13</v>
      </c>
      <c r="AM186" s="12">
        <v>201.70504903793329</v>
      </c>
      <c r="AN186" s="6">
        <v>2513.5280449390411</v>
      </c>
      <c r="AO186" s="6">
        <v>880.0171229839325</v>
      </c>
      <c r="AP186" s="18">
        <v>7200</v>
      </c>
      <c r="AQ186" s="1" t="b">
        <f t="shared" si="21"/>
        <v>1</v>
      </c>
      <c r="AR186" s="1" t="b">
        <f t="shared" si="23"/>
        <v>1</v>
      </c>
      <c r="AS186" s="5" t="b">
        <f t="shared" si="22"/>
        <v>0</v>
      </c>
    </row>
    <row r="187" spans="1:45" s="5" customFormat="1">
      <c r="A187" s="5">
        <v>100</v>
      </c>
      <c r="B187" s="5">
        <v>8</v>
      </c>
      <c r="C187" s="7">
        <v>0.1</v>
      </c>
      <c r="D187" s="7">
        <v>0.1</v>
      </c>
      <c r="E187" s="5">
        <v>5</v>
      </c>
      <c r="F187" s="6">
        <v>96</v>
      </c>
      <c r="G187" s="6">
        <v>96</v>
      </c>
      <c r="H187" s="6">
        <v>96</v>
      </c>
      <c r="I187" s="6">
        <v>71.262699999999995</v>
      </c>
      <c r="J187" s="6">
        <v>74.892099999999999</v>
      </c>
      <c r="K187" s="9">
        <v>96</v>
      </c>
      <c r="L187" s="6">
        <v>96</v>
      </c>
      <c r="M187" s="6">
        <v>96</v>
      </c>
      <c r="N187" s="27">
        <v>37.673375251912283</v>
      </c>
      <c r="O187" s="6">
        <v>96</v>
      </c>
      <c r="P187" s="6">
        <v>96</v>
      </c>
      <c r="Q187" s="6">
        <v>96</v>
      </c>
      <c r="R187" s="6">
        <v>96</v>
      </c>
      <c r="S187" s="6">
        <v>96</v>
      </c>
      <c r="T187" s="9">
        <v>96</v>
      </c>
      <c r="U187" s="6">
        <v>96</v>
      </c>
      <c r="V187" s="6">
        <v>96</v>
      </c>
      <c r="W187" s="27" t="s">
        <v>14</v>
      </c>
      <c r="X187" s="77">
        <f t="shared" si="16"/>
        <v>97</v>
      </c>
      <c r="Y187" s="6">
        <v>0</v>
      </c>
      <c r="Z187" s="6">
        <v>0</v>
      </c>
      <c r="AA187" s="6">
        <v>0</v>
      </c>
      <c r="AB187" s="6">
        <v>25.768000000000001</v>
      </c>
      <c r="AC187" s="6">
        <v>21.987400000000001</v>
      </c>
      <c r="AD187" s="6">
        <f t="shared" si="17"/>
        <v>0</v>
      </c>
      <c r="AE187" s="6">
        <f t="shared" si="18"/>
        <v>0</v>
      </c>
      <c r="AF187" s="6">
        <f t="shared" si="19"/>
        <v>0</v>
      </c>
      <c r="AG187" s="17">
        <f t="shared" si="20"/>
        <v>61.161468812461564</v>
      </c>
      <c r="AH187" s="6">
        <v>20.68</v>
      </c>
      <c r="AI187" s="6">
        <v>1645.44</v>
      </c>
      <c r="AJ187" s="6">
        <v>780.45</v>
      </c>
      <c r="AK187" s="6">
        <v>20.86</v>
      </c>
      <c r="AL187" s="6">
        <v>6577.31</v>
      </c>
      <c r="AM187" s="12">
        <v>203.9199781417847</v>
      </c>
      <c r="AN187" s="6">
        <v>442.08526301383972</v>
      </c>
      <c r="AO187" s="6">
        <v>362.27818989753717</v>
      </c>
      <c r="AP187" s="18">
        <v>7200</v>
      </c>
      <c r="AQ187" s="1" t="b">
        <f t="shared" si="21"/>
        <v>1</v>
      </c>
      <c r="AR187" s="1" t="b">
        <f t="shared" si="23"/>
        <v>1</v>
      </c>
      <c r="AS187" s="5" t="b">
        <f t="shared" si="22"/>
        <v>0</v>
      </c>
    </row>
    <row r="188" spans="1:45" s="5" customFormat="1">
      <c r="A188" s="5">
        <v>100</v>
      </c>
      <c r="B188" s="5">
        <v>8</v>
      </c>
      <c r="C188" s="7">
        <v>0.1</v>
      </c>
      <c r="D188" s="7">
        <v>0.5</v>
      </c>
      <c r="E188" s="5">
        <v>1</v>
      </c>
      <c r="F188" s="6">
        <v>364</v>
      </c>
      <c r="G188" s="6">
        <v>296.80099999999999</v>
      </c>
      <c r="H188" s="6">
        <v>317.63299999999998</v>
      </c>
      <c r="I188" s="6">
        <v>297.04300000000001</v>
      </c>
      <c r="J188" s="6">
        <v>314.952</v>
      </c>
      <c r="K188" s="9">
        <v>333.25</v>
      </c>
      <c r="L188" s="6">
        <v>281.57523412795268</v>
      </c>
      <c r="M188" s="6">
        <v>287.77147456217148</v>
      </c>
      <c r="N188" s="27">
        <v>51.441976430624088</v>
      </c>
      <c r="O188" s="6">
        <v>364</v>
      </c>
      <c r="P188" s="6">
        <v>437</v>
      </c>
      <c r="Q188" s="6">
        <v>379</v>
      </c>
      <c r="R188" s="6">
        <v>366</v>
      </c>
      <c r="S188" s="6">
        <v>375</v>
      </c>
      <c r="T188" s="9" t="s">
        <v>14</v>
      </c>
      <c r="U188" s="6" t="s">
        <v>14</v>
      </c>
      <c r="V188" s="6" t="s">
        <v>14</v>
      </c>
      <c r="W188" s="27" t="s">
        <v>14</v>
      </c>
      <c r="X188" s="77">
        <f t="shared" si="16"/>
        <v>365</v>
      </c>
      <c r="Y188" s="6">
        <v>0</v>
      </c>
      <c r="Z188" s="6">
        <v>32.0822</v>
      </c>
      <c r="AA188" s="6">
        <v>16.191700000000001</v>
      </c>
      <c r="AB188" s="6">
        <v>18.840699999999998</v>
      </c>
      <c r="AC188" s="6">
        <v>16.012799999999999</v>
      </c>
      <c r="AD188" s="6">
        <f t="shared" si="17"/>
        <v>8.6986301369862957</v>
      </c>
      <c r="AE188" s="6">
        <f t="shared" si="18"/>
        <v>22.856100238917076</v>
      </c>
      <c r="AF188" s="6">
        <f t="shared" si="19"/>
        <v>21.158500119953018</v>
      </c>
      <c r="AG188" s="17">
        <f t="shared" si="20"/>
        <v>85.906307827226286</v>
      </c>
      <c r="AH188" s="6">
        <v>7166.67</v>
      </c>
      <c r="AI188" s="6">
        <v>7200</v>
      </c>
      <c r="AJ188" s="6">
        <v>7200</v>
      </c>
      <c r="AK188" s="6">
        <v>3893.31</v>
      </c>
      <c r="AL188" s="6">
        <v>7200</v>
      </c>
      <c r="AM188" s="12">
        <v>7200</v>
      </c>
      <c r="AN188" s="6">
        <v>7200</v>
      </c>
      <c r="AO188" s="6">
        <v>7200</v>
      </c>
      <c r="AP188" s="18">
        <v>7200</v>
      </c>
      <c r="AQ188" s="1" t="b">
        <f t="shared" si="21"/>
        <v>1</v>
      </c>
      <c r="AR188" s="1" t="b">
        <f t="shared" si="23"/>
        <v>1</v>
      </c>
      <c r="AS188" s="5" t="b">
        <f t="shared" si="22"/>
        <v>0</v>
      </c>
    </row>
    <row r="189" spans="1:45" s="5" customFormat="1">
      <c r="A189" s="5">
        <v>100</v>
      </c>
      <c r="B189" s="5">
        <v>8</v>
      </c>
      <c r="C189" s="7">
        <v>0.1</v>
      </c>
      <c r="D189" s="7">
        <v>0.5</v>
      </c>
      <c r="E189" s="5">
        <v>2</v>
      </c>
      <c r="F189" s="6">
        <v>307</v>
      </c>
      <c r="G189" s="6">
        <v>287.38799999999998</v>
      </c>
      <c r="H189" s="6">
        <v>292.60199999999998</v>
      </c>
      <c r="I189" s="6">
        <v>261.04199999999997</v>
      </c>
      <c r="J189" s="6">
        <v>281.50599999999997</v>
      </c>
      <c r="K189" s="9">
        <v>296.48</v>
      </c>
      <c r="L189" s="6">
        <v>254.75091185979159</v>
      </c>
      <c r="M189" s="6">
        <v>260.83769829803089</v>
      </c>
      <c r="N189" s="27">
        <v>56.786807241786832</v>
      </c>
      <c r="O189" s="6">
        <v>307</v>
      </c>
      <c r="P189" s="6">
        <v>317</v>
      </c>
      <c r="Q189" s="6">
        <v>307</v>
      </c>
      <c r="R189" s="6">
        <v>316</v>
      </c>
      <c r="S189" s="6">
        <v>307</v>
      </c>
      <c r="T189" s="9" t="s">
        <v>14</v>
      </c>
      <c r="U189" s="6" t="s">
        <v>14</v>
      </c>
      <c r="V189" s="6" t="s">
        <v>14</v>
      </c>
      <c r="W189" s="27" t="s">
        <v>14</v>
      </c>
      <c r="X189" s="77">
        <f t="shared" si="16"/>
        <v>308</v>
      </c>
      <c r="Y189" s="6">
        <v>0</v>
      </c>
      <c r="Z189" s="6">
        <v>9.34117</v>
      </c>
      <c r="AA189" s="6">
        <v>4.6898400000000002</v>
      </c>
      <c r="AB189" s="6">
        <v>17.3917</v>
      </c>
      <c r="AC189" s="6">
        <v>8.3042800000000003</v>
      </c>
      <c r="AD189" s="6">
        <f t="shared" si="17"/>
        <v>3.7402597402597326</v>
      </c>
      <c r="AE189" s="6">
        <f t="shared" si="18"/>
        <v>17.288664980587143</v>
      </c>
      <c r="AF189" s="6">
        <f t="shared" si="19"/>
        <v>15.312435617522436</v>
      </c>
      <c r="AG189" s="17">
        <f t="shared" si="20"/>
        <v>81.562724921497789</v>
      </c>
      <c r="AH189" s="6">
        <v>517.71</v>
      </c>
      <c r="AI189" s="6">
        <v>7200</v>
      </c>
      <c r="AJ189" s="6">
        <v>7200</v>
      </c>
      <c r="AK189" s="6">
        <v>648.14</v>
      </c>
      <c r="AL189" s="6">
        <v>7039.67</v>
      </c>
      <c r="AM189" s="12">
        <v>7200</v>
      </c>
      <c r="AN189" s="6">
        <v>7200</v>
      </c>
      <c r="AO189" s="6">
        <v>7200</v>
      </c>
      <c r="AP189" s="18">
        <v>7200</v>
      </c>
      <c r="AQ189" s="1" t="b">
        <f t="shared" si="21"/>
        <v>1</v>
      </c>
      <c r="AR189" s="1" t="b">
        <f t="shared" si="23"/>
        <v>1</v>
      </c>
      <c r="AS189" s="5" t="b">
        <f t="shared" si="22"/>
        <v>0</v>
      </c>
    </row>
    <row r="190" spans="1:45" s="5" customFormat="1">
      <c r="A190" s="5">
        <v>100</v>
      </c>
      <c r="B190" s="5">
        <v>8</v>
      </c>
      <c r="C190" s="7">
        <v>0.1</v>
      </c>
      <c r="D190" s="7">
        <v>0.5</v>
      </c>
      <c r="E190" s="5">
        <v>3</v>
      </c>
      <c r="F190" s="6">
        <v>436</v>
      </c>
      <c r="G190" s="6">
        <v>402.57600000000002</v>
      </c>
      <c r="H190" s="6">
        <v>399.33600000000001</v>
      </c>
      <c r="I190" s="6">
        <v>383.07</v>
      </c>
      <c r="J190" s="6">
        <v>395.73099999999999</v>
      </c>
      <c r="K190" s="9">
        <v>422.4</v>
      </c>
      <c r="L190" s="6">
        <v>376.62941851275002</v>
      </c>
      <c r="M190" s="6">
        <v>384.06819523363862</v>
      </c>
      <c r="N190" s="27">
        <v>52.80343988435051</v>
      </c>
      <c r="O190" s="6">
        <v>436</v>
      </c>
      <c r="P190" s="6">
        <v>438</v>
      </c>
      <c r="Q190" s="6">
        <v>460</v>
      </c>
      <c r="R190" s="6">
        <v>436</v>
      </c>
      <c r="S190" s="6">
        <v>436</v>
      </c>
      <c r="T190" s="9">
        <v>436</v>
      </c>
      <c r="U190" s="6" t="s">
        <v>14</v>
      </c>
      <c r="V190" s="6" t="s">
        <v>14</v>
      </c>
      <c r="W190" s="27" t="s">
        <v>14</v>
      </c>
      <c r="X190" s="77">
        <f t="shared" si="16"/>
        <v>437</v>
      </c>
      <c r="Y190" s="6">
        <v>0</v>
      </c>
      <c r="Z190" s="6">
        <v>8.08765</v>
      </c>
      <c r="AA190" s="6">
        <v>13.187900000000001</v>
      </c>
      <c r="AB190" s="6">
        <v>12.139900000000001</v>
      </c>
      <c r="AC190" s="6">
        <v>9.2359200000000001</v>
      </c>
      <c r="AD190" s="6">
        <f t="shared" si="17"/>
        <v>3.1192660550458773</v>
      </c>
      <c r="AE190" s="6">
        <f t="shared" si="18"/>
        <v>13.814778372368419</v>
      </c>
      <c r="AF190" s="6">
        <f t="shared" si="19"/>
        <v>12.112541136467136</v>
      </c>
      <c r="AG190" s="17">
        <f t="shared" si="20"/>
        <v>87.916832978409502</v>
      </c>
      <c r="AH190" s="6">
        <v>481</v>
      </c>
      <c r="AI190" s="6">
        <v>7200</v>
      </c>
      <c r="AJ190" s="6">
        <v>7200</v>
      </c>
      <c r="AK190" s="6">
        <v>359.1</v>
      </c>
      <c r="AL190" s="6">
        <v>7189.39</v>
      </c>
      <c r="AM190" s="12">
        <v>7200</v>
      </c>
      <c r="AN190" s="6">
        <v>7200</v>
      </c>
      <c r="AO190" s="6">
        <v>7200</v>
      </c>
      <c r="AP190" s="18">
        <v>7200</v>
      </c>
      <c r="AQ190" s="1" t="b">
        <f t="shared" si="21"/>
        <v>1</v>
      </c>
      <c r="AR190" s="1" t="b">
        <f t="shared" si="23"/>
        <v>1</v>
      </c>
      <c r="AS190" s="5" t="b">
        <f t="shared" si="22"/>
        <v>0</v>
      </c>
    </row>
    <row r="191" spans="1:45" s="5" customFormat="1">
      <c r="A191" s="5">
        <v>100</v>
      </c>
      <c r="B191" s="5">
        <v>8</v>
      </c>
      <c r="C191" s="7">
        <v>0.1</v>
      </c>
      <c r="D191" s="7">
        <v>0.5</v>
      </c>
      <c r="E191" s="5">
        <v>4</v>
      </c>
      <c r="F191" s="6">
        <v>351.36399999999998</v>
      </c>
      <c r="G191" s="6">
        <v>308.733</v>
      </c>
      <c r="H191" s="6">
        <v>323.851</v>
      </c>
      <c r="I191" s="6">
        <v>293.77800000000002</v>
      </c>
      <c r="J191" s="6">
        <v>315.14100000000002</v>
      </c>
      <c r="K191" s="9">
        <v>324.23</v>
      </c>
      <c r="L191" s="6">
        <v>286.72805123275691</v>
      </c>
      <c r="M191" s="6">
        <v>289.84883889594528</v>
      </c>
      <c r="N191" s="27">
        <v>55.826775430508441</v>
      </c>
      <c r="O191" s="6">
        <v>368</v>
      </c>
      <c r="P191" s="6">
        <v>393</v>
      </c>
      <c r="Q191" s="6">
        <v>388</v>
      </c>
      <c r="R191" s="6">
        <v>368</v>
      </c>
      <c r="S191" s="6">
        <v>379</v>
      </c>
      <c r="T191" s="9" t="s">
        <v>14</v>
      </c>
      <c r="U191" s="6" t="s">
        <v>14</v>
      </c>
      <c r="V191" s="6" t="s">
        <v>14</v>
      </c>
      <c r="W191" s="27" t="s">
        <v>14</v>
      </c>
      <c r="X191" s="77">
        <f t="shared" si="16"/>
        <v>369</v>
      </c>
      <c r="Y191" s="6">
        <v>4.5205599999999997</v>
      </c>
      <c r="Z191" s="6">
        <v>21.4419</v>
      </c>
      <c r="AA191" s="6">
        <v>16.533200000000001</v>
      </c>
      <c r="AB191" s="6">
        <v>20.1691</v>
      </c>
      <c r="AC191" s="6">
        <v>16.849399999999999</v>
      </c>
      <c r="AD191" s="6">
        <f t="shared" si="17"/>
        <v>12.132791327913273</v>
      </c>
      <c r="AE191" s="6">
        <f t="shared" si="18"/>
        <v>22.295921075133627</v>
      </c>
      <c r="AF191" s="6">
        <f t="shared" si="19"/>
        <v>21.450179160990434</v>
      </c>
      <c r="AG191" s="17">
        <f t="shared" si="20"/>
        <v>84.870792566257876</v>
      </c>
      <c r="AH191" s="6">
        <v>7200</v>
      </c>
      <c r="AI191" s="6">
        <v>7200</v>
      </c>
      <c r="AJ191" s="6">
        <v>7200</v>
      </c>
      <c r="AK191" s="6">
        <v>7200</v>
      </c>
      <c r="AL191" s="6">
        <v>7200</v>
      </c>
      <c r="AM191" s="12">
        <v>7200</v>
      </c>
      <c r="AN191" s="6">
        <v>7200</v>
      </c>
      <c r="AO191" s="6">
        <v>7200</v>
      </c>
      <c r="AP191" s="18">
        <v>7200</v>
      </c>
      <c r="AQ191" s="1" t="b">
        <f t="shared" si="21"/>
        <v>1</v>
      </c>
      <c r="AR191" s="1" t="b">
        <f t="shared" si="23"/>
        <v>0</v>
      </c>
      <c r="AS191" s="5" t="b">
        <f t="shared" si="22"/>
        <v>0</v>
      </c>
    </row>
    <row r="192" spans="1:45" s="5" customFormat="1">
      <c r="A192" s="5">
        <v>100</v>
      </c>
      <c r="B192" s="5">
        <v>8</v>
      </c>
      <c r="C192" s="7">
        <v>0.1</v>
      </c>
      <c r="D192" s="7">
        <v>0.5</v>
      </c>
      <c r="E192" s="5">
        <v>5</v>
      </c>
      <c r="F192" s="6">
        <v>392</v>
      </c>
      <c r="G192" s="6">
        <v>345.18</v>
      </c>
      <c r="H192" s="6">
        <v>346.33</v>
      </c>
      <c r="I192" s="6">
        <v>324.72399999999999</v>
      </c>
      <c r="J192" s="6">
        <v>339.21199999999999</v>
      </c>
      <c r="K192" s="9">
        <v>363.13</v>
      </c>
      <c r="L192" s="6">
        <v>315.97241216683699</v>
      </c>
      <c r="M192" s="6">
        <v>315.81350534171168</v>
      </c>
      <c r="N192" s="27">
        <v>54.755001837276019</v>
      </c>
      <c r="O192" s="6">
        <v>392</v>
      </c>
      <c r="P192" s="6">
        <v>422</v>
      </c>
      <c r="Q192" s="6">
        <v>415</v>
      </c>
      <c r="R192" s="6">
        <v>392</v>
      </c>
      <c r="S192" s="6">
        <v>393</v>
      </c>
      <c r="T192" s="9" t="s">
        <v>14</v>
      </c>
      <c r="U192" s="6" t="s">
        <v>14</v>
      </c>
      <c r="V192" s="6" t="s">
        <v>14</v>
      </c>
      <c r="W192" s="27" t="s">
        <v>14</v>
      </c>
      <c r="X192" s="77">
        <f t="shared" si="16"/>
        <v>393</v>
      </c>
      <c r="Y192" s="6">
        <v>0</v>
      </c>
      <c r="Z192" s="6">
        <v>18.203700000000001</v>
      </c>
      <c r="AA192" s="6">
        <v>16.547000000000001</v>
      </c>
      <c r="AB192" s="6">
        <v>17.162299999999998</v>
      </c>
      <c r="AC192" s="6">
        <v>13.6866</v>
      </c>
      <c r="AD192" s="6">
        <f t="shared" si="17"/>
        <v>7.6005089058524211</v>
      </c>
      <c r="AE192" s="6">
        <f t="shared" si="18"/>
        <v>19.599895122942247</v>
      </c>
      <c r="AF192" s="6">
        <f t="shared" si="19"/>
        <v>19.640329429589908</v>
      </c>
      <c r="AG192" s="17">
        <f t="shared" si="20"/>
        <v>86.067429557945033</v>
      </c>
      <c r="AH192" s="6">
        <v>1678.71</v>
      </c>
      <c r="AI192" s="6">
        <v>7200</v>
      </c>
      <c r="AJ192" s="6">
        <v>7200</v>
      </c>
      <c r="AK192" s="6">
        <v>1354.77</v>
      </c>
      <c r="AL192" s="6">
        <v>7200</v>
      </c>
      <c r="AM192" s="12">
        <v>7200</v>
      </c>
      <c r="AN192" s="6">
        <v>7200</v>
      </c>
      <c r="AO192" s="6">
        <v>7200</v>
      </c>
      <c r="AP192" s="18">
        <v>7200</v>
      </c>
      <c r="AQ192" s="1" t="b">
        <f t="shared" si="21"/>
        <v>1</v>
      </c>
      <c r="AR192" s="1" t="b">
        <f t="shared" si="23"/>
        <v>1</v>
      </c>
      <c r="AS192" s="5" t="b">
        <f t="shared" si="22"/>
        <v>0</v>
      </c>
    </row>
    <row r="193" spans="1:45" s="5" customFormat="1">
      <c r="A193" s="5">
        <v>100</v>
      </c>
      <c r="B193" s="5">
        <v>8</v>
      </c>
      <c r="C193" s="7">
        <v>0.1</v>
      </c>
      <c r="D193" s="7">
        <v>1</v>
      </c>
      <c r="E193" s="5">
        <v>1</v>
      </c>
      <c r="F193" s="6">
        <v>599</v>
      </c>
      <c r="G193" s="6">
        <v>630.03800000000001</v>
      </c>
      <c r="H193" s="6">
        <v>616</v>
      </c>
      <c r="I193" s="6">
        <v>643.06500000000005</v>
      </c>
      <c r="J193" s="6">
        <v>661.07399999999996</v>
      </c>
      <c r="K193" s="9">
        <v>621.24</v>
      </c>
      <c r="L193" s="6">
        <v>612.93162965839201</v>
      </c>
      <c r="M193" s="6">
        <v>634.13335839884519</v>
      </c>
      <c r="N193" s="27">
        <v>670.50031563743266</v>
      </c>
      <c r="O193" s="6">
        <v>785</v>
      </c>
      <c r="P193" s="6">
        <v>971</v>
      </c>
      <c r="Q193" s="6">
        <v>971</v>
      </c>
      <c r="R193" s="6">
        <v>699</v>
      </c>
      <c r="S193" s="6">
        <v>681</v>
      </c>
      <c r="T193" s="9" t="s">
        <v>14</v>
      </c>
      <c r="U193" s="6" t="s">
        <v>14</v>
      </c>
      <c r="V193" s="6" t="s">
        <v>14</v>
      </c>
      <c r="W193" s="27">
        <v>686</v>
      </c>
      <c r="X193" s="77">
        <f t="shared" si="16"/>
        <v>786</v>
      </c>
      <c r="Y193" s="6">
        <v>23.694299999999998</v>
      </c>
      <c r="Z193" s="6">
        <v>35.1145</v>
      </c>
      <c r="AA193" s="6">
        <v>36.560200000000002</v>
      </c>
      <c r="AB193" s="6">
        <v>8.0021199999999997</v>
      </c>
      <c r="AC193" s="6">
        <v>2.92604</v>
      </c>
      <c r="AD193" s="6">
        <f t="shared" si="17"/>
        <v>20.961832061068698</v>
      </c>
      <c r="AE193" s="6">
        <f t="shared" si="18"/>
        <v>22.01887663379236</v>
      </c>
      <c r="AF193" s="6">
        <f t="shared" si="19"/>
        <v>19.321455674447176</v>
      </c>
      <c r="AG193" s="17">
        <f t="shared" si="20"/>
        <v>2.2594292073713329</v>
      </c>
      <c r="AH193" s="6">
        <v>7200</v>
      </c>
      <c r="AI193" s="6">
        <v>7200</v>
      </c>
      <c r="AJ193" s="6">
        <v>7200</v>
      </c>
      <c r="AK193" s="6">
        <v>7200</v>
      </c>
      <c r="AL193" s="6">
        <v>7200</v>
      </c>
      <c r="AM193" s="12">
        <v>7200</v>
      </c>
      <c r="AN193" s="6">
        <v>7200</v>
      </c>
      <c r="AO193" s="6">
        <v>7200</v>
      </c>
      <c r="AP193" s="18">
        <v>7200</v>
      </c>
      <c r="AQ193" s="1" t="b">
        <f t="shared" si="21"/>
        <v>1</v>
      </c>
      <c r="AR193" s="1" t="b">
        <f t="shared" si="23"/>
        <v>0</v>
      </c>
      <c r="AS193" s="5" t="b">
        <f t="shared" si="22"/>
        <v>0</v>
      </c>
    </row>
    <row r="194" spans="1:45" s="5" customFormat="1">
      <c r="A194" s="5">
        <v>100</v>
      </c>
      <c r="B194" s="5">
        <v>8</v>
      </c>
      <c r="C194" s="7">
        <v>0.1</v>
      </c>
      <c r="D194" s="7">
        <v>1</v>
      </c>
      <c r="E194" s="5">
        <v>2</v>
      </c>
      <c r="F194" s="6">
        <v>500.36</v>
      </c>
      <c r="G194" s="6">
        <v>539.42899999999997</v>
      </c>
      <c r="H194" s="6">
        <v>565.65599999999995</v>
      </c>
      <c r="I194" s="6">
        <v>566.596</v>
      </c>
      <c r="J194" s="6">
        <v>583.524</v>
      </c>
      <c r="K194" s="9">
        <v>536.53</v>
      </c>
      <c r="L194" s="6">
        <v>535.0434099888563</v>
      </c>
      <c r="M194" s="6">
        <v>542.0759549734729</v>
      </c>
      <c r="N194" s="27">
        <v>586.53333533759064</v>
      </c>
      <c r="O194" s="6">
        <v>803</v>
      </c>
      <c r="P194" s="6">
        <v>918</v>
      </c>
      <c r="Q194" s="6">
        <v>867</v>
      </c>
      <c r="R194" s="6">
        <v>634</v>
      </c>
      <c r="S194" s="6">
        <v>596</v>
      </c>
      <c r="T194" s="9" t="s">
        <v>14</v>
      </c>
      <c r="U194" s="6" t="s">
        <v>14</v>
      </c>
      <c r="V194" s="6" t="s">
        <v>14</v>
      </c>
      <c r="W194" s="27">
        <v>613</v>
      </c>
      <c r="X194" s="77">
        <f t="shared" si="16"/>
        <v>804</v>
      </c>
      <c r="Y194" s="6">
        <v>37.688600000000001</v>
      </c>
      <c r="Z194" s="6">
        <v>41.238700000000001</v>
      </c>
      <c r="AA194" s="6">
        <v>34.757100000000001</v>
      </c>
      <c r="AB194" s="6">
        <v>10.631500000000001</v>
      </c>
      <c r="AC194" s="6">
        <v>2.0933299999999999</v>
      </c>
      <c r="AD194" s="6">
        <f t="shared" si="17"/>
        <v>33.267412935323378</v>
      </c>
      <c r="AE194" s="6">
        <f t="shared" si="18"/>
        <v>33.452312190440757</v>
      </c>
      <c r="AF194" s="6">
        <f t="shared" si="19"/>
        <v>32.577617540612827</v>
      </c>
      <c r="AG194" s="17">
        <f t="shared" si="20"/>
        <v>4.3175635664615575</v>
      </c>
      <c r="AH194" s="6">
        <v>7200</v>
      </c>
      <c r="AI194" s="6">
        <v>7200</v>
      </c>
      <c r="AJ194" s="6">
        <v>7200</v>
      </c>
      <c r="AK194" s="6">
        <v>7200</v>
      </c>
      <c r="AL194" s="6">
        <v>7200</v>
      </c>
      <c r="AM194" s="12">
        <v>7200</v>
      </c>
      <c r="AN194" s="6">
        <v>7200</v>
      </c>
      <c r="AO194" s="6">
        <v>7200</v>
      </c>
      <c r="AP194" s="18">
        <v>7200</v>
      </c>
      <c r="AQ194" s="1" t="b">
        <f t="shared" si="21"/>
        <v>1</v>
      </c>
      <c r="AR194" s="1" t="b">
        <f t="shared" si="23"/>
        <v>0</v>
      </c>
      <c r="AS194" s="5" t="b">
        <f t="shared" si="22"/>
        <v>0</v>
      </c>
    </row>
    <row r="195" spans="1:45" s="5" customFormat="1">
      <c r="A195" s="5">
        <v>100</v>
      </c>
      <c r="B195" s="5">
        <v>8</v>
      </c>
      <c r="C195" s="7">
        <v>0.1</v>
      </c>
      <c r="D195" s="7">
        <v>1</v>
      </c>
      <c r="E195" s="5">
        <v>3</v>
      </c>
      <c r="F195" s="6">
        <v>804</v>
      </c>
      <c r="G195" s="6">
        <v>823</v>
      </c>
      <c r="H195" s="6">
        <v>828.71699999999998</v>
      </c>
      <c r="I195" s="6">
        <v>842.678</v>
      </c>
      <c r="J195" s="6">
        <v>854.18100000000004</v>
      </c>
      <c r="K195" s="9">
        <v>830</v>
      </c>
      <c r="L195" s="6">
        <v>828.86538461538441</v>
      </c>
      <c r="M195" s="6">
        <v>836.04701773240174</v>
      </c>
      <c r="N195" s="27">
        <v>862.99999999991849</v>
      </c>
      <c r="O195" s="6">
        <v>940</v>
      </c>
      <c r="P195" s="6">
        <v>1120</v>
      </c>
      <c r="Q195" s="6">
        <v>1131</v>
      </c>
      <c r="R195" s="6">
        <v>898</v>
      </c>
      <c r="S195" s="6">
        <v>891</v>
      </c>
      <c r="T195" s="9" t="s">
        <v>14</v>
      </c>
      <c r="U195" s="6" t="s">
        <v>14</v>
      </c>
      <c r="V195" s="6" t="s">
        <v>14</v>
      </c>
      <c r="W195" s="27">
        <v>872</v>
      </c>
      <c r="X195" s="77">
        <f t="shared" ref="X195:X258" si="24">MIN(O195:Q195)+1</f>
        <v>941</v>
      </c>
      <c r="Y195" s="6">
        <v>14.4681</v>
      </c>
      <c r="Z195" s="6">
        <v>26.517900000000001</v>
      </c>
      <c r="AA195" s="6">
        <v>26.727</v>
      </c>
      <c r="AB195" s="6">
        <v>6.1606100000000001</v>
      </c>
      <c r="AC195" s="6">
        <v>4.13232</v>
      </c>
      <c r="AD195" s="6">
        <f t="shared" ref="AD195:AD258" si="25">IF(T195="NaN", IF($X195&gt;1, (1-(K195/$X195))*100,100), (1-(K195/T195))*100)</f>
        <v>11.795961742826776</v>
      </c>
      <c r="AE195" s="6">
        <f t="shared" ref="AE195:AE258" si="26">IF(U195="NaN", IF($X195&gt;1, (1-(L195/$X195))*100,100), (1-(L195/U195))*100)</f>
        <v>11.916537235347036</v>
      </c>
      <c r="AF195" s="6">
        <f t="shared" ref="AF195:AF258" si="27">IF(V195="NaN", IF($X195&gt;1, (1-(M195/$X195))*100,100), (1-(M195/V195))*100)</f>
        <v>11.153345618235733</v>
      </c>
      <c r="AG195" s="17">
        <f t="shared" ref="AG195:AG258" si="28">IF(W195="NaN", IF($X195&gt;1, (1-(N195/$X195))*100,100), (1-(N195/W195))*100)</f>
        <v>1.0321100917524695</v>
      </c>
      <c r="AH195" s="6">
        <v>7200</v>
      </c>
      <c r="AI195" s="6">
        <v>7200</v>
      </c>
      <c r="AJ195" s="6">
        <v>7200</v>
      </c>
      <c r="AK195" s="6">
        <v>7200</v>
      </c>
      <c r="AL195" s="6">
        <v>7200</v>
      </c>
      <c r="AM195" s="12">
        <v>7200</v>
      </c>
      <c r="AN195" s="6">
        <v>7200</v>
      </c>
      <c r="AO195" s="6">
        <v>7200</v>
      </c>
      <c r="AP195" s="18">
        <v>7200</v>
      </c>
      <c r="AQ195" s="1" t="b">
        <f t="shared" ref="AQ195:AQ258" si="29">SUM($AH195:$AP195) &lt; $AU$1 * 7200</f>
        <v>1</v>
      </c>
      <c r="AR195" s="1" t="b">
        <f t="shared" si="23"/>
        <v>0</v>
      </c>
      <c r="AS195" s="5" t="b">
        <f t="shared" ref="AS195:AS258" si="30">AND($AR195=FALSE, OR($AD195=0, $AE195=0, $AF195=0, $AG195=0))</f>
        <v>0</v>
      </c>
    </row>
    <row r="196" spans="1:45" s="5" customFormat="1">
      <c r="A196" s="5">
        <v>100</v>
      </c>
      <c r="B196" s="5">
        <v>8</v>
      </c>
      <c r="C196" s="7">
        <v>0.1</v>
      </c>
      <c r="D196" s="7">
        <v>1</v>
      </c>
      <c r="E196" s="5">
        <v>4</v>
      </c>
      <c r="F196" s="6">
        <v>599</v>
      </c>
      <c r="G196" s="6">
        <v>620.72799999999995</v>
      </c>
      <c r="H196" s="6">
        <v>630.94899999999996</v>
      </c>
      <c r="I196" s="6">
        <v>641.31399999999996</v>
      </c>
      <c r="J196" s="6">
        <v>661.56500000000005</v>
      </c>
      <c r="K196" s="9">
        <v>612.24</v>
      </c>
      <c r="L196" s="6">
        <v>605.90767686904155</v>
      </c>
      <c r="M196" s="6">
        <v>625.26438637084709</v>
      </c>
      <c r="N196" s="27">
        <v>666.15391631294119</v>
      </c>
      <c r="O196" s="6">
        <v>803</v>
      </c>
      <c r="P196" s="6">
        <v>918</v>
      </c>
      <c r="Q196" s="6">
        <v>890</v>
      </c>
      <c r="R196" s="6">
        <v>745</v>
      </c>
      <c r="S196" s="6">
        <v>681</v>
      </c>
      <c r="T196" s="9" t="s">
        <v>14</v>
      </c>
      <c r="U196" s="6" t="s">
        <v>14</v>
      </c>
      <c r="V196" s="6" t="s">
        <v>14</v>
      </c>
      <c r="W196" s="27">
        <v>688</v>
      </c>
      <c r="X196" s="77">
        <f t="shared" si="24"/>
        <v>804</v>
      </c>
      <c r="Y196" s="6">
        <v>25.404699999999998</v>
      </c>
      <c r="Z196" s="6">
        <v>32.3825</v>
      </c>
      <c r="AA196" s="6">
        <v>29.1069</v>
      </c>
      <c r="AB196" s="6">
        <v>13.9175</v>
      </c>
      <c r="AC196" s="6">
        <v>2.8539099999999999</v>
      </c>
      <c r="AD196" s="6">
        <f t="shared" si="25"/>
        <v>23.850746268656721</v>
      </c>
      <c r="AE196" s="6">
        <f t="shared" si="26"/>
        <v>24.63834864812916</v>
      </c>
      <c r="AF196" s="6">
        <f t="shared" si="27"/>
        <v>22.230797715068775</v>
      </c>
      <c r="AG196" s="17">
        <f t="shared" si="28"/>
        <v>3.1753028614911027</v>
      </c>
      <c r="AH196" s="6">
        <v>7200</v>
      </c>
      <c r="AI196" s="6">
        <v>7200</v>
      </c>
      <c r="AJ196" s="6">
        <v>7200</v>
      </c>
      <c r="AK196" s="6">
        <v>7200</v>
      </c>
      <c r="AL196" s="6">
        <v>7200</v>
      </c>
      <c r="AM196" s="12">
        <v>7200</v>
      </c>
      <c r="AN196" s="6">
        <v>7200</v>
      </c>
      <c r="AO196" s="6">
        <v>7200</v>
      </c>
      <c r="AP196" s="18">
        <v>7200</v>
      </c>
      <c r="AQ196" s="1" t="b">
        <f t="shared" si="29"/>
        <v>1</v>
      </c>
      <c r="AR196" s="1" t="b">
        <f t="shared" ref="AR196:AR259" si="31">OR($Y196=0, $Z196=0, $AA196=0, $AB196=0, $AC196=0)</f>
        <v>0</v>
      </c>
      <c r="AS196" s="5" t="b">
        <f t="shared" si="30"/>
        <v>0</v>
      </c>
    </row>
    <row r="197" spans="1:45" s="5" customFormat="1">
      <c r="A197" s="5">
        <v>100</v>
      </c>
      <c r="B197" s="5">
        <v>8</v>
      </c>
      <c r="C197" s="7">
        <v>0.1</v>
      </c>
      <c r="D197" s="7">
        <v>1</v>
      </c>
      <c r="E197" s="5">
        <v>5</v>
      </c>
      <c r="F197" s="6">
        <v>659</v>
      </c>
      <c r="G197" s="6">
        <v>684.48099999999999</v>
      </c>
      <c r="H197" s="6">
        <v>686.65800000000002</v>
      </c>
      <c r="I197" s="6">
        <v>698.84799999999996</v>
      </c>
      <c r="J197" s="6">
        <v>720.60199999999998</v>
      </c>
      <c r="K197" s="9">
        <v>671.07</v>
      </c>
      <c r="L197" s="6">
        <v>666.62518367346922</v>
      </c>
      <c r="M197" s="6">
        <v>684.0503714498567</v>
      </c>
      <c r="N197" s="27">
        <v>746</v>
      </c>
      <c r="O197" s="6">
        <v>869</v>
      </c>
      <c r="P197" s="6">
        <v>1038</v>
      </c>
      <c r="Q197" s="6">
        <v>1038</v>
      </c>
      <c r="R197" s="6">
        <v>785</v>
      </c>
      <c r="S197" s="6">
        <v>772</v>
      </c>
      <c r="T197" s="9" t="s">
        <v>14</v>
      </c>
      <c r="U197" s="6" t="s">
        <v>14</v>
      </c>
      <c r="V197" s="6" t="s">
        <v>14</v>
      </c>
      <c r="W197" s="27">
        <v>746</v>
      </c>
      <c r="X197" s="77">
        <f t="shared" si="24"/>
        <v>870</v>
      </c>
      <c r="Y197" s="6">
        <v>24.165700000000001</v>
      </c>
      <c r="Z197" s="6">
        <v>34.057699999999997</v>
      </c>
      <c r="AA197" s="6">
        <v>33.847999999999999</v>
      </c>
      <c r="AB197" s="6">
        <v>10.9748</v>
      </c>
      <c r="AC197" s="6">
        <v>6.6577500000000001</v>
      </c>
      <c r="AD197" s="6">
        <f t="shared" si="25"/>
        <v>22.865517241379308</v>
      </c>
      <c r="AE197" s="6">
        <f t="shared" si="26"/>
        <v>23.376415669716177</v>
      </c>
      <c r="AF197" s="6">
        <f t="shared" si="27"/>
        <v>21.373520523004974</v>
      </c>
      <c r="AG197" s="17">
        <f t="shared" si="28"/>
        <v>0</v>
      </c>
      <c r="AH197" s="6">
        <v>7200</v>
      </c>
      <c r="AI197" s="6">
        <v>7200</v>
      </c>
      <c r="AJ197" s="6">
        <v>7200</v>
      </c>
      <c r="AK197" s="6">
        <v>7200</v>
      </c>
      <c r="AL197" s="6">
        <v>7200</v>
      </c>
      <c r="AM197" s="12">
        <v>7200</v>
      </c>
      <c r="AN197" s="6">
        <v>7200</v>
      </c>
      <c r="AO197" s="6">
        <v>7200</v>
      </c>
      <c r="AP197" s="18">
        <v>4008.0994429588318</v>
      </c>
      <c r="AQ197" s="1" t="b">
        <f t="shared" si="29"/>
        <v>1</v>
      </c>
      <c r="AR197" s="1" t="b">
        <f t="shared" si="31"/>
        <v>0</v>
      </c>
      <c r="AS197" s="5" t="b">
        <f t="shared" si="30"/>
        <v>1</v>
      </c>
    </row>
    <row r="198" spans="1:45" s="5" customFormat="1">
      <c r="A198" s="5">
        <v>100</v>
      </c>
      <c r="B198" s="5">
        <v>8</v>
      </c>
      <c r="C198" s="7">
        <v>0.3</v>
      </c>
      <c r="D198" s="7">
        <v>0.1</v>
      </c>
      <c r="E198" s="5">
        <v>1</v>
      </c>
      <c r="F198" s="6">
        <v>82</v>
      </c>
      <c r="G198" s="6">
        <v>82</v>
      </c>
      <c r="H198" s="6">
        <v>82</v>
      </c>
      <c r="I198" s="6">
        <v>65.852699999999999</v>
      </c>
      <c r="J198" s="6">
        <v>69.374200000000002</v>
      </c>
      <c r="K198" s="9">
        <v>82</v>
      </c>
      <c r="L198" s="6">
        <v>82</v>
      </c>
      <c r="M198" s="6">
        <v>82</v>
      </c>
      <c r="N198" s="27">
        <v>34.890018117230852</v>
      </c>
      <c r="O198" s="6">
        <v>82</v>
      </c>
      <c r="P198" s="6">
        <v>82</v>
      </c>
      <c r="Q198" s="6">
        <v>82</v>
      </c>
      <c r="R198" s="6">
        <v>82</v>
      </c>
      <c r="S198" s="6">
        <v>82</v>
      </c>
      <c r="T198" s="9">
        <v>82</v>
      </c>
      <c r="U198" s="6">
        <v>82</v>
      </c>
      <c r="V198" s="6">
        <v>82</v>
      </c>
      <c r="W198" s="27" t="s">
        <v>14</v>
      </c>
      <c r="X198" s="77">
        <f t="shared" si="24"/>
        <v>83</v>
      </c>
      <c r="Y198" s="6">
        <v>0</v>
      </c>
      <c r="Z198" s="6">
        <v>0</v>
      </c>
      <c r="AA198" s="6">
        <v>0</v>
      </c>
      <c r="AB198" s="6">
        <v>19.6919</v>
      </c>
      <c r="AC198" s="6">
        <v>15.3973</v>
      </c>
      <c r="AD198" s="6">
        <f t="shared" si="25"/>
        <v>0</v>
      </c>
      <c r="AE198" s="6">
        <f t="shared" si="26"/>
        <v>0</v>
      </c>
      <c r="AF198" s="6">
        <f t="shared" si="27"/>
        <v>0</v>
      </c>
      <c r="AG198" s="17">
        <f t="shared" si="28"/>
        <v>57.963833593697764</v>
      </c>
      <c r="AH198" s="6">
        <v>11</v>
      </c>
      <c r="AI198" s="6">
        <v>199.43</v>
      </c>
      <c r="AJ198" s="6">
        <v>1520.19</v>
      </c>
      <c r="AK198" s="6">
        <v>58.93</v>
      </c>
      <c r="AL198" s="6">
        <v>6638.11</v>
      </c>
      <c r="AM198" s="12">
        <v>134.65686011314389</v>
      </c>
      <c r="AN198" s="6">
        <v>110.66676688194271</v>
      </c>
      <c r="AO198" s="6">
        <v>44.727031946182251</v>
      </c>
      <c r="AP198" s="18">
        <v>7200</v>
      </c>
      <c r="AQ198" s="1" t="b">
        <f t="shared" si="29"/>
        <v>1</v>
      </c>
      <c r="AR198" s="1" t="b">
        <f t="shared" si="31"/>
        <v>1</v>
      </c>
      <c r="AS198" s="5" t="b">
        <f t="shared" si="30"/>
        <v>0</v>
      </c>
    </row>
    <row r="199" spans="1:45" s="5" customFormat="1">
      <c r="A199" s="5">
        <v>100</v>
      </c>
      <c r="B199" s="5">
        <v>8</v>
      </c>
      <c r="C199" s="7">
        <v>0.3</v>
      </c>
      <c r="D199" s="7">
        <v>0.1</v>
      </c>
      <c r="E199" s="5">
        <v>2</v>
      </c>
      <c r="F199" s="6">
        <v>95</v>
      </c>
      <c r="G199" s="6">
        <v>95</v>
      </c>
      <c r="H199" s="6">
        <v>91.859300000000005</v>
      </c>
      <c r="I199" s="6">
        <v>66.287800000000004</v>
      </c>
      <c r="J199" s="6">
        <v>70.370199999999997</v>
      </c>
      <c r="K199" s="9">
        <v>95</v>
      </c>
      <c r="L199" s="6">
        <v>95</v>
      </c>
      <c r="M199" s="6">
        <v>95</v>
      </c>
      <c r="N199" s="27">
        <v>35.658148142487981</v>
      </c>
      <c r="O199" s="6">
        <v>95</v>
      </c>
      <c r="P199" s="6">
        <v>95</v>
      </c>
      <c r="Q199" s="6">
        <v>95</v>
      </c>
      <c r="R199" s="6">
        <v>95</v>
      </c>
      <c r="S199" s="6">
        <v>95</v>
      </c>
      <c r="T199" s="9">
        <v>95</v>
      </c>
      <c r="U199" s="6">
        <v>95</v>
      </c>
      <c r="V199" s="6">
        <v>95</v>
      </c>
      <c r="W199" s="27" t="s">
        <v>14</v>
      </c>
      <c r="X199" s="77">
        <f t="shared" si="24"/>
        <v>96</v>
      </c>
      <c r="Y199" s="6">
        <v>0</v>
      </c>
      <c r="Z199" s="6">
        <v>0</v>
      </c>
      <c r="AA199" s="6">
        <v>3.3060200000000002</v>
      </c>
      <c r="AB199" s="6">
        <v>30.223400000000002</v>
      </c>
      <c r="AC199" s="6">
        <v>25.926100000000002</v>
      </c>
      <c r="AD199" s="6">
        <f t="shared" si="25"/>
        <v>0</v>
      </c>
      <c r="AE199" s="6">
        <f t="shared" si="26"/>
        <v>0</v>
      </c>
      <c r="AF199" s="6">
        <f t="shared" si="27"/>
        <v>0</v>
      </c>
      <c r="AG199" s="17">
        <f t="shared" si="28"/>
        <v>62.856095684908354</v>
      </c>
      <c r="AH199" s="6">
        <v>57.49</v>
      </c>
      <c r="AI199" s="6">
        <v>1621.4</v>
      </c>
      <c r="AJ199" s="6">
        <v>7200</v>
      </c>
      <c r="AK199" s="6">
        <v>98.09</v>
      </c>
      <c r="AL199" s="6">
        <v>6770.98</v>
      </c>
      <c r="AM199" s="12">
        <v>144.23372793197629</v>
      </c>
      <c r="AN199" s="6">
        <v>765.40650391578674</v>
      </c>
      <c r="AO199" s="6">
        <v>237.71491193771359</v>
      </c>
      <c r="AP199" s="18">
        <v>7200</v>
      </c>
      <c r="AQ199" s="1" t="b">
        <f t="shared" si="29"/>
        <v>1</v>
      </c>
      <c r="AR199" s="1" t="b">
        <f t="shared" si="31"/>
        <v>1</v>
      </c>
      <c r="AS199" s="5" t="b">
        <f t="shared" si="30"/>
        <v>0</v>
      </c>
    </row>
    <row r="200" spans="1:45" s="5" customFormat="1">
      <c r="A200" s="5">
        <v>100</v>
      </c>
      <c r="B200" s="5">
        <v>8</v>
      </c>
      <c r="C200" s="7">
        <v>0.3</v>
      </c>
      <c r="D200" s="7">
        <v>0.1</v>
      </c>
      <c r="E200" s="5">
        <v>3</v>
      </c>
      <c r="F200" s="6">
        <v>109</v>
      </c>
      <c r="G200" s="6">
        <v>109</v>
      </c>
      <c r="H200" s="6">
        <v>109</v>
      </c>
      <c r="I200" s="6">
        <v>82.998400000000004</v>
      </c>
      <c r="J200" s="6">
        <v>86.812799999999996</v>
      </c>
      <c r="K200" s="9">
        <v>109</v>
      </c>
      <c r="L200" s="6">
        <v>109</v>
      </c>
      <c r="M200" s="6">
        <v>109</v>
      </c>
      <c r="N200" s="27">
        <v>39.777777777777708</v>
      </c>
      <c r="O200" s="6">
        <v>109</v>
      </c>
      <c r="P200" s="6">
        <v>109</v>
      </c>
      <c r="Q200" s="6">
        <v>109</v>
      </c>
      <c r="R200" s="6">
        <v>109</v>
      </c>
      <c r="S200" s="6">
        <v>109</v>
      </c>
      <c r="T200" s="9">
        <v>109</v>
      </c>
      <c r="U200" s="6">
        <v>109</v>
      </c>
      <c r="V200" s="6">
        <v>109</v>
      </c>
      <c r="W200" s="27" t="s">
        <v>14</v>
      </c>
      <c r="X200" s="77">
        <f t="shared" si="24"/>
        <v>110</v>
      </c>
      <c r="Y200" s="6">
        <v>0</v>
      </c>
      <c r="Z200" s="6">
        <v>0</v>
      </c>
      <c r="AA200" s="6">
        <v>0</v>
      </c>
      <c r="AB200" s="6">
        <v>23.854700000000001</v>
      </c>
      <c r="AC200" s="6">
        <v>20.3552</v>
      </c>
      <c r="AD200" s="6">
        <f t="shared" si="25"/>
        <v>0</v>
      </c>
      <c r="AE200" s="6">
        <f t="shared" si="26"/>
        <v>0</v>
      </c>
      <c r="AF200" s="6">
        <f t="shared" si="27"/>
        <v>0</v>
      </c>
      <c r="AG200" s="17">
        <f t="shared" si="28"/>
        <v>63.838383838383891</v>
      </c>
      <c r="AH200" s="6">
        <v>17.739999999999998</v>
      </c>
      <c r="AI200" s="6">
        <v>512.33000000000004</v>
      </c>
      <c r="AJ200" s="6">
        <v>2700.28</v>
      </c>
      <c r="AK200" s="6">
        <v>28.57</v>
      </c>
      <c r="AL200" s="6">
        <v>6610.01</v>
      </c>
      <c r="AM200" s="12">
        <v>147.79340291023249</v>
      </c>
      <c r="AN200" s="6">
        <v>472.21982192993158</v>
      </c>
      <c r="AO200" s="6">
        <v>200.74270391464231</v>
      </c>
      <c r="AP200" s="18">
        <v>7200</v>
      </c>
      <c r="AQ200" s="1" t="b">
        <f t="shared" si="29"/>
        <v>1</v>
      </c>
      <c r="AR200" s="1" t="b">
        <f t="shared" si="31"/>
        <v>1</v>
      </c>
      <c r="AS200" s="5" t="b">
        <f t="shared" si="30"/>
        <v>0</v>
      </c>
    </row>
    <row r="201" spans="1:45" s="5" customFormat="1">
      <c r="A201" s="5">
        <v>100</v>
      </c>
      <c r="B201" s="5">
        <v>8</v>
      </c>
      <c r="C201" s="7">
        <v>0.3</v>
      </c>
      <c r="D201" s="7">
        <v>0.1</v>
      </c>
      <c r="E201" s="5">
        <v>4</v>
      </c>
      <c r="F201" s="6">
        <v>91</v>
      </c>
      <c r="G201" s="6">
        <v>91</v>
      </c>
      <c r="H201" s="6">
        <v>91</v>
      </c>
      <c r="I201" s="6">
        <v>70.250299999999996</v>
      </c>
      <c r="J201" s="6">
        <v>73.957099999999997</v>
      </c>
      <c r="K201" s="9">
        <v>91</v>
      </c>
      <c r="L201" s="6">
        <v>91.000000000000014</v>
      </c>
      <c r="M201" s="6">
        <v>91</v>
      </c>
      <c r="N201" s="27">
        <v>38.43654885521898</v>
      </c>
      <c r="O201" s="6">
        <v>91</v>
      </c>
      <c r="P201" s="6">
        <v>91</v>
      </c>
      <c r="Q201" s="6">
        <v>91</v>
      </c>
      <c r="R201" s="6">
        <v>100</v>
      </c>
      <c r="S201" s="6">
        <v>91</v>
      </c>
      <c r="T201" s="9">
        <v>91</v>
      </c>
      <c r="U201" s="6">
        <v>91.000000000000014</v>
      </c>
      <c r="V201" s="6">
        <v>91</v>
      </c>
      <c r="W201" s="27" t="s">
        <v>14</v>
      </c>
      <c r="X201" s="77">
        <f t="shared" si="24"/>
        <v>92</v>
      </c>
      <c r="Y201" s="6">
        <v>0</v>
      </c>
      <c r="Z201" s="6">
        <v>0</v>
      </c>
      <c r="AA201" s="6">
        <v>0</v>
      </c>
      <c r="AB201" s="6">
        <v>29.749700000000001</v>
      </c>
      <c r="AC201" s="6">
        <v>18.7285</v>
      </c>
      <c r="AD201" s="6">
        <f t="shared" si="25"/>
        <v>0</v>
      </c>
      <c r="AE201" s="6">
        <f t="shared" si="26"/>
        <v>0</v>
      </c>
      <c r="AF201" s="6">
        <f t="shared" si="27"/>
        <v>0</v>
      </c>
      <c r="AG201" s="17">
        <f t="shared" si="28"/>
        <v>58.221142548675019</v>
      </c>
      <c r="AH201" s="6">
        <v>23.82</v>
      </c>
      <c r="AI201" s="6">
        <v>201.36</v>
      </c>
      <c r="AJ201" s="6">
        <v>896.99</v>
      </c>
      <c r="AK201" s="6">
        <v>26.34</v>
      </c>
      <c r="AL201" s="6">
        <v>6692.58</v>
      </c>
      <c r="AM201" s="12">
        <v>139.54851508140561</v>
      </c>
      <c r="AN201" s="6">
        <v>544.16381597518921</v>
      </c>
      <c r="AO201" s="6">
        <v>144.15044903755191</v>
      </c>
      <c r="AP201" s="18">
        <v>7200</v>
      </c>
      <c r="AQ201" s="1" t="b">
        <f t="shared" si="29"/>
        <v>1</v>
      </c>
      <c r="AR201" s="1" t="b">
        <f t="shared" si="31"/>
        <v>1</v>
      </c>
      <c r="AS201" s="5" t="b">
        <f t="shared" si="30"/>
        <v>0</v>
      </c>
    </row>
    <row r="202" spans="1:45" s="5" customFormat="1">
      <c r="A202" s="5">
        <v>100</v>
      </c>
      <c r="B202" s="5">
        <v>8</v>
      </c>
      <c r="C202" s="7">
        <v>0.3</v>
      </c>
      <c r="D202" s="7">
        <v>0.1</v>
      </c>
      <c r="E202" s="5">
        <v>5</v>
      </c>
      <c r="F202" s="6">
        <v>96</v>
      </c>
      <c r="G202" s="6">
        <v>96</v>
      </c>
      <c r="H202" s="6">
        <v>96</v>
      </c>
      <c r="I202" s="6">
        <v>72.433700000000002</v>
      </c>
      <c r="J202" s="6">
        <v>74.9649</v>
      </c>
      <c r="K202" s="9">
        <v>96</v>
      </c>
      <c r="L202" s="6">
        <v>96</v>
      </c>
      <c r="M202" s="6">
        <v>96</v>
      </c>
      <c r="N202" s="27">
        <v>37.003285928258428</v>
      </c>
      <c r="O202" s="6">
        <v>96</v>
      </c>
      <c r="P202" s="6">
        <v>96</v>
      </c>
      <c r="Q202" s="6">
        <v>96</v>
      </c>
      <c r="R202" s="6">
        <v>96</v>
      </c>
      <c r="S202" s="6">
        <v>96</v>
      </c>
      <c r="T202" s="9">
        <v>96</v>
      </c>
      <c r="U202" s="6">
        <v>96</v>
      </c>
      <c r="V202" s="6">
        <v>96</v>
      </c>
      <c r="W202" s="27" t="s">
        <v>14</v>
      </c>
      <c r="X202" s="77">
        <f t="shared" si="24"/>
        <v>97</v>
      </c>
      <c r="Y202" s="6">
        <v>0</v>
      </c>
      <c r="Z202" s="6">
        <v>0</v>
      </c>
      <c r="AA202" s="6">
        <v>0</v>
      </c>
      <c r="AB202" s="6">
        <v>24.548300000000001</v>
      </c>
      <c r="AC202" s="6">
        <v>21.9115</v>
      </c>
      <c r="AD202" s="6">
        <f t="shared" si="25"/>
        <v>0</v>
      </c>
      <c r="AE202" s="6">
        <f t="shared" si="26"/>
        <v>0</v>
      </c>
      <c r="AF202" s="6">
        <f t="shared" si="27"/>
        <v>0</v>
      </c>
      <c r="AG202" s="17">
        <f t="shared" si="28"/>
        <v>61.852282548187191</v>
      </c>
      <c r="AH202" s="6">
        <v>23.94</v>
      </c>
      <c r="AI202" s="6">
        <v>583.91999999999996</v>
      </c>
      <c r="AJ202" s="6">
        <v>3244.95</v>
      </c>
      <c r="AK202" s="6">
        <v>16.399999999999999</v>
      </c>
      <c r="AL202" s="6">
        <v>5103.9399999999996</v>
      </c>
      <c r="AM202" s="12">
        <v>146.97849488258359</v>
      </c>
      <c r="AN202" s="6">
        <v>423.23641991615301</v>
      </c>
      <c r="AO202" s="6">
        <v>78.77928900718689</v>
      </c>
      <c r="AP202" s="18">
        <v>7200</v>
      </c>
      <c r="AQ202" s="1" t="b">
        <f t="shared" si="29"/>
        <v>1</v>
      </c>
      <c r="AR202" s="1" t="b">
        <f t="shared" si="31"/>
        <v>1</v>
      </c>
      <c r="AS202" s="5" t="b">
        <f t="shared" si="30"/>
        <v>0</v>
      </c>
    </row>
    <row r="203" spans="1:45" s="5" customFormat="1">
      <c r="A203" s="5">
        <v>100</v>
      </c>
      <c r="B203" s="5">
        <v>8</v>
      </c>
      <c r="C203" s="7">
        <v>0.3</v>
      </c>
      <c r="D203" s="7">
        <v>0.5</v>
      </c>
      <c r="E203" s="5">
        <v>1</v>
      </c>
      <c r="F203" s="6">
        <v>362.88</v>
      </c>
      <c r="G203" s="6">
        <v>314.06299999999999</v>
      </c>
      <c r="H203" s="6">
        <v>325.06700000000001</v>
      </c>
      <c r="I203" s="6">
        <v>308.63</v>
      </c>
      <c r="J203" s="6">
        <v>330.67700000000002</v>
      </c>
      <c r="K203" s="9">
        <v>349.65</v>
      </c>
      <c r="L203" s="6">
        <v>289.20323349699379</v>
      </c>
      <c r="M203" s="6">
        <v>290.22312469475912</v>
      </c>
      <c r="N203" s="27">
        <v>49.706879337722583</v>
      </c>
      <c r="O203" s="6">
        <v>414</v>
      </c>
      <c r="P203" s="6">
        <v>472</v>
      </c>
      <c r="Q203" s="6">
        <v>478</v>
      </c>
      <c r="R203" s="6">
        <v>442</v>
      </c>
      <c r="S203" s="6">
        <v>442</v>
      </c>
      <c r="T203" s="9" t="s">
        <v>14</v>
      </c>
      <c r="U203" s="6" t="s">
        <v>14</v>
      </c>
      <c r="V203" s="6" t="s">
        <v>14</v>
      </c>
      <c r="W203" s="27" t="s">
        <v>14</v>
      </c>
      <c r="X203" s="77">
        <f t="shared" si="24"/>
        <v>415</v>
      </c>
      <c r="Y203" s="6">
        <v>12.347799999999999</v>
      </c>
      <c r="Z203" s="6">
        <v>33.461199999999998</v>
      </c>
      <c r="AA203" s="6">
        <v>31.994299999999999</v>
      </c>
      <c r="AB203" s="6">
        <v>30.174199999999999</v>
      </c>
      <c r="AC203" s="6">
        <v>25.186299999999999</v>
      </c>
      <c r="AD203" s="6">
        <f t="shared" si="25"/>
        <v>15.746987951807235</v>
      </c>
      <c r="AE203" s="6">
        <f t="shared" si="26"/>
        <v>30.31247385614607</v>
      </c>
      <c r="AF203" s="6">
        <f t="shared" si="27"/>
        <v>30.066716941021898</v>
      </c>
      <c r="AG203" s="17">
        <f t="shared" si="28"/>
        <v>88.02243871380179</v>
      </c>
      <c r="AH203" s="6">
        <v>7200</v>
      </c>
      <c r="AI203" s="6">
        <v>7200</v>
      </c>
      <c r="AJ203" s="6">
        <v>7200</v>
      </c>
      <c r="AK203" s="6">
        <v>7200</v>
      </c>
      <c r="AL203" s="6">
        <v>7200</v>
      </c>
      <c r="AM203" s="12">
        <v>7200</v>
      </c>
      <c r="AN203" s="6">
        <v>7200</v>
      </c>
      <c r="AO203" s="6">
        <v>7200</v>
      </c>
      <c r="AP203" s="18">
        <v>7200</v>
      </c>
      <c r="AQ203" s="1" t="b">
        <f t="shared" si="29"/>
        <v>1</v>
      </c>
      <c r="AR203" s="1" t="b">
        <f t="shared" si="31"/>
        <v>0</v>
      </c>
      <c r="AS203" s="5" t="b">
        <f t="shared" si="30"/>
        <v>0</v>
      </c>
    </row>
    <row r="204" spans="1:45" s="5" customFormat="1">
      <c r="A204" s="5">
        <v>100</v>
      </c>
      <c r="B204" s="5">
        <v>8</v>
      </c>
      <c r="C204" s="7">
        <v>0.3</v>
      </c>
      <c r="D204" s="7">
        <v>0.5</v>
      </c>
      <c r="E204" s="5">
        <v>2</v>
      </c>
      <c r="F204" s="6">
        <v>375.31700000000001</v>
      </c>
      <c r="G204" s="6">
        <v>332.8</v>
      </c>
      <c r="H204" s="6">
        <v>326.22300000000001</v>
      </c>
      <c r="I204" s="6">
        <v>315.37299999999999</v>
      </c>
      <c r="J204" s="6">
        <v>332.37</v>
      </c>
      <c r="K204" s="9">
        <v>366.98</v>
      </c>
      <c r="L204" s="6">
        <v>290.74892022199691</v>
      </c>
      <c r="M204" s="6">
        <v>307.41242727981762</v>
      </c>
      <c r="N204" s="27">
        <v>52.747647069873743</v>
      </c>
      <c r="O204" s="6">
        <v>453</v>
      </c>
      <c r="P204" s="6">
        <v>512</v>
      </c>
      <c r="Q204" s="6">
        <v>476</v>
      </c>
      <c r="R204" s="6">
        <v>476</v>
      </c>
      <c r="S204" s="6">
        <v>463</v>
      </c>
      <c r="T204" s="9" t="s">
        <v>14</v>
      </c>
      <c r="U204" s="6" t="s">
        <v>14</v>
      </c>
      <c r="V204" s="6" t="s">
        <v>14</v>
      </c>
      <c r="W204" s="27" t="s">
        <v>14</v>
      </c>
      <c r="X204" s="77">
        <f t="shared" si="24"/>
        <v>454</v>
      </c>
      <c r="Y204" s="6">
        <v>17.148499999999999</v>
      </c>
      <c r="Z204" s="6">
        <v>35</v>
      </c>
      <c r="AA204" s="6">
        <v>31.465800000000002</v>
      </c>
      <c r="AB204" s="6">
        <v>33.745100000000001</v>
      </c>
      <c r="AC204" s="6">
        <v>28.213699999999999</v>
      </c>
      <c r="AD204" s="6">
        <f t="shared" si="25"/>
        <v>19.167400881057262</v>
      </c>
      <c r="AE204" s="6">
        <f t="shared" si="26"/>
        <v>35.958387616300236</v>
      </c>
      <c r="AF204" s="6">
        <f t="shared" si="27"/>
        <v>32.28801161237498</v>
      </c>
      <c r="AG204" s="17">
        <f t="shared" si="28"/>
        <v>88.381575535270102</v>
      </c>
      <c r="AH204" s="6">
        <v>7200</v>
      </c>
      <c r="AI204" s="6">
        <v>7200</v>
      </c>
      <c r="AJ204" s="6">
        <v>7200</v>
      </c>
      <c r="AK204" s="6">
        <v>7200</v>
      </c>
      <c r="AL204" s="6">
        <v>7200</v>
      </c>
      <c r="AM204" s="12">
        <v>7200</v>
      </c>
      <c r="AN204" s="6">
        <v>7200</v>
      </c>
      <c r="AO204" s="6">
        <v>7200</v>
      </c>
      <c r="AP204" s="18">
        <v>7200</v>
      </c>
      <c r="AQ204" s="1" t="b">
        <f t="shared" si="29"/>
        <v>1</v>
      </c>
      <c r="AR204" s="1" t="b">
        <f t="shared" si="31"/>
        <v>0</v>
      </c>
      <c r="AS204" s="5" t="b">
        <f t="shared" si="30"/>
        <v>0</v>
      </c>
    </row>
    <row r="205" spans="1:45" s="5" customFormat="1">
      <c r="A205" s="5">
        <v>100</v>
      </c>
      <c r="B205" s="5">
        <v>8</v>
      </c>
      <c r="C205" s="7">
        <v>0.3</v>
      </c>
      <c r="D205" s="7">
        <v>0.5</v>
      </c>
      <c r="E205" s="5">
        <v>3</v>
      </c>
      <c r="F205" s="6">
        <v>468.95</v>
      </c>
      <c r="G205" s="6">
        <v>409.68099999999998</v>
      </c>
      <c r="H205" s="6">
        <v>413.32299999999998</v>
      </c>
      <c r="I205" s="6">
        <v>391.839</v>
      </c>
      <c r="J205" s="6">
        <v>412.94400000000002</v>
      </c>
      <c r="K205" s="9">
        <v>443.06</v>
      </c>
      <c r="L205" s="6">
        <v>387.6529581699192</v>
      </c>
      <c r="M205" s="6">
        <v>395.68104219125729</v>
      </c>
      <c r="N205" s="27">
        <v>54.187273661350282</v>
      </c>
      <c r="O205" s="6">
        <v>484</v>
      </c>
      <c r="P205" s="6">
        <v>545</v>
      </c>
      <c r="Q205" s="6">
        <v>534</v>
      </c>
      <c r="R205" s="6">
        <v>506</v>
      </c>
      <c r="S205" s="6">
        <v>509</v>
      </c>
      <c r="T205" s="9" t="s">
        <v>14</v>
      </c>
      <c r="U205" s="6" t="s">
        <v>14</v>
      </c>
      <c r="V205" s="6" t="s">
        <v>14</v>
      </c>
      <c r="W205" s="27" t="s">
        <v>14</v>
      </c>
      <c r="X205" s="77">
        <f t="shared" si="24"/>
        <v>485</v>
      </c>
      <c r="Y205" s="6">
        <v>3.1094400000000002</v>
      </c>
      <c r="Z205" s="6">
        <v>24.8292</v>
      </c>
      <c r="AA205" s="6">
        <v>22.598600000000001</v>
      </c>
      <c r="AB205" s="6">
        <v>22.561399999999999</v>
      </c>
      <c r="AC205" s="6">
        <v>18.871400000000001</v>
      </c>
      <c r="AD205" s="6">
        <f t="shared" si="25"/>
        <v>8.6474226804123759</v>
      </c>
      <c r="AE205" s="6">
        <f t="shared" si="26"/>
        <v>20.0715550165115</v>
      </c>
      <c r="AF205" s="6">
        <f t="shared" si="27"/>
        <v>18.416279960565507</v>
      </c>
      <c r="AG205" s="17">
        <f t="shared" si="28"/>
        <v>88.827366255391695</v>
      </c>
      <c r="AH205" s="6">
        <v>7200</v>
      </c>
      <c r="AI205" s="6">
        <v>7200</v>
      </c>
      <c r="AJ205" s="6">
        <v>7200</v>
      </c>
      <c r="AK205" s="6">
        <v>7200</v>
      </c>
      <c r="AL205" s="6">
        <v>7200</v>
      </c>
      <c r="AM205" s="12">
        <v>7200</v>
      </c>
      <c r="AN205" s="6">
        <v>7200</v>
      </c>
      <c r="AO205" s="6">
        <v>7200</v>
      </c>
      <c r="AP205" s="18">
        <v>7200</v>
      </c>
      <c r="AQ205" s="1" t="b">
        <f t="shared" si="29"/>
        <v>1</v>
      </c>
      <c r="AR205" s="1" t="b">
        <f t="shared" si="31"/>
        <v>0</v>
      </c>
      <c r="AS205" s="5" t="b">
        <f t="shared" si="30"/>
        <v>0</v>
      </c>
    </row>
    <row r="206" spans="1:45" s="5" customFormat="1">
      <c r="A206" s="5">
        <v>100</v>
      </c>
      <c r="B206" s="5">
        <v>8</v>
      </c>
      <c r="C206" s="7">
        <v>0.3</v>
      </c>
      <c r="D206" s="7">
        <v>0.5</v>
      </c>
      <c r="E206" s="5">
        <v>4</v>
      </c>
      <c r="F206" s="6">
        <v>384</v>
      </c>
      <c r="G206" s="6">
        <v>349.64699999999999</v>
      </c>
      <c r="H206" s="6">
        <v>357.74700000000001</v>
      </c>
      <c r="I206" s="6">
        <v>326.06900000000002</v>
      </c>
      <c r="J206" s="6">
        <v>345.29899999999998</v>
      </c>
      <c r="K206" s="9">
        <v>362.98</v>
      </c>
      <c r="L206" s="6">
        <v>326.44170179176712</v>
      </c>
      <c r="M206" s="6">
        <v>329.77596376194413</v>
      </c>
      <c r="N206" s="27">
        <v>53.050843333737468</v>
      </c>
      <c r="O206" s="6">
        <v>384</v>
      </c>
      <c r="P206" s="6">
        <v>406</v>
      </c>
      <c r="Q206" s="6">
        <v>386</v>
      </c>
      <c r="R206" s="6">
        <v>384</v>
      </c>
      <c r="S206" s="6">
        <v>399</v>
      </c>
      <c r="T206" s="9" t="s">
        <v>14</v>
      </c>
      <c r="U206" s="6" t="s">
        <v>14</v>
      </c>
      <c r="V206" s="6" t="s">
        <v>14</v>
      </c>
      <c r="W206" s="27" t="s">
        <v>14</v>
      </c>
      <c r="X206" s="77">
        <f t="shared" si="24"/>
        <v>385</v>
      </c>
      <c r="Y206" s="6">
        <v>0</v>
      </c>
      <c r="Z206" s="6">
        <v>13.8802</v>
      </c>
      <c r="AA206" s="6">
        <v>7.31935</v>
      </c>
      <c r="AB206" s="6">
        <v>15.0863</v>
      </c>
      <c r="AC206" s="6">
        <v>13.4589</v>
      </c>
      <c r="AD206" s="6">
        <f t="shared" si="25"/>
        <v>5.7194805194805127</v>
      </c>
      <c r="AE206" s="6">
        <f t="shared" si="26"/>
        <v>15.209947586553996</v>
      </c>
      <c r="AF206" s="6">
        <f t="shared" si="27"/>
        <v>14.343905516378152</v>
      </c>
      <c r="AG206" s="17">
        <f t="shared" si="28"/>
        <v>86.220560173055205</v>
      </c>
      <c r="AH206" s="6">
        <v>978.84</v>
      </c>
      <c r="AI206" s="6">
        <v>7200</v>
      </c>
      <c r="AJ206" s="6">
        <v>7200</v>
      </c>
      <c r="AK206" s="6">
        <v>2142.69</v>
      </c>
      <c r="AL206" s="6">
        <v>7200</v>
      </c>
      <c r="AM206" s="12">
        <v>7200</v>
      </c>
      <c r="AN206" s="6">
        <v>7200</v>
      </c>
      <c r="AO206" s="6">
        <v>7200</v>
      </c>
      <c r="AP206" s="18">
        <v>7200</v>
      </c>
      <c r="AQ206" s="1" t="b">
        <f t="shared" si="29"/>
        <v>1</v>
      </c>
      <c r="AR206" s="1" t="b">
        <f t="shared" si="31"/>
        <v>1</v>
      </c>
      <c r="AS206" s="5" t="b">
        <f t="shared" si="30"/>
        <v>0</v>
      </c>
    </row>
    <row r="207" spans="1:45" s="5" customFormat="1">
      <c r="A207" s="5">
        <v>100</v>
      </c>
      <c r="B207" s="5">
        <v>8</v>
      </c>
      <c r="C207" s="7">
        <v>0.3</v>
      </c>
      <c r="D207" s="7">
        <v>0.5</v>
      </c>
      <c r="E207" s="5">
        <v>5</v>
      </c>
      <c r="F207" s="6">
        <v>386.18099999999998</v>
      </c>
      <c r="G207" s="6">
        <v>351.01</v>
      </c>
      <c r="H207" s="6">
        <v>355.726</v>
      </c>
      <c r="I207" s="6">
        <v>331.42099999999999</v>
      </c>
      <c r="J207" s="6">
        <v>354.28899999999999</v>
      </c>
      <c r="K207" s="9">
        <v>361.62</v>
      </c>
      <c r="L207" s="6">
        <v>317.78013698940453</v>
      </c>
      <c r="M207" s="6">
        <v>322.04226609883227</v>
      </c>
      <c r="N207" s="27">
        <v>52.724754473567202</v>
      </c>
      <c r="O207" s="6">
        <v>451</v>
      </c>
      <c r="P207" s="6">
        <v>489</v>
      </c>
      <c r="Q207" s="6">
        <v>486</v>
      </c>
      <c r="R207" s="6">
        <v>453</v>
      </c>
      <c r="S207" s="6">
        <v>466</v>
      </c>
      <c r="T207" s="9" t="s">
        <v>14</v>
      </c>
      <c r="U207" s="6" t="s">
        <v>14</v>
      </c>
      <c r="V207" s="6" t="s">
        <v>14</v>
      </c>
      <c r="W207" s="27" t="s">
        <v>14</v>
      </c>
      <c r="X207" s="77">
        <f t="shared" si="24"/>
        <v>452</v>
      </c>
      <c r="Y207" s="6">
        <v>14.372199999999999</v>
      </c>
      <c r="Z207" s="6">
        <v>28.218900000000001</v>
      </c>
      <c r="AA207" s="6">
        <v>26.805299999999999</v>
      </c>
      <c r="AB207" s="6">
        <v>26.8386</v>
      </c>
      <c r="AC207" s="6">
        <v>23.972300000000001</v>
      </c>
      <c r="AD207" s="6">
        <f t="shared" si="25"/>
        <v>19.995575221238937</v>
      </c>
      <c r="AE207" s="6">
        <f t="shared" si="26"/>
        <v>29.694659958096349</v>
      </c>
      <c r="AF207" s="6">
        <f t="shared" si="27"/>
        <v>28.75171104008135</v>
      </c>
      <c r="AG207" s="17">
        <f t="shared" si="28"/>
        <v>88.335231311157699</v>
      </c>
      <c r="AH207" s="6">
        <v>7200</v>
      </c>
      <c r="AI207" s="6">
        <v>7200</v>
      </c>
      <c r="AJ207" s="6">
        <v>7200</v>
      </c>
      <c r="AK207" s="6">
        <v>7200</v>
      </c>
      <c r="AL207" s="6">
        <v>7200</v>
      </c>
      <c r="AM207" s="12">
        <v>7200</v>
      </c>
      <c r="AN207" s="6">
        <v>7200</v>
      </c>
      <c r="AO207" s="6">
        <v>7200</v>
      </c>
      <c r="AP207" s="18">
        <v>7200</v>
      </c>
      <c r="AQ207" s="1" t="b">
        <f t="shared" si="29"/>
        <v>1</v>
      </c>
      <c r="AR207" s="1" t="b">
        <f t="shared" si="31"/>
        <v>0</v>
      </c>
      <c r="AS207" s="5" t="b">
        <f t="shared" si="30"/>
        <v>0</v>
      </c>
    </row>
    <row r="208" spans="1:45" s="5" customFormat="1">
      <c r="A208" s="5">
        <v>100</v>
      </c>
      <c r="B208" s="5">
        <v>8</v>
      </c>
      <c r="C208" s="7">
        <v>0.3</v>
      </c>
      <c r="D208" s="7">
        <v>1</v>
      </c>
      <c r="E208" s="5">
        <v>1</v>
      </c>
      <c r="F208" s="6">
        <v>636.28300000000002</v>
      </c>
      <c r="G208" s="6">
        <v>669.40200000000004</v>
      </c>
      <c r="H208" s="6">
        <v>682.32600000000002</v>
      </c>
      <c r="I208" s="6">
        <v>688.226</v>
      </c>
      <c r="J208" s="6">
        <v>713.726</v>
      </c>
      <c r="K208" s="9">
        <v>661</v>
      </c>
      <c r="L208" s="6">
        <v>656.68452473251682</v>
      </c>
      <c r="M208" s="6">
        <v>662.11153187028231</v>
      </c>
      <c r="N208" s="27">
        <v>697.86253826127643</v>
      </c>
      <c r="O208" s="6">
        <v>908</v>
      </c>
      <c r="P208" s="6">
        <v>984</v>
      </c>
      <c r="Q208" s="6">
        <v>984</v>
      </c>
      <c r="R208" s="6">
        <v>860</v>
      </c>
      <c r="S208" s="6">
        <v>836</v>
      </c>
      <c r="T208" s="9" t="s">
        <v>14</v>
      </c>
      <c r="U208" s="6" t="s">
        <v>14</v>
      </c>
      <c r="V208" s="6" t="s">
        <v>14</v>
      </c>
      <c r="W208" s="27" t="s">
        <v>14</v>
      </c>
      <c r="X208" s="77">
        <f t="shared" si="24"/>
        <v>909</v>
      </c>
      <c r="Y208" s="6">
        <v>29.924800000000001</v>
      </c>
      <c r="Z208" s="6">
        <v>31.971399999999999</v>
      </c>
      <c r="AA208" s="6">
        <v>30.658000000000001</v>
      </c>
      <c r="AB208" s="6">
        <v>19.973800000000001</v>
      </c>
      <c r="AC208" s="6">
        <v>14.625999999999999</v>
      </c>
      <c r="AD208" s="6">
        <f t="shared" si="25"/>
        <v>27.282728272827285</v>
      </c>
      <c r="AE208" s="6">
        <f t="shared" si="26"/>
        <v>27.757478027225869</v>
      </c>
      <c r="AF208" s="6">
        <f t="shared" si="27"/>
        <v>27.160447539022847</v>
      </c>
      <c r="AG208" s="17">
        <f t="shared" si="28"/>
        <v>23.227443535613158</v>
      </c>
      <c r="AH208" s="6">
        <v>7200</v>
      </c>
      <c r="AI208" s="6">
        <v>7200</v>
      </c>
      <c r="AJ208" s="6">
        <v>7200</v>
      </c>
      <c r="AK208" s="6">
        <v>7200</v>
      </c>
      <c r="AL208" s="6">
        <v>7200</v>
      </c>
      <c r="AM208" s="12">
        <v>7200</v>
      </c>
      <c r="AN208" s="6">
        <v>7200</v>
      </c>
      <c r="AO208" s="6">
        <v>7200</v>
      </c>
      <c r="AP208" s="18">
        <v>7200</v>
      </c>
      <c r="AQ208" s="1" t="b">
        <f t="shared" si="29"/>
        <v>1</v>
      </c>
      <c r="AR208" s="1" t="b">
        <f t="shared" si="31"/>
        <v>0</v>
      </c>
      <c r="AS208" s="5" t="b">
        <f t="shared" si="30"/>
        <v>0</v>
      </c>
    </row>
    <row r="209" spans="1:45" s="5" customFormat="1">
      <c r="A209" s="5">
        <v>100</v>
      </c>
      <c r="B209" s="5">
        <v>8</v>
      </c>
      <c r="C209" s="7">
        <v>0.3</v>
      </c>
      <c r="D209" s="7">
        <v>1</v>
      </c>
      <c r="E209" s="5">
        <v>2</v>
      </c>
      <c r="F209" s="6">
        <v>651.85699999999997</v>
      </c>
      <c r="G209" s="6">
        <v>682.84100000000001</v>
      </c>
      <c r="H209" s="6">
        <v>681.61900000000003</v>
      </c>
      <c r="I209" s="6">
        <v>690.71600000000001</v>
      </c>
      <c r="J209" s="6">
        <v>708.91600000000005</v>
      </c>
      <c r="K209" s="9">
        <v>670.05</v>
      </c>
      <c r="L209" s="6">
        <v>647</v>
      </c>
      <c r="M209" s="6">
        <v>647</v>
      </c>
      <c r="N209" s="27">
        <v>702.80719122852042</v>
      </c>
      <c r="O209" s="6">
        <v>893</v>
      </c>
      <c r="P209" s="6">
        <v>929</v>
      </c>
      <c r="Q209" s="6">
        <v>929</v>
      </c>
      <c r="R209" s="6">
        <v>849</v>
      </c>
      <c r="S209" s="6">
        <v>812</v>
      </c>
      <c r="T209" s="9" t="s">
        <v>14</v>
      </c>
      <c r="U209" s="6" t="s">
        <v>14</v>
      </c>
      <c r="V209" s="6" t="s">
        <v>14</v>
      </c>
      <c r="W209" s="27" t="s">
        <v>14</v>
      </c>
      <c r="X209" s="77">
        <f t="shared" si="24"/>
        <v>894</v>
      </c>
      <c r="Y209" s="6">
        <v>27.003699999999998</v>
      </c>
      <c r="Z209" s="6">
        <v>26.497199999999999</v>
      </c>
      <c r="AA209" s="6">
        <v>26.628799999999998</v>
      </c>
      <c r="AB209" s="6">
        <v>18.643599999999999</v>
      </c>
      <c r="AC209" s="6">
        <v>12.6951</v>
      </c>
      <c r="AD209" s="6">
        <f t="shared" si="25"/>
        <v>25.050335570469805</v>
      </c>
      <c r="AE209" s="6">
        <f t="shared" si="26"/>
        <v>27.628635346756148</v>
      </c>
      <c r="AF209" s="6">
        <f t="shared" si="27"/>
        <v>27.628635346756148</v>
      </c>
      <c r="AG209" s="17">
        <f t="shared" si="28"/>
        <v>21.386220220523445</v>
      </c>
      <c r="AH209" s="6">
        <v>7200</v>
      </c>
      <c r="AI209" s="6">
        <v>7200</v>
      </c>
      <c r="AJ209" s="6">
        <v>7200</v>
      </c>
      <c r="AK209" s="6">
        <v>7200</v>
      </c>
      <c r="AL209" s="6">
        <v>7200</v>
      </c>
      <c r="AM209" s="12">
        <v>7200</v>
      </c>
      <c r="AN209" s="6">
        <v>7200</v>
      </c>
      <c r="AO209" s="6">
        <v>7200</v>
      </c>
      <c r="AP209" s="18">
        <v>7200</v>
      </c>
      <c r="AQ209" s="1" t="b">
        <f t="shared" si="29"/>
        <v>1</v>
      </c>
      <c r="AR209" s="1" t="b">
        <f t="shared" si="31"/>
        <v>0</v>
      </c>
      <c r="AS209" s="5" t="b">
        <f t="shared" si="30"/>
        <v>0</v>
      </c>
    </row>
    <row r="210" spans="1:45" s="5" customFormat="1">
      <c r="A210" s="5">
        <v>100</v>
      </c>
      <c r="B210" s="5">
        <v>8</v>
      </c>
      <c r="C210" s="7">
        <v>0.3</v>
      </c>
      <c r="D210" s="7">
        <v>1</v>
      </c>
      <c r="E210" s="5">
        <v>3</v>
      </c>
      <c r="F210" s="6">
        <v>851</v>
      </c>
      <c r="G210" s="6">
        <v>862</v>
      </c>
      <c r="H210" s="6">
        <v>862</v>
      </c>
      <c r="I210" s="6">
        <v>878.55600000000004</v>
      </c>
      <c r="J210" s="6">
        <v>890.38599999999997</v>
      </c>
      <c r="K210" s="9">
        <v>862</v>
      </c>
      <c r="L210" s="6">
        <v>867.67105263157907</v>
      </c>
      <c r="M210" s="6">
        <v>876.625</v>
      </c>
      <c r="N210" s="27">
        <v>912</v>
      </c>
      <c r="O210" s="6">
        <v>1006</v>
      </c>
      <c r="P210" s="6">
        <v>1038</v>
      </c>
      <c r="Q210" s="6">
        <v>1060</v>
      </c>
      <c r="R210" s="6">
        <v>965</v>
      </c>
      <c r="S210" s="6">
        <v>926</v>
      </c>
      <c r="T210" s="9" t="s">
        <v>14</v>
      </c>
      <c r="U210" s="6" t="s">
        <v>14</v>
      </c>
      <c r="V210" s="6" t="s">
        <v>14</v>
      </c>
      <c r="W210" s="27">
        <v>912</v>
      </c>
      <c r="X210" s="77">
        <f t="shared" si="24"/>
        <v>1007</v>
      </c>
      <c r="Y210" s="6">
        <v>15.4076</v>
      </c>
      <c r="Z210" s="6">
        <v>16.9557</v>
      </c>
      <c r="AA210" s="6">
        <v>18.679200000000002</v>
      </c>
      <c r="AB210" s="6">
        <v>8.9579299999999993</v>
      </c>
      <c r="AC210" s="6">
        <v>3.84598</v>
      </c>
      <c r="AD210" s="6">
        <f t="shared" si="25"/>
        <v>14.399205561072492</v>
      </c>
      <c r="AE210" s="6">
        <f t="shared" si="26"/>
        <v>13.836042439763752</v>
      </c>
      <c r="AF210" s="6">
        <f t="shared" si="27"/>
        <v>12.946871896722945</v>
      </c>
      <c r="AG210" s="17">
        <f t="shared" si="28"/>
        <v>0</v>
      </c>
      <c r="AH210" s="6">
        <v>7200</v>
      </c>
      <c r="AI210" s="6">
        <v>7200</v>
      </c>
      <c r="AJ210" s="6">
        <v>7200</v>
      </c>
      <c r="AK210" s="6">
        <v>7200</v>
      </c>
      <c r="AL210" s="6">
        <v>7200</v>
      </c>
      <c r="AM210" s="12">
        <v>7200</v>
      </c>
      <c r="AN210" s="6">
        <v>7200</v>
      </c>
      <c r="AO210" s="6">
        <v>7200</v>
      </c>
      <c r="AP210" s="18">
        <v>1699.7491610050199</v>
      </c>
      <c r="AQ210" s="1" t="b">
        <f t="shared" si="29"/>
        <v>1</v>
      </c>
      <c r="AR210" s="1" t="b">
        <f t="shared" si="31"/>
        <v>0</v>
      </c>
      <c r="AS210" s="5" t="b">
        <f t="shared" si="30"/>
        <v>1</v>
      </c>
    </row>
    <row r="211" spans="1:45" s="5" customFormat="1">
      <c r="A211" s="5">
        <v>100</v>
      </c>
      <c r="B211" s="5">
        <v>8</v>
      </c>
      <c r="C211" s="7">
        <v>0.3</v>
      </c>
      <c r="D211" s="7">
        <v>1</v>
      </c>
      <c r="E211" s="5">
        <v>4</v>
      </c>
      <c r="F211" s="6">
        <v>739</v>
      </c>
      <c r="G211" s="6">
        <v>757.67600000000004</v>
      </c>
      <c r="H211" s="6">
        <v>764.14300000000003</v>
      </c>
      <c r="I211" s="6">
        <v>768.87400000000002</v>
      </c>
      <c r="J211" s="6">
        <v>786.83299999999997</v>
      </c>
      <c r="K211" s="9">
        <v>739.01</v>
      </c>
      <c r="L211" s="6">
        <v>737.71250351004596</v>
      </c>
      <c r="M211" s="6">
        <v>753.81610292237269</v>
      </c>
      <c r="N211" s="27">
        <v>796.86733227400543</v>
      </c>
      <c r="O211" s="6">
        <v>942</v>
      </c>
      <c r="P211" s="6">
        <v>994</v>
      </c>
      <c r="Q211" s="6">
        <v>994</v>
      </c>
      <c r="R211" s="6">
        <v>872</v>
      </c>
      <c r="S211" s="6">
        <v>879</v>
      </c>
      <c r="T211" s="9" t="s">
        <v>14</v>
      </c>
      <c r="U211" s="6" t="s">
        <v>14</v>
      </c>
      <c r="V211" s="6" t="s">
        <v>14</v>
      </c>
      <c r="W211" s="27">
        <v>848</v>
      </c>
      <c r="X211" s="77">
        <f t="shared" si="24"/>
        <v>943</v>
      </c>
      <c r="Y211" s="6">
        <v>21.549900000000001</v>
      </c>
      <c r="Z211" s="6">
        <v>23.774999999999999</v>
      </c>
      <c r="AA211" s="6">
        <v>23.124500000000001</v>
      </c>
      <c r="AB211" s="6">
        <v>11.8264</v>
      </c>
      <c r="AC211" s="6">
        <v>10.4854</v>
      </c>
      <c r="AD211" s="6">
        <f t="shared" si="25"/>
        <v>21.632025450689284</v>
      </c>
      <c r="AE211" s="6">
        <f t="shared" si="26"/>
        <v>21.76961786743945</v>
      </c>
      <c r="AF211" s="6">
        <f t="shared" si="27"/>
        <v>20.061919096248914</v>
      </c>
      <c r="AG211" s="17">
        <f t="shared" si="28"/>
        <v>6.0297957224050176</v>
      </c>
      <c r="AH211" s="6">
        <v>7200</v>
      </c>
      <c r="AI211" s="6">
        <v>7200</v>
      </c>
      <c r="AJ211" s="6">
        <v>7200</v>
      </c>
      <c r="AK211" s="6">
        <v>7200</v>
      </c>
      <c r="AL211" s="6">
        <v>7200</v>
      </c>
      <c r="AM211" s="12">
        <v>7200</v>
      </c>
      <c r="AN211" s="6">
        <v>7200</v>
      </c>
      <c r="AO211" s="6">
        <v>7200</v>
      </c>
      <c r="AP211" s="18">
        <v>7200</v>
      </c>
      <c r="AQ211" s="1" t="b">
        <f t="shared" si="29"/>
        <v>1</v>
      </c>
      <c r="AR211" s="1" t="b">
        <f t="shared" si="31"/>
        <v>0</v>
      </c>
      <c r="AS211" s="5" t="b">
        <f t="shared" si="30"/>
        <v>0</v>
      </c>
    </row>
    <row r="212" spans="1:45" s="5" customFormat="1">
      <c r="A212" s="5">
        <v>100</v>
      </c>
      <c r="B212" s="5">
        <v>8</v>
      </c>
      <c r="C212" s="7">
        <v>0.3</v>
      </c>
      <c r="D212" s="7">
        <v>1</v>
      </c>
      <c r="E212" s="5">
        <v>5</v>
      </c>
      <c r="F212" s="6">
        <v>721.08199999999999</v>
      </c>
      <c r="G212" s="6">
        <v>729.35299999999995</v>
      </c>
      <c r="H212" s="6">
        <v>735.75</v>
      </c>
      <c r="I212" s="6">
        <v>751.14099999999996</v>
      </c>
      <c r="J212" s="6">
        <v>772.43299999999999</v>
      </c>
      <c r="K212" s="9">
        <v>724.71</v>
      </c>
      <c r="L212" s="6">
        <v>710.85097078046908</v>
      </c>
      <c r="M212" s="6">
        <v>728.30963371220105</v>
      </c>
      <c r="N212" s="27">
        <v>765.68580808724141</v>
      </c>
      <c r="O212" s="6">
        <v>928</v>
      </c>
      <c r="P212" s="6">
        <v>1031</v>
      </c>
      <c r="Q212" s="6">
        <v>1031</v>
      </c>
      <c r="R212" s="6">
        <v>878</v>
      </c>
      <c r="S212" s="6">
        <v>869</v>
      </c>
      <c r="T212" s="9" t="s">
        <v>14</v>
      </c>
      <c r="U212" s="6" t="s">
        <v>14</v>
      </c>
      <c r="V212" s="6" t="s">
        <v>14</v>
      </c>
      <c r="W212" s="27" t="s">
        <v>14</v>
      </c>
      <c r="X212" s="77">
        <f t="shared" si="24"/>
        <v>929</v>
      </c>
      <c r="Y212" s="6">
        <v>22.2972</v>
      </c>
      <c r="Z212" s="6">
        <v>29.2577</v>
      </c>
      <c r="AA212" s="6">
        <v>28.6373</v>
      </c>
      <c r="AB212" s="6">
        <v>14.448600000000001</v>
      </c>
      <c r="AC212" s="6">
        <v>11.112399999999999</v>
      </c>
      <c r="AD212" s="6">
        <f t="shared" si="25"/>
        <v>21.990312163616789</v>
      </c>
      <c r="AE212" s="6">
        <f t="shared" si="26"/>
        <v>23.482134469271355</v>
      </c>
      <c r="AF212" s="6">
        <f t="shared" si="27"/>
        <v>21.602838136469206</v>
      </c>
      <c r="AG212" s="17">
        <f t="shared" si="28"/>
        <v>17.579568558962176</v>
      </c>
      <c r="AH212" s="6">
        <v>7200</v>
      </c>
      <c r="AI212" s="6">
        <v>7200</v>
      </c>
      <c r="AJ212" s="6">
        <v>7200</v>
      </c>
      <c r="AK212" s="6">
        <v>7200</v>
      </c>
      <c r="AL212" s="6">
        <v>7200</v>
      </c>
      <c r="AM212" s="12">
        <v>7200</v>
      </c>
      <c r="AN212" s="6">
        <v>7200</v>
      </c>
      <c r="AO212" s="6">
        <v>7200</v>
      </c>
      <c r="AP212" s="18">
        <v>7200</v>
      </c>
      <c r="AQ212" s="1" t="b">
        <f t="shared" si="29"/>
        <v>1</v>
      </c>
      <c r="AR212" s="1" t="b">
        <f t="shared" si="31"/>
        <v>0</v>
      </c>
      <c r="AS212" s="5" t="b">
        <f t="shared" si="30"/>
        <v>0</v>
      </c>
    </row>
    <row r="213" spans="1:45" s="5" customFormat="1">
      <c r="A213" s="5">
        <v>100</v>
      </c>
      <c r="B213" s="5">
        <v>12</v>
      </c>
      <c r="C213" s="7">
        <v>0.1</v>
      </c>
      <c r="D213" s="7">
        <v>0.1</v>
      </c>
      <c r="E213" s="5">
        <v>1</v>
      </c>
      <c r="F213" s="6">
        <v>173</v>
      </c>
      <c r="G213" s="6">
        <v>111.35</v>
      </c>
      <c r="H213" s="6">
        <v>111.32299999999999</v>
      </c>
      <c r="I213" s="6">
        <v>106.929</v>
      </c>
      <c r="J213" s="6">
        <v>108.123</v>
      </c>
      <c r="K213" s="9">
        <v>173</v>
      </c>
      <c r="L213" s="6">
        <v>150.105784054107</v>
      </c>
      <c r="M213" s="6">
        <v>173</v>
      </c>
      <c r="N213" s="27">
        <v>51.977902215363329</v>
      </c>
      <c r="O213" s="6">
        <v>173</v>
      </c>
      <c r="P213" s="6">
        <v>228</v>
      </c>
      <c r="Q213" s="6">
        <v>228</v>
      </c>
      <c r="R213" s="6">
        <v>184</v>
      </c>
      <c r="S213" s="6">
        <v>195</v>
      </c>
      <c r="T213" s="9">
        <v>173</v>
      </c>
      <c r="U213" s="6" t="s">
        <v>14</v>
      </c>
      <c r="V213" s="6">
        <v>173</v>
      </c>
      <c r="W213" s="27" t="s">
        <v>14</v>
      </c>
      <c r="X213" s="77">
        <f t="shared" si="24"/>
        <v>174</v>
      </c>
      <c r="Y213" s="6">
        <v>0</v>
      </c>
      <c r="Z213" s="6">
        <v>51.162100000000002</v>
      </c>
      <c r="AA213" s="6">
        <v>51.174100000000003</v>
      </c>
      <c r="AB213" s="6">
        <v>41.886699999999998</v>
      </c>
      <c r="AC213" s="6">
        <v>44.552399999999999</v>
      </c>
      <c r="AD213" s="6">
        <f t="shared" si="25"/>
        <v>0</v>
      </c>
      <c r="AE213" s="6">
        <f t="shared" si="26"/>
        <v>13.732308014881035</v>
      </c>
      <c r="AF213" s="6">
        <f t="shared" si="27"/>
        <v>0</v>
      </c>
      <c r="AG213" s="17">
        <f t="shared" si="28"/>
        <v>70.127642404963609</v>
      </c>
      <c r="AH213" s="6">
        <v>4531.93</v>
      </c>
      <c r="AI213" s="6">
        <v>7200</v>
      </c>
      <c r="AJ213" s="6">
        <v>7200</v>
      </c>
      <c r="AK213" s="6">
        <v>1333.11</v>
      </c>
      <c r="AL213" s="6">
        <v>7200</v>
      </c>
      <c r="AM213" s="12">
        <v>615.16611099243164</v>
      </c>
      <c r="AN213" s="6">
        <v>7200</v>
      </c>
      <c r="AO213" s="6">
        <v>6469.6509881019592</v>
      </c>
      <c r="AP213" s="18">
        <v>7200</v>
      </c>
      <c r="AQ213" s="1" t="b">
        <f t="shared" si="29"/>
        <v>1</v>
      </c>
      <c r="AR213" s="1" t="b">
        <f t="shared" si="31"/>
        <v>1</v>
      </c>
      <c r="AS213" s="5" t="b">
        <f t="shared" si="30"/>
        <v>0</v>
      </c>
    </row>
    <row r="214" spans="1:45" s="5" customFormat="1">
      <c r="A214" s="5">
        <v>100</v>
      </c>
      <c r="B214" s="5">
        <v>12</v>
      </c>
      <c r="C214" s="7">
        <v>0.1</v>
      </c>
      <c r="D214" s="7">
        <v>0.1</v>
      </c>
      <c r="E214" s="5">
        <v>2</v>
      </c>
      <c r="F214" s="6">
        <v>167.74199999999999</v>
      </c>
      <c r="G214" s="6">
        <v>112.646</v>
      </c>
      <c r="H214" s="6">
        <v>115.029</v>
      </c>
      <c r="I214" s="6">
        <v>107.254</v>
      </c>
      <c r="J214" s="6">
        <v>108.658</v>
      </c>
      <c r="K214" s="9">
        <v>183</v>
      </c>
      <c r="L214" s="6">
        <v>132.1102558445416</v>
      </c>
      <c r="M214" s="6">
        <v>138.23838655353291</v>
      </c>
      <c r="N214" s="27">
        <v>50.164060191320253</v>
      </c>
      <c r="O214" s="6">
        <v>183</v>
      </c>
      <c r="P214" s="6">
        <v>218</v>
      </c>
      <c r="Q214" s="6">
        <v>218</v>
      </c>
      <c r="R214" s="6">
        <v>205</v>
      </c>
      <c r="S214" s="6">
        <v>218</v>
      </c>
      <c r="T214" s="9">
        <v>183</v>
      </c>
      <c r="U214" s="6" t="s">
        <v>14</v>
      </c>
      <c r="V214" s="6" t="s">
        <v>14</v>
      </c>
      <c r="W214" s="27" t="s">
        <v>14</v>
      </c>
      <c r="X214" s="77">
        <f t="shared" si="24"/>
        <v>184</v>
      </c>
      <c r="Y214" s="6">
        <v>8.3377400000000002</v>
      </c>
      <c r="Z214" s="6">
        <v>48.3277</v>
      </c>
      <c r="AA214" s="6">
        <v>47.234499999999997</v>
      </c>
      <c r="AB214" s="6">
        <v>47.680799999999998</v>
      </c>
      <c r="AC214" s="6">
        <v>50.1571</v>
      </c>
      <c r="AD214" s="6">
        <f t="shared" si="25"/>
        <v>0</v>
      </c>
      <c r="AE214" s="6">
        <f t="shared" si="26"/>
        <v>28.200947910575213</v>
      </c>
      <c r="AF214" s="6">
        <f t="shared" si="27"/>
        <v>24.870442090471244</v>
      </c>
      <c r="AG214" s="17">
        <f t="shared" si="28"/>
        <v>72.736923809065075</v>
      </c>
      <c r="AH214" s="6">
        <v>7200</v>
      </c>
      <c r="AI214" s="6">
        <v>7200</v>
      </c>
      <c r="AJ214" s="6">
        <v>7200</v>
      </c>
      <c r="AK214" s="6">
        <v>3529.66</v>
      </c>
      <c r="AL214" s="6">
        <v>7200</v>
      </c>
      <c r="AM214" s="12">
        <v>2824.793848991394</v>
      </c>
      <c r="AN214" s="6">
        <v>7200</v>
      </c>
      <c r="AO214" s="6">
        <v>7200</v>
      </c>
      <c r="AP214" s="18">
        <v>7200</v>
      </c>
      <c r="AQ214" s="1" t="b">
        <f t="shared" si="29"/>
        <v>1</v>
      </c>
      <c r="AR214" s="1" t="b">
        <f t="shared" si="31"/>
        <v>0</v>
      </c>
      <c r="AS214" s="5" t="b">
        <f t="shared" si="30"/>
        <v>1</v>
      </c>
    </row>
    <row r="215" spans="1:45" s="5" customFormat="1">
      <c r="A215" s="5">
        <v>100</v>
      </c>
      <c r="B215" s="5">
        <v>12</v>
      </c>
      <c r="C215" s="7">
        <v>0.1</v>
      </c>
      <c r="D215" s="7">
        <v>0.1</v>
      </c>
      <c r="E215" s="5">
        <v>3</v>
      </c>
      <c r="F215" s="6">
        <v>179</v>
      </c>
      <c r="G215" s="6">
        <v>121.488</v>
      </c>
      <c r="H215" s="6">
        <v>121.86799999999999</v>
      </c>
      <c r="I215" s="6">
        <v>117.809</v>
      </c>
      <c r="J215" s="6">
        <v>119.51</v>
      </c>
      <c r="K215" s="9">
        <v>179</v>
      </c>
      <c r="L215" s="6">
        <v>160.3584297480956</v>
      </c>
      <c r="M215" s="6">
        <v>166.95428751438661</v>
      </c>
      <c r="N215" s="27">
        <v>53.043662036527067</v>
      </c>
      <c r="O215" s="6">
        <v>179</v>
      </c>
      <c r="P215" s="6">
        <v>217</v>
      </c>
      <c r="Q215" s="6">
        <v>217</v>
      </c>
      <c r="R215" s="6">
        <v>192</v>
      </c>
      <c r="S215" s="6">
        <v>204</v>
      </c>
      <c r="T215" s="9">
        <v>179</v>
      </c>
      <c r="U215" s="6" t="s">
        <v>14</v>
      </c>
      <c r="V215" s="6">
        <v>179</v>
      </c>
      <c r="W215" s="27" t="s">
        <v>14</v>
      </c>
      <c r="X215" s="77">
        <f t="shared" si="24"/>
        <v>180</v>
      </c>
      <c r="Y215" s="6">
        <v>0</v>
      </c>
      <c r="Z215" s="6">
        <v>44.014699999999998</v>
      </c>
      <c r="AA215" s="6">
        <v>43.839500000000001</v>
      </c>
      <c r="AB215" s="6">
        <v>38.641300000000001</v>
      </c>
      <c r="AC215" s="6">
        <v>41.416800000000002</v>
      </c>
      <c r="AD215" s="6">
        <f t="shared" si="25"/>
        <v>0</v>
      </c>
      <c r="AE215" s="6">
        <f t="shared" si="26"/>
        <v>10.911983473280218</v>
      </c>
      <c r="AF215" s="6">
        <f t="shared" si="27"/>
        <v>6.729448315985131</v>
      </c>
      <c r="AG215" s="17">
        <f t="shared" si="28"/>
        <v>70.531298868596082</v>
      </c>
      <c r="AH215" s="6">
        <v>3912.53</v>
      </c>
      <c r="AI215" s="6">
        <v>7200</v>
      </c>
      <c r="AJ215" s="6">
        <v>7200</v>
      </c>
      <c r="AK215" s="6">
        <v>2385.7600000000002</v>
      </c>
      <c r="AL215" s="6">
        <v>7200</v>
      </c>
      <c r="AM215" s="12">
        <v>626.06139802932739</v>
      </c>
      <c r="AN215" s="6">
        <v>7200</v>
      </c>
      <c r="AO215" s="6">
        <v>7200</v>
      </c>
      <c r="AP215" s="18">
        <v>7200</v>
      </c>
      <c r="AQ215" s="1" t="b">
        <f t="shared" si="29"/>
        <v>1</v>
      </c>
      <c r="AR215" s="1" t="b">
        <f t="shared" si="31"/>
        <v>1</v>
      </c>
      <c r="AS215" s="5" t="b">
        <f t="shared" si="30"/>
        <v>0</v>
      </c>
    </row>
    <row r="216" spans="1:45" s="5" customFormat="1">
      <c r="A216" s="5">
        <v>100</v>
      </c>
      <c r="B216" s="5">
        <v>12</v>
      </c>
      <c r="C216" s="7">
        <v>0.1</v>
      </c>
      <c r="D216" s="7">
        <v>0.1</v>
      </c>
      <c r="E216" s="5">
        <v>4</v>
      </c>
      <c r="F216" s="6">
        <v>178.86799999999999</v>
      </c>
      <c r="G216" s="6">
        <v>122.66</v>
      </c>
      <c r="H216" s="6">
        <v>123.256</v>
      </c>
      <c r="I216" s="6">
        <v>118.77</v>
      </c>
      <c r="J216" s="6">
        <v>119.10299999999999</v>
      </c>
      <c r="K216" s="9">
        <v>190</v>
      </c>
      <c r="L216" s="6">
        <v>144.31059333995859</v>
      </c>
      <c r="M216" s="6">
        <v>150.670234052388</v>
      </c>
      <c r="N216" s="27">
        <v>53.627097124435068</v>
      </c>
      <c r="O216" s="6">
        <v>190</v>
      </c>
      <c r="P216" s="6">
        <v>257</v>
      </c>
      <c r="Q216" s="6">
        <v>228</v>
      </c>
      <c r="R216" s="6">
        <v>191</v>
      </c>
      <c r="S216" s="6">
        <v>192</v>
      </c>
      <c r="T216" s="9">
        <v>190</v>
      </c>
      <c r="U216" s="6" t="s">
        <v>14</v>
      </c>
      <c r="V216" s="6">
        <v>191</v>
      </c>
      <c r="W216" s="27" t="s">
        <v>14</v>
      </c>
      <c r="X216" s="77">
        <f t="shared" si="24"/>
        <v>191</v>
      </c>
      <c r="Y216" s="6">
        <v>5.8591499999999996</v>
      </c>
      <c r="Z216" s="6">
        <v>52.272300000000001</v>
      </c>
      <c r="AA216" s="6">
        <v>45.9405</v>
      </c>
      <c r="AB216" s="6">
        <v>37.817</v>
      </c>
      <c r="AC216" s="6">
        <v>37.966999999999999</v>
      </c>
      <c r="AD216" s="6">
        <f t="shared" si="25"/>
        <v>0</v>
      </c>
      <c r="AE216" s="6">
        <f t="shared" si="26"/>
        <v>24.444715528817497</v>
      </c>
      <c r="AF216" s="6">
        <f t="shared" si="27"/>
        <v>21.115060705556022</v>
      </c>
      <c r="AG216" s="17">
        <f t="shared" si="28"/>
        <v>71.922985798725094</v>
      </c>
      <c r="AH216" s="6">
        <v>7200</v>
      </c>
      <c r="AI216" s="6">
        <v>7200</v>
      </c>
      <c r="AJ216" s="6">
        <v>7200</v>
      </c>
      <c r="AK216" s="6">
        <v>833.85</v>
      </c>
      <c r="AL216" s="6">
        <v>7200</v>
      </c>
      <c r="AM216" s="12">
        <v>1984.5810329914091</v>
      </c>
      <c r="AN216" s="6">
        <v>7200</v>
      </c>
      <c r="AO216" s="6">
        <v>7200</v>
      </c>
      <c r="AP216" s="18">
        <v>7200</v>
      </c>
      <c r="AQ216" s="1" t="b">
        <f t="shared" si="29"/>
        <v>1</v>
      </c>
      <c r="AR216" s="1" t="b">
        <f t="shared" si="31"/>
        <v>0</v>
      </c>
      <c r="AS216" s="5" t="b">
        <f t="shared" si="30"/>
        <v>1</v>
      </c>
    </row>
    <row r="217" spans="1:45" s="5" customFormat="1">
      <c r="A217" s="5">
        <v>100</v>
      </c>
      <c r="B217" s="5">
        <v>12</v>
      </c>
      <c r="C217" s="7">
        <v>0.1</v>
      </c>
      <c r="D217" s="7">
        <v>0.1</v>
      </c>
      <c r="E217" s="5">
        <v>5</v>
      </c>
      <c r="F217" s="6">
        <v>191</v>
      </c>
      <c r="G217" s="6">
        <v>112.441</v>
      </c>
      <c r="H217" s="6">
        <v>117.667</v>
      </c>
      <c r="I217" s="6">
        <v>111.081</v>
      </c>
      <c r="J217" s="6">
        <v>112.425</v>
      </c>
      <c r="K217" s="9">
        <v>191</v>
      </c>
      <c r="L217" s="6">
        <v>146.2663260785416</v>
      </c>
      <c r="M217" s="6">
        <v>143.0686054642124</v>
      </c>
      <c r="N217" s="27">
        <v>47.462102129274889</v>
      </c>
      <c r="O217" s="6">
        <v>191</v>
      </c>
      <c r="P217" s="6">
        <v>244</v>
      </c>
      <c r="Q217" s="6">
        <v>244</v>
      </c>
      <c r="R217" s="6">
        <v>204</v>
      </c>
      <c r="S217" s="6">
        <v>217</v>
      </c>
      <c r="T217" s="9">
        <v>191</v>
      </c>
      <c r="U217" s="6" t="s">
        <v>14</v>
      </c>
      <c r="V217" s="6" t="s">
        <v>14</v>
      </c>
      <c r="W217" s="27" t="s">
        <v>14</v>
      </c>
      <c r="X217" s="77">
        <f t="shared" si="24"/>
        <v>192</v>
      </c>
      <c r="Y217" s="6">
        <v>0</v>
      </c>
      <c r="Z217" s="6">
        <v>53.917499999999997</v>
      </c>
      <c r="AA217" s="6">
        <v>51.775700000000001</v>
      </c>
      <c r="AB217" s="6">
        <v>45.548699999999997</v>
      </c>
      <c r="AC217" s="6">
        <v>48.191400000000002</v>
      </c>
      <c r="AD217" s="6">
        <f t="shared" si="25"/>
        <v>0</v>
      </c>
      <c r="AE217" s="6">
        <f t="shared" si="26"/>
        <v>23.819621834092921</v>
      </c>
      <c r="AF217" s="6">
        <f t="shared" si="27"/>
        <v>25.485101320722713</v>
      </c>
      <c r="AG217" s="17">
        <f t="shared" si="28"/>
        <v>75.280155141002652</v>
      </c>
      <c r="AH217" s="6">
        <v>6026.76</v>
      </c>
      <c r="AI217" s="6">
        <v>7200</v>
      </c>
      <c r="AJ217" s="6">
        <v>7200</v>
      </c>
      <c r="AK217" s="6">
        <v>2773.68</v>
      </c>
      <c r="AL217" s="6">
        <v>7200</v>
      </c>
      <c r="AM217" s="12">
        <v>1763.8522050380709</v>
      </c>
      <c r="AN217" s="6">
        <v>7200</v>
      </c>
      <c r="AO217" s="6">
        <v>7200</v>
      </c>
      <c r="AP217" s="18">
        <v>7200</v>
      </c>
      <c r="AQ217" s="1" t="b">
        <f t="shared" si="29"/>
        <v>1</v>
      </c>
      <c r="AR217" s="1" t="b">
        <f t="shared" si="31"/>
        <v>1</v>
      </c>
      <c r="AS217" s="5" t="b">
        <f t="shared" si="30"/>
        <v>0</v>
      </c>
    </row>
    <row r="218" spans="1:45" s="5" customFormat="1">
      <c r="A218" s="5">
        <v>100</v>
      </c>
      <c r="B218" s="5">
        <v>12</v>
      </c>
      <c r="C218" s="7">
        <v>0.1</v>
      </c>
      <c r="D218" s="7">
        <v>0.5</v>
      </c>
      <c r="E218" s="5">
        <v>1</v>
      </c>
      <c r="F218" s="6">
        <v>478.15600000000001</v>
      </c>
      <c r="G218" s="6">
        <v>472.15100000000001</v>
      </c>
      <c r="H218" s="6">
        <v>491.67200000000003</v>
      </c>
      <c r="I218" s="6">
        <v>471.26799999999997</v>
      </c>
      <c r="J218" s="6">
        <v>484.19299999999998</v>
      </c>
      <c r="K218" s="9">
        <v>512.83000000000004</v>
      </c>
      <c r="L218" s="6">
        <v>445.79685316315931</v>
      </c>
      <c r="M218" s="6">
        <v>464.86439178332989</v>
      </c>
      <c r="N218" s="27">
        <v>71.153560666871925</v>
      </c>
      <c r="O218" s="6">
        <v>617</v>
      </c>
      <c r="P218" s="6">
        <v>826</v>
      </c>
      <c r="Q218" s="6">
        <v>826</v>
      </c>
      <c r="R218" s="6">
        <v>639</v>
      </c>
      <c r="S218" s="6">
        <v>705</v>
      </c>
      <c r="T218" s="9" t="s">
        <v>14</v>
      </c>
      <c r="U218" s="6" t="s">
        <v>14</v>
      </c>
      <c r="V218" s="6" t="s">
        <v>14</v>
      </c>
      <c r="W218" s="27" t="s">
        <v>14</v>
      </c>
      <c r="X218" s="77">
        <f t="shared" si="24"/>
        <v>618</v>
      </c>
      <c r="Y218" s="6">
        <v>22.503</v>
      </c>
      <c r="Z218" s="6">
        <v>42.838900000000002</v>
      </c>
      <c r="AA218" s="6">
        <v>40.4756</v>
      </c>
      <c r="AB218" s="6">
        <v>26.249099999999999</v>
      </c>
      <c r="AC218" s="6">
        <v>31.3202</v>
      </c>
      <c r="AD218" s="6">
        <f t="shared" si="25"/>
        <v>17.017799352750806</v>
      </c>
      <c r="AE218" s="6">
        <f t="shared" si="26"/>
        <v>27.8645868668027</v>
      </c>
      <c r="AF218" s="6">
        <f t="shared" si="27"/>
        <v>24.779224630529139</v>
      </c>
      <c r="AG218" s="17">
        <f t="shared" si="28"/>
        <v>88.486478856493207</v>
      </c>
      <c r="AH218" s="6">
        <v>7200</v>
      </c>
      <c r="AI218" s="6">
        <v>7200</v>
      </c>
      <c r="AJ218" s="6">
        <v>7200</v>
      </c>
      <c r="AK218" s="6">
        <v>7200</v>
      </c>
      <c r="AL218" s="6">
        <v>7200</v>
      </c>
      <c r="AM218" s="12">
        <v>7200</v>
      </c>
      <c r="AN218" s="6">
        <v>7200</v>
      </c>
      <c r="AO218" s="6">
        <v>7200</v>
      </c>
      <c r="AP218" s="18">
        <v>7200</v>
      </c>
      <c r="AQ218" s="1" t="b">
        <f t="shared" si="29"/>
        <v>1</v>
      </c>
      <c r="AR218" s="1" t="b">
        <f t="shared" si="31"/>
        <v>0</v>
      </c>
      <c r="AS218" s="5" t="b">
        <f t="shared" si="30"/>
        <v>0</v>
      </c>
    </row>
    <row r="219" spans="1:45" s="5" customFormat="1">
      <c r="A219" s="5">
        <v>100</v>
      </c>
      <c r="B219" s="5">
        <v>12</v>
      </c>
      <c r="C219" s="7">
        <v>0.1</v>
      </c>
      <c r="D219" s="7">
        <v>0.5</v>
      </c>
      <c r="E219" s="5">
        <v>2</v>
      </c>
      <c r="F219" s="6">
        <v>511.93099999999998</v>
      </c>
      <c r="G219" s="6">
        <v>464.97500000000002</v>
      </c>
      <c r="H219" s="6">
        <v>484.32</v>
      </c>
      <c r="I219" s="6">
        <v>456.4</v>
      </c>
      <c r="J219" s="6">
        <v>474.20400000000001</v>
      </c>
      <c r="K219" s="9">
        <v>519.35</v>
      </c>
      <c r="L219" s="6">
        <v>451.52622598072202</v>
      </c>
      <c r="M219" s="6">
        <v>452.70822739755931</v>
      </c>
      <c r="N219" s="27">
        <v>68.660226940136184</v>
      </c>
      <c r="O219" s="6">
        <v>591</v>
      </c>
      <c r="P219" s="6">
        <v>699</v>
      </c>
      <c r="Q219" s="6">
        <v>645</v>
      </c>
      <c r="R219" s="6">
        <v>705</v>
      </c>
      <c r="S219" s="6">
        <v>697</v>
      </c>
      <c r="T219" s="9">
        <v>591</v>
      </c>
      <c r="U219" s="6" t="s">
        <v>14</v>
      </c>
      <c r="V219" s="6" t="s">
        <v>14</v>
      </c>
      <c r="W219" s="27" t="s">
        <v>14</v>
      </c>
      <c r="X219" s="77">
        <f t="shared" si="24"/>
        <v>592</v>
      </c>
      <c r="Y219" s="6">
        <v>13.3789</v>
      </c>
      <c r="Z219" s="6">
        <v>33.479999999999997</v>
      </c>
      <c r="AA219" s="6">
        <v>24.9116</v>
      </c>
      <c r="AB219" s="6">
        <v>35.262300000000003</v>
      </c>
      <c r="AC219" s="6">
        <v>31.9649</v>
      </c>
      <c r="AD219" s="6">
        <f t="shared" si="25"/>
        <v>12.123519458544841</v>
      </c>
      <c r="AE219" s="6">
        <f t="shared" si="26"/>
        <v>23.728678043796958</v>
      </c>
      <c r="AF219" s="6">
        <f t="shared" si="27"/>
        <v>23.529015642304174</v>
      </c>
      <c r="AG219" s="17">
        <f t="shared" si="28"/>
        <v>88.401988692544563</v>
      </c>
      <c r="AH219" s="6">
        <v>7200</v>
      </c>
      <c r="AI219" s="6">
        <v>7200</v>
      </c>
      <c r="AJ219" s="6">
        <v>7200</v>
      </c>
      <c r="AK219" s="6">
        <v>7200</v>
      </c>
      <c r="AL219" s="6">
        <v>7200</v>
      </c>
      <c r="AM219" s="12">
        <v>7200</v>
      </c>
      <c r="AN219" s="6">
        <v>7200</v>
      </c>
      <c r="AO219" s="6">
        <v>7200</v>
      </c>
      <c r="AP219" s="18">
        <v>7200</v>
      </c>
      <c r="AQ219" s="1" t="b">
        <f t="shared" si="29"/>
        <v>1</v>
      </c>
      <c r="AR219" s="1" t="b">
        <f t="shared" si="31"/>
        <v>0</v>
      </c>
      <c r="AS219" s="5" t="b">
        <f t="shared" si="30"/>
        <v>0</v>
      </c>
    </row>
    <row r="220" spans="1:45" s="5" customFormat="1">
      <c r="A220" s="5">
        <v>100</v>
      </c>
      <c r="B220" s="5">
        <v>12</v>
      </c>
      <c r="C220" s="7">
        <v>0.1</v>
      </c>
      <c r="D220" s="7">
        <v>0.5</v>
      </c>
      <c r="E220" s="5">
        <v>3</v>
      </c>
      <c r="F220" s="6">
        <v>534.41600000000005</v>
      </c>
      <c r="G220" s="6">
        <v>519.94899999999996</v>
      </c>
      <c r="H220" s="6">
        <v>547.49400000000003</v>
      </c>
      <c r="I220" s="6">
        <v>526.94600000000003</v>
      </c>
      <c r="J220" s="6">
        <v>540.16499999999996</v>
      </c>
      <c r="K220" s="9">
        <v>554.36</v>
      </c>
      <c r="L220" s="6">
        <v>521.01229929531269</v>
      </c>
      <c r="M220" s="6">
        <v>522.0170254945474</v>
      </c>
      <c r="N220" s="27">
        <v>70.687998645822788</v>
      </c>
      <c r="O220" s="6">
        <v>665</v>
      </c>
      <c r="P220" s="6">
        <v>830</v>
      </c>
      <c r="Q220" s="6">
        <v>905</v>
      </c>
      <c r="R220" s="6">
        <v>723</v>
      </c>
      <c r="S220" s="6">
        <v>764</v>
      </c>
      <c r="T220" s="9" t="s">
        <v>14</v>
      </c>
      <c r="U220" s="6" t="s">
        <v>14</v>
      </c>
      <c r="V220" s="6" t="s">
        <v>14</v>
      </c>
      <c r="W220" s="27" t="s">
        <v>14</v>
      </c>
      <c r="X220" s="77">
        <f t="shared" si="24"/>
        <v>666</v>
      </c>
      <c r="Y220" s="6">
        <v>19.636700000000001</v>
      </c>
      <c r="Z220" s="6">
        <v>37.355499999999999</v>
      </c>
      <c r="AA220" s="6">
        <v>39.503399999999999</v>
      </c>
      <c r="AB220" s="6">
        <v>27.116800000000001</v>
      </c>
      <c r="AC220" s="6">
        <v>29.297699999999999</v>
      </c>
      <c r="AD220" s="6">
        <f t="shared" si="25"/>
        <v>16.762762762762762</v>
      </c>
      <c r="AE220" s="6">
        <f t="shared" si="26"/>
        <v>21.769925030733827</v>
      </c>
      <c r="AF220" s="6">
        <f t="shared" si="27"/>
        <v>21.619065241058955</v>
      </c>
      <c r="AG220" s="17">
        <f t="shared" si="28"/>
        <v>89.386186389516098</v>
      </c>
      <c r="AH220" s="6">
        <v>7200</v>
      </c>
      <c r="AI220" s="6">
        <v>7200</v>
      </c>
      <c r="AJ220" s="6">
        <v>7200</v>
      </c>
      <c r="AK220" s="6">
        <v>7200</v>
      </c>
      <c r="AL220" s="6">
        <v>7200</v>
      </c>
      <c r="AM220" s="12">
        <v>7200</v>
      </c>
      <c r="AN220" s="6">
        <v>7200</v>
      </c>
      <c r="AO220" s="6">
        <v>7200</v>
      </c>
      <c r="AP220" s="18">
        <v>7200</v>
      </c>
      <c r="AQ220" s="1" t="b">
        <f t="shared" si="29"/>
        <v>1</v>
      </c>
      <c r="AR220" s="1" t="b">
        <f t="shared" si="31"/>
        <v>0</v>
      </c>
      <c r="AS220" s="5" t="b">
        <f t="shared" si="30"/>
        <v>0</v>
      </c>
    </row>
    <row r="221" spans="1:45" s="5" customFormat="1">
      <c r="A221" s="5">
        <v>100</v>
      </c>
      <c r="B221" s="5">
        <v>12</v>
      </c>
      <c r="C221" s="7">
        <v>0.1</v>
      </c>
      <c r="D221" s="7">
        <v>0.5</v>
      </c>
      <c r="E221" s="5">
        <v>4</v>
      </c>
      <c r="F221" s="6">
        <v>511.96199999999999</v>
      </c>
      <c r="G221" s="6">
        <v>491.166</v>
      </c>
      <c r="H221" s="6">
        <v>518.68200000000002</v>
      </c>
      <c r="I221" s="6">
        <v>502.99</v>
      </c>
      <c r="J221" s="6">
        <v>519.63099999999997</v>
      </c>
      <c r="K221" s="9">
        <v>547.6</v>
      </c>
      <c r="L221" s="6">
        <v>500.00457228070348</v>
      </c>
      <c r="M221" s="6">
        <v>503.33234273923119</v>
      </c>
      <c r="N221" s="27">
        <v>76.071935716281814</v>
      </c>
      <c r="O221" s="6">
        <v>726</v>
      </c>
      <c r="P221" s="6">
        <v>947</v>
      </c>
      <c r="Q221" s="6">
        <v>947</v>
      </c>
      <c r="R221" s="6">
        <v>730</v>
      </c>
      <c r="S221" s="6">
        <v>695</v>
      </c>
      <c r="T221" s="9" t="s">
        <v>14</v>
      </c>
      <c r="U221" s="6" t="s">
        <v>14</v>
      </c>
      <c r="V221" s="6" t="s">
        <v>14</v>
      </c>
      <c r="W221" s="27" t="s">
        <v>14</v>
      </c>
      <c r="X221" s="77">
        <f t="shared" si="24"/>
        <v>727</v>
      </c>
      <c r="Y221" s="6">
        <v>29.4819</v>
      </c>
      <c r="Z221" s="6">
        <v>48.134599999999999</v>
      </c>
      <c r="AA221" s="6">
        <v>45.228900000000003</v>
      </c>
      <c r="AB221" s="6">
        <v>31.097200000000001</v>
      </c>
      <c r="AC221" s="6">
        <v>25.233000000000001</v>
      </c>
      <c r="AD221" s="6">
        <f t="shared" si="25"/>
        <v>24.676753782668492</v>
      </c>
      <c r="AE221" s="6">
        <f t="shared" si="26"/>
        <v>31.223580153961006</v>
      </c>
      <c r="AF221" s="6">
        <f t="shared" si="27"/>
        <v>30.765840063379478</v>
      </c>
      <c r="AG221" s="17">
        <f t="shared" si="28"/>
        <v>89.536184908351885</v>
      </c>
      <c r="AH221" s="6">
        <v>7200</v>
      </c>
      <c r="AI221" s="6">
        <v>7200</v>
      </c>
      <c r="AJ221" s="6">
        <v>7200</v>
      </c>
      <c r="AK221" s="6">
        <v>7200</v>
      </c>
      <c r="AL221" s="6">
        <v>7200</v>
      </c>
      <c r="AM221" s="12">
        <v>7200</v>
      </c>
      <c r="AN221" s="6">
        <v>7200</v>
      </c>
      <c r="AO221" s="6">
        <v>7200</v>
      </c>
      <c r="AP221" s="18">
        <v>7200</v>
      </c>
      <c r="AQ221" s="1" t="b">
        <f t="shared" si="29"/>
        <v>1</v>
      </c>
      <c r="AR221" s="1" t="b">
        <f t="shared" si="31"/>
        <v>0</v>
      </c>
      <c r="AS221" s="5" t="b">
        <f t="shared" si="30"/>
        <v>0</v>
      </c>
    </row>
    <row r="222" spans="1:45" s="5" customFormat="1">
      <c r="A222" s="5">
        <v>100</v>
      </c>
      <c r="B222" s="5">
        <v>12</v>
      </c>
      <c r="C222" s="7">
        <v>0.1</v>
      </c>
      <c r="D222" s="7">
        <v>0.5</v>
      </c>
      <c r="E222" s="5">
        <v>5</v>
      </c>
      <c r="F222" s="6">
        <v>515.32500000000005</v>
      </c>
      <c r="G222" s="6">
        <v>475.166</v>
      </c>
      <c r="H222" s="6">
        <v>504.30399999999997</v>
      </c>
      <c r="I222" s="6">
        <v>487.05200000000002</v>
      </c>
      <c r="J222" s="6">
        <v>500.90699999999998</v>
      </c>
      <c r="K222" s="9">
        <v>541.91999999999996</v>
      </c>
      <c r="L222" s="6">
        <v>460.49769701183868</v>
      </c>
      <c r="M222" s="6">
        <v>462.89773220206462</v>
      </c>
      <c r="N222" s="27">
        <v>70.555792213181249</v>
      </c>
      <c r="O222" s="6">
        <v>759</v>
      </c>
      <c r="P222" s="6">
        <v>892</v>
      </c>
      <c r="Q222" s="6">
        <v>892</v>
      </c>
      <c r="R222" s="6">
        <v>767</v>
      </c>
      <c r="S222" s="6">
        <v>775</v>
      </c>
      <c r="T222" s="9" t="s">
        <v>14</v>
      </c>
      <c r="U222" s="6" t="s">
        <v>14</v>
      </c>
      <c r="V222" s="6" t="s">
        <v>14</v>
      </c>
      <c r="W222" s="27" t="s">
        <v>14</v>
      </c>
      <c r="X222" s="77">
        <f t="shared" si="24"/>
        <v>760</v>
      </c>
      <c r="Y222" s="6">
        <v>32.104799999999997</v>
      </c>
      <c r="Z222" s="6">
        <v>46.730200000000004</v>
      </c>
      <c r="AA222" s="6">
        <v>43.463700000000003</v>
      </c>
      <c r="AB222" s="6">
        <v>36.499099999999999</v>
      </c>
      <c r="AC222" s="6">
        <v>35.366799999999998</v>
      </c>
      <c r="AD222" s="6">
        <f t="shared" si="25"/>
        <v>28.694736842105272</v>
      </c>
      <c r="AE222" s="6">
        <f t="shared" si="26"/>
        <v>39.408197761600171</v>
      </c>
      <c r="AF222" s="6">
        <f t="shared" si="27"/>
        <v>39.092403657623073</v>
      </c>
      <c r="AG222" s="17">
        <f t="shared" si="28"/>
        <v>90.716343129844574</v>
      </c>
      <c r="AH222" s="6">
        <v>7200</v>
      </c>
      <c r="AI222" s="6">
        <v>7200</v>
      </c>
      <c r="AJ222" s="6">
        <v>7200</v>
      </c>
      <c r="AK222" s="6">
        <v>7200</v>
      </c>
      <c r="AL222" s="6">
        <v>7200</v>
      </c>
      <c r="AM222" s="12">
        <v>7200</v>
      </c>
      <c r="AN222" s="6">
        <v>7200</v>
      </c>
      <c r="AO222" s="6">
        <v>7200</v>
      </c>
      <c r="AP222" s="18">
        <v>7200</v>
      </c>
      <c r="AQ222" s="1" t="b">
        <f t="shared" si="29"/>
        <v>1</v>
      </c>
      <c r="AR222" s="1" t="b">
        <f t="shared" si="31"/>
        <v>0</v>
      </c>
      <c r="AS222" s="5" t="b">
        <f t="shared" si="30"/>
        <v>0</v>
      </c>
    </row>
    <row r="223" spans="1:45" s="5" customFormat="1">
      <c r="A223" s="5">
        <v>100</v>
      </c>
      <c r="B223" s="5">
        <v>12</v>
      </c>
      <c r="C223" s="7">
        <v>0.1</v>
      </c>
      <c r="D223" s="7">
        <v>1</v>
      </c>
      <c r="E223" s="5">
        <v>1</v>
      </c>
      <c r="F223" s="6">
        <v>893</v>
      </c>
      <c r="G223" s="6" t="s">
        <v>15</v>
      </c>
      <c r="H223" s="6">
        <v>943.245</v>
      </c>
      <c r="I223" s="6">
        <v>956.73</v>
      </c>
      <c r="J223" s="6">
        <v>974.61400000000003</v>
      </c>
      <c r="K223" s="9">
        <v>925.27</v>
      </c>
      <c r="L223" s="6">
        <v>910</v>
      </c>
      <c r="M223" s="6">
        <v>938.74967562289896</v>
      </c>
      <c r="N223" s="27">
        <v>962.2204510952381</v>
      </c>
      <c r="O223" s="6">
        <v>1546</v>
      </c>
      <c r="P223" s="6" t="s">
        <v>15</v>
      </c>
      <c r="Q223" s="6">
        <v>1576</v>
      </c>
      <c r="R223" s="6">
        <v>1147</v>
      </c>
      <c r="S223" s="6">
        <v>1128</v>
      </c>
      <c r="T223" s="9" t="s">
        <v>14</v>
      </c>
      <c r="U223" s="6" t="s">
        <v>14</v>
      </c>
      <c r="V223" s="6" t="s">
        <v>14</v>
      </c>
      <c r="W223" s="27">
        <v>1284</v>
      </c>
      <c r="X223" s="77">
        <f t="shared" si="24"/>
        <v>1547</v>
      </c>
      <c r="Y223" s="6">
        <v>42.238</v>
      </c>
      <c r="Z223" s="6">
        <v>100</v>
      </c>
      <c r="AA223" s="6">
        <v>40.1494</v>
      </c>
      <c r="AB223" s="6">
        <v>16.5885</v>
      </c>
      <c r="AC223" s="6">
        <v>13.598000000000001</v>
      </c>
      <c r="AD223" s="6">
        <f t="shared" si="25"/>
        <v>40.189398836457656</v>
      </c>
      <c r="AE223" s="6">
        <f t="shared" si="26"/>
        <v>41.17647058823529</v>
      </c>
      <c r="AF223" s="6">
        <f t="shared" si="27"/>
        <v>39.3180558744086</v>
      </c>
      <c r="AG223" s="17">
        <f t="shared" si="28"/>
        <v>25.06071253152351</v>
      </c>
      <c r="AH223" s="6">
        <v>7200</v>
      </c>
      <c r="AI223" s="6">
        <v>7200</v>
      </c>
      <c r="AJ223" s="6">
        <v>7200</v>
      </c>
      <c r="AK223" s="6">
        <v>7200</v>
      </c>
      <c r="AL223" s="6">
        <v>7200</v>
      </c>
      <c r="AM223" s="12">
        <v>7200</v>
      </c>
      <c r="AN223" s="6">
        <v>7200</v>
      </c>
      <c r="AO223" s="6">
        <v>7200</v>
      </c>
      <c r="AP223" s="18">
        <v>7200</v>
      </c>
      <c r="AQ223" s="1" t="b">
        <f t="shared" si="29"/>
        <v>1</v>
      </c>
      <c r="AR223" s="1" t="b">
        <f t="shared" si="31"/>
        <v>0</v>
      </c>
      <c r="AS223" s="5" t="b">
        <f t="shared" si="30"/>
        <v>0</v>
      </c>
    </row>
    <row r="224" spans="1:45" s="5" customFormat="1">
      <c r="A224" s="5">
        <v>100</v>
      </c>
      <c r="B224" s="5">
        <v>12</v>
      </c>
      <c r="C224" s="7">
        <v>0.1</v>
      </c>
      <c r="D224" s="7">
        <v>1</v>
      </c>
      <c r="E224" s="5">
        <v>2</v>
      </c>
      <c r="F224" s="6">
        <v>858</v>
      </c>
      <c r="G224" s="6" t="s">
        <v>15</v>
      </c>
      <c r="H224" s="6">
        <v>904.33399999999995</v>
      </c>
      <c r="I224" s="6">
        <v>924.74900000000002</v>
      </c>
      <c r="J224" s="6">
        <v>935.67399999999998</v>
      </c>
      <c r="K224" s="9">
        <v>893</v>
      </c>
      <c r="L224" s="6">
        <v>894.88095238095229</v>
      </c>
      <c r="M224" s="6">
        <v>914.82386616230178</v>
      </c>
      <c r="N224" s="27">
        <v>953.69177785779164</v>
      </c>
      <c r="O224" s="6">
        <v>1418</v>
      </c>
      <c r="P224" s="6" t="s">
        <v>15</v>
      </c>
      <c r="Q224" s="6">
        <v>1462</v>
      </c>
      <c r="R224" s="6">
        <v>1264</v>
      </c>
      <c r="S224" s="6">
        <v>1147</v>
      </c>
      <c r="T224" s="9" t="s">
        <v>14</v>
      </c>
      <c r="U224" s="6" t="s">
        <v>14</v>
      </c>
      <c r="V224" s="6" t="s">
        <v>14</v>
      </c>
      <c r="W224" s="27">
        <v>1200</v>
      </c>
      <c r="X224" s="77">
        <f t="shared" si="24"/>
        <v>1419</v>
      </c>
      <c r="Y224" s="6">
        <v>39.492199999999997</v>
      </c>
      <c r="Z224" s="6">
        <v>100</v>
      </c>
      <c r="AA224" s="6">
        <v>38.143999999999998</v>
      </c>
      <c r="AB224" s="6">
        <v>26.839500000000001</v>
      </c>
      <c r="AC224" s="6">
        <v>18.424199999999999</v>
      </c>
      <c r="AD224" s="6">
        <f t="shared" si="25"/>
        <v>37.068357998590564</v>
      </c>
      <c r="AE224" s="6">
        <f t="shared" si="26"/>
        <v>36.935803214872983</v>
      </c>
      <c r="AF224" s="6">
        <f t="shared" si="27"/>
        <v>35.530382934298679</v>
      </c>
      <c r="AG224" s="17">
        <f t="shared" si="28"/>
        <v>20.52568517851736</v>
      </c>
      <c r="AH224" s="6">
        <v>7200</v>
      </c>
      <c r="AI224" s="6">
        <v>7200</v>
      </c>
      <c r="AJ224" s="6">
        <v>7200</v>
      </c>
      <c r="AK224" s="6">
        <v>7200</v>
      </c>
      <c r="AL224" s="6">
        <v>7200</v>
      </c>
      <c r="AM224" s="12">
        <v>7200</v>
      </c>
      <c r="AN224" s="6">
        <v>7200</v>
      </c>
      <c r="AO224" s="6">
        <v>7200</v>
      </c>
      <c r="AP224" s="18">
        <v>7200</v>
      </c>
      <c r="AQ224" s="1" t="b">
        <f t="shared" si="29"/>
        <v>1</v>
      </c>
      <c r="AR224" s="1" t="b">
        <f t="shared" si="31"/>
        <v>0</v>
      </c>
      <c r="AS224" s="5" t="b">
        <f t="shared" si="30"/>
        <v>0</v>
      </c>
    </row>
    <row r="225" spans="1:45" s="5" customFormat="1">
      <c r="A225" s="5">
        <v>100</v>
      </c>
      <c r="B225" s="5">
        <v>12</v>
      </c>
      <c r="C225" s="7">
        <v>0.1</v>
      </c>
      <c r="D225" s="7">
        <v>1</v>
      </c>
      <c r="E225" s="5">
        <v>3</v>
      </c>
      <c r="F225" s="6">
        <v>1008</v>
      </c>
      <c r="G225" s="6">
        <v>1048</v>
      </c>
      <c r="H225" s="6">
        <v>1034</v>
      </c>
      <c r="I225" s="6">
        <v>1068.5999999999999</v>
      </c>
      <c r="J225" s="6">
        <v>1084.6600000000001</v>
      </c>
      <c r="K225" s="9">
        <v>1045</v>
      </c>
      <c r="L225" s="6">
        <v>1033</v>
      </c>
      <c r="M225" s="6">
        <v>1054.5795746151371</v>
      </c>
      <c r="N225" s="27">
        <v>1100.614094076012</v>
      </c>
      <c r="O225" s="6">
        <v>1520</v>
      </c>
      <c r="P225" s="6">
        <v>1575</v>
      </c>
      <c r="Q225" s="6">
        <v>1573</v>
      </c>
      <c r="R225" s="6">
        <v>1458</v>
      </c>
      <c r="S225" s="6">
        <v>1339</v>
      </c>
      <c r="T225" s="9" t="s">
        <v>14</v>
      </c>
      <c r="U225" s="6" t="s">
        <v>14</v>
      </c>
      <c r="V225" s="6" t="s">
        <v>14</v>
      </c>
      <c r="W225" s="27">
        <v>1330</v>
      </c>
      <c r="X225" s="77">
        <f t="shared" si="24"/>
        <v>1521</v>
      </c>
      <c r="Y225" s="6">
        <v>33.684199999999997</v>
      </c>
      <c r="Z225" s="6">
        <v>33.460299999999997</v>
      </c>
      <c r="AA225" s="6">
        <v>34.265700000000002</v>
      </c>
      <c r="AB225" s="6">
        <v>26.707699999999999</v>
      </c>
      <c r="AC225" s="6">
        <v>18.995100000000001</v>
      </c>
      <c r="AD225" s="6">
        <f t="shared" si="25"/>
        <v>31.295200525969758</v>
      </c>
      <c r="AE225" s="6">
        <f t="shared" si="26"/>
        <v>32.084155161078243</v>
      </c>
      <c r="AF225" s="6">
        <f t="shared" si="27"/>
        <v>30.665379709721428</v>
      </c>
      <c r="AG225" s="17">
        <f t="shared" si="28"/>
        <v>17.247060595788575</v>
      </c>
      <c r="AH225" s="6">
        <v>7200</v>
      </c>
      <c r="AI225" s="6">
        <v>7200</v>
      </c>
      <c r="AJ225" s="6">
        <v>7200</v>
      </c>
      <c r="AK225" s="6">
        <v>7200</v>
      </c>
      <c r="AL225" s="6">
        <v>7200</v>
      </c>
      <c r="AM225" s="12">
        <v>7200</v>
      </c>
      <c r="AN225" s="6">
        <v>7200</v>
      </c>
      <c r="AO225" s="6">
        <v>7200</v>
      </c>
      <c r="AP225" s="18">
        <v>7200</v>
      </c>
      <c r="AQ225" s="1" t="b">
        <f t="shared" si="29"/>
        <v>1</v>
      </c>
      <c r="AR225" s="1" t="b">
        <f t="shared" si="31"/>
        <v>0</v>
      </c>
      <c r="AS225" s="5" t="b">
        <f t="shared" si="30"/>
        <v>0</v>
      </c>
    </row>
    <row r="226" spans="1:45" s="5" customFormat="1">
      <c r="A226" s="5">
        <v>100</v>
      </c>
      <c r="B226" s="5">
        <v>12</v>
      </c>
      <c r="C226" s="7">
        <v>0.1</v>
      </c>
      <c r="D226" s="7">
        <v>1</v>
      </c>
      <c r="E226" s="5">
        <v>4</v>
      </c>
      <c r="F226" s="6">
        <v>966</v>
      </c>
      <c r="G226" s="6">
        <v>1004</v>
      </c>
      <c r="H226" s="6">
        <v>1000.39</v>
      </c>
      <c r="I226" s="6">
        <v>1005.95</v>
      </c>
      <c r="J226" s="6">
        <v>1020.37</v>
      </c>
      <c r="K226" s="9">
        <v>1000.52</v>
      </c>
      <c r="L226" s="6">
        <v>979</v>
      </c>
      <c r="M226" s="6">
        <v>1012.583889951067</v>
      </c>
      <c r="N226" s="27">
        <v>1044.176827273973</v>
      </c>
      <c r="O226" s="6">
        <v>1567</v>
      </c>
      <c r="P226" s="6">
        <v>1622</v>
      </c>
      <c r="Q226" s="6">
        <v>1622</v>
      </c>
      <c r="R226" s="6">
        <v>1462</v>
      </c>
      <c r="S226" s="6">
        <v>1321</v>
      </c>
      <c r="T226" s="9" t="s">
        <v>14</v>
      </c>
      <c r="U226" s="6" t="s">
        <v>14</v>
      </c>
      <c r="V226" s="6" t="s">
        <v>14</v>
      </c>
      <c r="W226" s="27">
        <v>1281</v>
      </c>
      <c r="X226" s="77">
        <f t="shared" si="24"/>
        <v>1568</v>
      </c>
      <c r="Y226" s="6">
        <v>38.353499999999997</v>
      </c>
      <c r="Z226" s="6">
        <v>38.101100000000002</v>
      </c>
      <c r="AA226" s="6">
        <v>38.323500000000003</v>
      </c>
      <c r="AB226" s="6">
        <v>31.1934</v>
      </c>
      <c r="AC226" s="6">
        <v>22.7575</v>
      </c>
      <c r="AD226" s="6">
        <f t="shared" si="25"/>
        <v>36.191326530612244</v>
      </c>
      <c r="AE226" s="6">
        <f t="shared" si="26"/>
        <v>37.563775510204081</v>
      </c>
      <c r="AF226" s="6">
        <f t="shared" si="27"/>
        <v>35.421945793937049</v>
      </c>
      <c r="AG226" s="17">
        <f t="shared" si="28"/>
        <v>18.487367113663311</v>
      </c>
      <c r="AH226" s="6">
        <v>7200</v>
      </c>
      <c r="AI226" s="6">
        <v>7200</v>
      </c>
      <c r="AJ226" s="6">
        <v>7200</v>
      </c>
      <c r="AK226" s="6">
        <v>7200</v>
      </c>
      <c r="AL226" s="6">
        <v>7200</v>
      </c>
      <c r="AM226" s="12">
        <v>7200</v>
      </c>
      <c r="AN226" s="6">
        <v>7200</v>
      </c>
      <c r="AO226" s="6">
        <v>7200</v>
      </c>
      <c r="AP226" s="18">
        <v>7200</v>
      </c>
      <c r="AQ226" s="1" t="b">
        <f t="shared" si="29"/>
        <v>1</v>
      </c>
      <c r="AR226" s="1" t="b">
        <f t="shared" si="31"/>
        <v>0</v>
      </c>
      <c r="AS226" s="5" t="b">
        <f t="shared" si="30"/>
        <v>0</v>
      </c>
    </row>
    <row r="227" spans="1:45" s="5" customFormat="1">
      <c r="A227" s="5">
        <v>100</v>
      </c>
      <c r="B227" s="5">
        <v>12</v>
      </c>
      <c r="C227" s="7">
        <v>0.1</v>
      </c>
      <c r="D227" s="7">
        <v>1</v>
      </c>
      <c r="E227" s="5">
        <v>5</v>
      </c>
      <c r="F227" s="6">
        <v>923</v>
      </c>
      <c r="G227" s="6">
        <v>937</v>
      </c>
      <c r="H227" s="6">
        <v>968.48099999999999</v>
      </c>
      <c r="I227" s="6">
        <v>977.89</v>
      </c>
      <c r="J227" s="6">
        <v>1005.02</v>
      </c>
      <c r="K227" s="9">
        <v>954.69</v>
      </c>
      <c r="L227" s="6">
        <v>937.69585281482307</v>
      </c>
      <c r="M227" s="6">
        <v>967.36689710081509</v>
      </c>
      <c r="N227" s="27">
        <v>1010.000437397993</v>
      </c>
      <c r="O227" s="6">
        <v>1371</v>
      </c>
      <c r="P227" s="6">
        <v>1534</v>
      </c>
      <c r="Q227" s="6">
        <v>1534</v>
      </c>
      <c r="R227" s="6">
        <v>1200</v>
      </c>
      <c r="S227" s="6">
        <v>1194</v>
      </c>
      <c r="T227" s="9" t="s">
        <v>14</v>
      </c>
      <c r="U227" s="6" t="s">
        <v>14</v>
      </c>
      <c r="V227" s="6" t="s">
        <v>14</v>
      </c>
      <c r="W227" s="27">
        <v>1202</v>
      </c>
      <c r="X227" s="77">
        <f t="shared" si="24"/>
        <v>1372</v>
      </c>
      <c r="Y227" s="6">
        <v>32.676900000000003</v>
      </c>
      <c r="Z227" s="6">
        <v>38.917900000000003</v>
      </c>
      <c r="AA227" s="6">
        <v>36.865600000000001</v>
      </c>
      <c r="AB227" s="6">
        <v>18.5091</v>
      </c>
      <c r="AC227" s="6">
        <v>15.8271</v>
      </c>
      <c r="AD227" s="6">
        <f t="shared" si="25"/>
        <v>30.416180758017486</v>
      </c>
      <c r="AE227" s="6">
        <f t="shared" si="26"/>
        <v>31.654821223409403</v>
      </c>
      <c r="AF227" s="6">
        <f t="shared" si="27"/>
        <v>29.492208666121343</v>
      </c>
      <c r="AG227" s="17">
        <f t="shared" si="28"/>
        <v>15.973341314642841</v>
      </c>
      <c r="AH227" s="6">
        <v>7200</v>
      </c>
      <c r="AI227" s="6">
        <v>7200</v>
      </c>
      <c r="AJ227" s="6">
        <v>7200</v>
      </c>
      <c r="AK227" s="6">
        <v>7200</v>
      </c>
      <c r="AL227" s="6">
        <v>7200</v>
      </c>
      <c r="AM227" s="12">
        <v>7200</v>
      </c>
      <c r="AN227" s="6">
        <v>7200</v>
      </c>
      <c r="AO227" s="6">
        <v>7200</v>
      </c>
      <c r="AP227" s="18">
        <v>7200</v>
      </c>
      <c r="AQ227" s="1" t="b">
        <f t="shared" si="29"/>
        <v>1</v>
      </c>
      <c r="AR227" s="1" t="b">
        <f t="shared" si="31"/>
        <v>0</v>
      </c>
      <c r="AS227" s="5" t="b">
        <f t="shared" si="30"/>
        <v>0</v>
      </c>
    </row>
    <row r="228" spans="1:45" s="5" customFormat="1">
      <c r="A228" s="5">
        <v>100</v>
      </c>
      <c r="B228" s="5">
        <v>12</v>
      </c>
      <c r="C228" s="7">
        <v>0.3</v>
      </c>
      <c r="D228" s="7">
        <v>0.1</v>
      </c>
      <c r="E228" s="5">
        <v>1</v>
      </c>
      <c r="F228" s="6">
        <v>195.572</v>
      </c>
      <c r="G228" s="6">
        <v>135.40799999999999</v>
      </c>
      <c r="H228" s="6">
        <v>133.721</v>
      </c>
      <c r="I228" s="6">
        <v>131.035</v>
      </c>
      <c r="J228" s="6">
        <v>131.95500000000001</v>
      </c>
      <c r="K228" s="9">
        <v>197</v>
      </c>
      <c r="L228" s="6">
        <v>197</v>
      </c>
      <c r="M228" s="6">
        <v>192.11771490183969</v>
      </c>
      <c r="N228" s="27">
        <v>59.663095401569493</v>
      </c>
      <c r="O228" s="6">
        <v>197</v>
      </c>
      <c r="P228" s="6">
        <v>200</v>
      </c>
      <c r="Q228" s="6">
        <v>200</v>
      </c>
      <c r="R228" s="6">
        <v>200</v>
      </c>
      <c r="S228" s="6">
        <v>200</v>
      </c>
      <c r="T228" s="9">
        <v>197</v>
      </c>
      <c r="U228" s="6">
        <v>197</v>
      </c>
      <c r="V228" s="6">
        <v>197</v>
      </c>
      <c r="W228" s="27" t="s">
        <v>14</v>
      </c>
      <c r="X228" s="77">
        <f t="shared" si="24"/>
        <v>198</v>
      </c>
      <c r="Y228" s="6">
        <v>0.72489599999999998</v>
      </c>
      <c r="Z228" s="6">
        <v>32.296199999999999</v>
      </c>
      <c r="AA228" s="6">
        <v>33.139600000000002</v>
      </c>
      <c r="AB228" s="6">
        <v>34.482500000000002</v>
      </c>
      <c r="AC228" s="6">
        <v>34.022500000000001</v>
      </c>
      <c r="AD228" s="6">
        <f t="shared" si="25"/>
        <v>0</v>
      </c>
      <c r="AE228" s="6">
        <f t="shared" si="26"/>
        <v>0</v>
      </c>
      <c r="AF228" s="6">
        <f t="shared" si="27"/>
        <v>2.4783173087108201</v>
      </c>
      <c r="AG228" s="17">
        <f t="shared" si="28"/>
        <v>69.867123534560861</v>
      </c>
      <c r="AH228" s="6">
        <v>7200</v>
      </c>
      <c r="AI228" s="6">
        <v>7200</v>
      </c>
      <c r="AJ228" s="6">
        <v>7200</v>
      </c>
      <c r="AK228" s="6">
        <v>372.93</v>
      </c>
      <c r="AL228" s="6">
        <v>7200</v>
      </c>
      <c r="AM228" s="12">
        <v>296.30054998397833</v>
      </c>
      <c r="AN228" s="6">
        <v>6963.0862648487091</v>
      </c>
      <c r="AO228" s="6">
        <v>7200</v>
      </c>
      <c r="AP228" s="18">
        <v>7200</v>
      </c>
      <c r="AQ228" s="1" t="b">
        <f t="shared" si="29"/>
        <v>1</v>
      </c>
      <c r="AR228" s="1" t="b">
        <f t="shared" si="31"/>
        <v>0</v>
      </c>
      <c r="AS228" s="5" t="b">
        <f t="shared" si="30"/>
        <v>1</v>
      </c>
    </row>
    <row r="229" spans="1:45" s="5" customFormat="1">
      <c r="A229" s="5">
        <v>100</v>
      </c>
      <c r="B229" s="5">
        <v>12</v>
      </c>
      <c r="C229" s="7">
        <v>0.3</v>
      </c>
      <c r="D229" s="7">
        <v>0.1</v>
      </c>
      <c r="E229" s="5">
        <v>2</v>
      </c>
      <c r="F229" s="6">
        <v>156.82499999999999</v>
      </c>
      <c r="G229" s="6">
        <v>122.85299999999999</v>
      </c>
      <c r="H229" s="6">
        <v>119.196</v>
      </c>
      <c r="I229" s="6">
        <v>110.956</v>
      </c>
      <c r="J229" s="6">
        <v>112.36</v>
      </c>
      <c r="K229" s="9">
        <v>178</v>
      </c>
      <c r="L229" s="6">
        <v>150.65492443661839</v>
      </c>
      <c r="M229" s="6">
        <v>157.70120348082321</v>
      </c>
      <c r="N229" s="27">
        <v>48.051188117482873</v>
      </c>
      <c r="O229" s="6">
        <v>178</v>
      </c>
      <c r="P229" s="6">
        <v>192</v>
      </c>
      <c r="Q229" s="6">
        <v>192</v>
      </c>
      <c r="R229" s="6">
        <v>179</v>
      </c>
      <c r="S229" s="6">
        <v>179</v>
      </c>
      <c r="T229" s="9">
        <v>178</v>
      </c>
      <c r="U229" s="6">
        <v>179</v>
      </c>
      <c r="V229" s="6" t="s">
        <v>14</v>
      </c>
      <c r="W229" s="27" t="s">
        <v>14</v>
      </c>
      <c r="X229" s="77">
        <f t="shared" si="24"/>
        <v>179</v>
      </c>
      <c r="Y229" s="6">
        <v>11.896100000000001</v>
      </c>
      <c r="Z229" s="6">
        <v>36.014200000000002</v>
      </c>
      <c r="AA229" s="6">
        <v>37.918500000000002</v>
      </c>
      <c r="AB229" s="6">
        <v>38.013100000000001</v>
      </c>
      <c r="AC229" s="6">
        <v>37.229199999999999</v>
      </c>
      <c r="AD229" s="6">
        <f t="shared" si="25"/>
        <v>0</v>
      </c>
      <c r="AE229" s="6">
        <f t="shared" si="26"/>
        <v>15.835237744905928</v>
      </c>
      <c r="AF229" s="6">
        <f t="shared" si="27"/>
        <v>11.898769005126697</v>
      </c>
      <c r="AG229" s="17">
        <f t="shared" si="28"/>
        <v>73.155760828221858</v>
      </c>
      <c r="AH229" s="6">
        <v>7200</v>
      </c>
      <c r="AI229" s="6">
        <v>7200</v>
      </c>
      <c r="AJ229" s="6">
        <v>7200</v>
      </c>
      <c r="AK229" s="6">
        <v>7200</v>
      </c>
      <c r="AL229" s="6">
        <v>7200</v>
      </c>
      <c r="AM229" s="12">
        <v>1607.624742984772</v>
      </c>
      <c r="AN229" s="6">
        <v>7200</v>
      </c>
      <c r="AO229" s="6">
        <v>7200</v>
      </c>
      <c r="AP229" s="18">
        <v>7200</v>
      </c>
      <c r="AQ229" s="1" t="b">
        <f t="shared" si="29"/>
        <v>1</v>
      </c>
      <c r="AR229" s="1" t="b">
        <f t="shared" si="31"/>
        <v>0</v>
      </c>
      <c r="AS229" s="5" t="b">
        <f t="shared" si="30"/>
        <v>1</v>
      </c>
    </row>
    <row r="230" spans="1:45" s="5" customFormat="1">
      <c r="A230" s="5">
        <v>100</v>
      </c>
      <c r="B230" s="5">
        <v>12</v>
      </c>
      <c r="C230" s="7">
        <v>0.3</v>
      </c>
      <c r="D230" s="7">
        <v>0.1</v>
      </c>
      <c r="E230" s="5">
        <v>3</v>
      </c>
      <c r="F230" s="6">
        <v>176</v>
      </c>
      <c r="G230" s="6">
        <v>124.47</v>
      </c>
      <c r="H230" s="6">
        <v>133.41200000000001</v>
      </c>
      <c r="I230" s="6">
        <v>120.148</v>
      </c>
      <c r="J230" s="6">
        <v>121.883</v>
      </c>
      <c r="K230" s="9">
        <v>176</v>
      </c>
      <c r="L230" s="6">
        <v>176</v>
      </c>
      <c r="M230" s="6">
        <v>176</v>
      </c>
      <c r="N230" s="27">
        <v>47.519480457769838</v>
      </c>
      <c r="O230" s="6">
        <v>176</v>
      </c>
      <c r="P230" s="6">
        <v>202</v>
      </c>
      <c r="Q230" s="6">
        <v>189</v>
      </c>
      <c r="R230" s="6">
        <v>176</v>
      </c>
      <c r="S230" s="6">
        <v>189</v>
      </c>
      <c r="T230" s="9">
        <v>176</v>
      </c>
      <c r="U230" s="6">
        <v>176</v>
      </c>
      <c r="V230" s="6">
        <v>176</v>
      </c>
      <c r="W230" s="27" t="s">
        <v>14</v>
      </c>
      <c r="X230" s="77">
        <f t="shared" si="24"/>
        <v>177</v>
      </c>
      <c r="Y230" s="6">
        <v>0</v>
      </c>
      <c r="Z230" s="6">
        <v>38.381300000000003</v>
      </c>
      <c r="AA230" s="6">
        <v>29.4114</v>
      </c>
      <c r="AB230" s="6">
        <v>31.733799999999999</v>
      </c>
      <c r="AC230" s="6">
        <v>35.511600000000001</v>
      </c>
      <c r="AD230" s="6">
        <f t="shared" si="25"/>
        <v>0</v>
      </c>
      <c r="AE230" s="6">
        <f t="shared" si="26"/>
        <v>0</v>
      </c>
      <c r="AF230" s="6">
        <f t="shared" si="27"/>
        <v>0</v>
      </c>
      <c r="AG230" s="17">
        <f t="shared" si="28"/>
        <v>73.152835899565062</v>
      </c>
      <c r="AH230" s="6">
        <v>1573.46</v>
      </c>
      <c r="AI230" s="6">
        <v>7200</v>
      </c>
      <c r="AJ230" s="6">
        <v>7200</v>
      </c>
      <c r="AK230" s="6">
        <v>6341.98</v>
      </c>
      <c r="AL230" s="6">
        <v>7200</v>
      </c>
      <c r="AM230" s="12">
        <v>668.37905192375183</v>
      </c>
      <c r="AN230" s="6">
        <v>2255.8896729946141</v>
      </c>
      <c r="AO230" s="6">
        <v>3393.256603956223</v>
      </c>
      <c r="AP230" s="18">
        <v>7200</v>
      </c>
      <c r="AQ230" s="1" t="b">
        <f t="shared" si="29"/>
        <v>1</v>
      </c>
      <c r="AR230" s="1" t="b">
        <f t="shared" si="31"/>
        <v>1</v>
      </c>
      <c r="AS230" s="5" t="b">
        <f t="shared" si="30"/>
        <v>0</v>
      </c>
    </row>
    <row r="231" spans="1:45" s="5" customFormat="1">
      <c r="A231" s="5">
        <v>100</v>
      </c>
      <c r="B231" s="5">
        <v>12</v>
      </c>
      <c r="C231" s="7">
        <v>0.3</v>
      </c>
      <c r="D231" s="7">
        <v>0.1</v>
      </c>
      <c r="E231" s="5">
        <v>4</v>
      </c>
      <c r="F231" s="6">
        <v>174</v>
      </c>
      <c r="G231" s="6">
        <v>125.605</v>
      </c>
      <c r="H231" s="6">
        <v>125.762</v>
      </c>
      <c r="I231" s="6">
        <v>120.80800000000001</v>
      </c>
      <c r="J231" s="6">
        <v>123.3</v>
      </c>
      <c r="K231" s="9">
        <v>174</v>
      </c>
      <c r="L231" s="6">
        <v>174</v>
      </c>
      <c r="M231" s="6">
        <v>174</v>
      </c>
      <c r="N231" s="27">
        <v>53.683271872610042</v>
      </c>
      <c r="O231" s="6">
        <v>174</v>
      </c>
      <c r="P231" s="6">
        <v>188</v>
      </c>
      <c r="Q231" s="6">
        <v>188</v>
      </c>
      <c r="R231" s="6">
        <v>174</v>
      </c>
      <c r="S231" s="6">
        <v>174</v>
      </c>
      <c r="T231" s="9">
        <v>174</v>
      </c>
      <c r="U231" s="6">
        <v>174</v>
      </c>
      <c r="V231" s="6">
        <v>174</v>
      </c>
      <c r="W231" s="27" t="s">
        <v>14</v>
      </c>
      <c r="X231" s="77">
        <f t="shared" si="24"/>
        <v>175</v>
      </c>
      <c r="Y231" s="6">
        <v>0</v>
      </c>
      <c r="Z231" s="6">
        <v>33.188600000000001</v>
      </c>
      <c r="AA231" s="6">
        <v>33.105400000000003</v>
      </c>
      <c r="AB231" s="6">
        <v>30.5702</v>
      </c>
      <c r="AC231" s="6">
        <v>29.137799999999999</v>
      </c>
      <c r="AD231" s="6">
        <f t="shared" si="25"/>
        <v>0</v>
      </c>
      <c r="AE231" s="6">
        <f t="shared" si="26"/>
        <v>0</v>
      </c>
      <c r="AF231" s="6">
        <f t="shared" si="27"/>
        <v>0</v>
      </c>
      <c r="AG231" s="17">
        <f t="shared" si="28"/>
        <v>69.323844644222831</v>
      </c>
      <c r="AH231" s="6">
        <v>1648.81</v>
      </c>
      <c r="AI231" s="6">
        <v>7200</v>
      </c>
      <c r="AJ231" s="6">
        <v>7200</v>
      </c>
      <c r="AK231" s="6">
        <v>568.52</v>
      </c>
      <c r="AL231" s="6">
        <v>7200</v>
      </c>
      <c r="AM231" s="12">
        <v>407.78504085540771</v>
      </c>
      <c r="AN231" s="6">
        <v>1667.7804620265961</v>
      </c>
      <c r="AO231" s="6">
        <v>1058.3503890037539</v>
      </c>
      <c r="AP231" s="18">
        <v>7200</v>
      </c>
      <c r="AQ231" s="1" t="b">
        <f t="shared" si="29"/>
        <v>1</v>
      </c>
      <c r="AR231" s="1" t="b">
        <f t="shared" si="31"/>
        <v>1</v>
      </c>
      <c r="AS231" s="5" t="b">
        <f t="shared" si="30"/>
        <v>0</v>
      </c>
    </row>
    <row r="232" spans="1:45" s="5" customFormat="1">
      <c r="A232" s="5">
        <v>100</v>
      </c>
      <c r="B232" s="5">
        <v>12</v>
      </c>
      <c r="C232" s="7">
        <v>0.3</v>
      </c>
      <c r="D232" s="7">
        <v>0.1</v>
      </c>
      <c r="E232" s="5">
        <v>5</v>
      </c>
      <c r="F232" s="6">
        <v>188.60599999999999</v>
      </c>
      <c r="G232" s="6">
        <v>129.68700000000001</v>
      </c>
      <c r="H232" s="6">
        <v>134.88399999999999</v>
      </c>
      <c r="I232" s="6">
        <v>126.65300000000001</v>
      </c>
      <c r="J232" s="6">
        <v>128.06899999999999</v>
      </c>
      <c r="K232" s="9">
        <v>199</v>
      </c>
      <c r="L232" s="6">
        <v>166.04049399550351</v>
      </c>
      <c r="M232" s="6">
        <v>160.27337304684281</v>
      </c>
      <c r="N232" s="27">
        <v>57.141593329219681</v>
      </c>
      <c r="O232" s="6">
        <v>199</v>
      </c>
      <c r="P232" s="6">
        <v>212</v>
      </c>
      <c r="Q232" s="6">
        <v>212</v>
      </c>
      <c r="R232" s="6">
        <v>199</v>
      </c>
      <c r="S232" s="6">
        <v>212</v>
      </c>
      <c r="T232" s="9">
        <v>199</v>
      </c>
      <c r="U232" s="6">
        <v>199</v>
      </c>
      <c r="V232" s="6" t="s">
        <v>14</v>
      </c>
      <c r="W232" s="27" t="s">
        <v>14</v>
      </c>
      <c r="X232" s="77">
        <f t="shared" si="24"/>
        <v>200</v>
      </c>
      <c r="Y232" s="6">
        <v>5.2232099999999999</v>
      </c>
      <c r="Z232" s="6">
        <v>38.826900000000002</v>
      </c>
      <c r="AA232" s="6">
        <v>36.375500000000002</v>
      </c>
      <c r="AB232" s="6">
        <v>36.3551</v>
      </c>
      <c r="AC232" s="6">
        <v>39.5901</v>
      </c>
      <c r="AD232" s="6">
        <f t="shared" si="25"/>
        <v>0</v>
      </c>
      <c r="AE232" s="6">
        <f t="shared" si="26"/>
        <v>16.562565831405273</v>
      </c>
      <c r="AF232" s="6">
        <f t="shared" si="27"/>
        <v>19.863313476578593</v>
      </c>
      <c r="AG232" s="17">
        <f t="shared" si="28"/>
        <v>71.429203335390156</v>
      </c>
      <c r="AH232" s="6">
        <v>7200</v>
      </c>
      <c r="AI232" s="6">
        <v>7200</v>
      </c>
      <c r="AJ232" s="6">
        <v>7200</v>
      </c>
      <c r="AK232" s="6">
        <v>1394.01</v>
      </c>
      <c r="AL232" s="6">
        <v>7200</v>
      </c>
      <c r="AM232" s="12">
        <v>3756.8131060600281</v>
      </c>
      <c r="AN232" s="6">
        <v>7200</v>
      </c>
      <c r="AO232" s="6">
        <v>7200</v>
      </c>
      <c r="AP232" s="18">
        <v>7200</v>
      </c>
      <c r="AQ232" s="1" t="b">
        <f t="shared" si="29"/>
        <v>1</v>
      </c>
      <c r="AR232" s="1" t="b">
        <f t="shared" si="31"/>
        <v>0</v>
      </c>
      <c r="AS232" s="5" t="b">
        <f t="shared" si="30"/>
        <v>1</v>
      </c>
    </row>
    <row r="233" spans="1:45" s="5" customFormat="1">
      <c r="A233" s="5">
        <v>100</v>
      </c>
      <c r="B233" s="5">
        <v>12</v>
      </c>
      <c r="C233" s="7">
        <v>0.3</v>
      </c>
      <c r="D233" s="7">
        <v>0.5</v>
      </c>
      <c r="E233" s="5">
        <v>1</v>
      </c>
      <c r="F233" s="6">
        <v>631.096</v>
      </c>
      <c r="G233" s="6">
        <v>593.58600000000001</v>
      </c>
      <c r="H233" s="6">
        <v>592.86199999999997</v>
      </c>
      <c r="I233" s="6">
        <v>593.81700000000001</v>
      </c>
      <c r="J233" s="6">
        <v>593.16700000000003</v>
      </c>
      <c r="K233" s="9">
        <v>664.37</v>
      </c>
      <c r="L233" s="6">
        <v>548.25857989691576</v>
      </c>
      <c r="M233" s="6">
        <v>573.27980028333081</v>
      </c>
      <c r="N233" s="27">
        <v>74.712359216195793</v>
      </c>
      <c r="O233" s="6">
        <v>900</v>
      </c>
      <c r="P233" s="6">
        <v>980</v>
      </c>
      <c r="Q233" s="6">
        <v>980</v>
      </c>
      <c r="R233" s="6">
        <v>900</v>
      </c>
      <c r="S233" s="6">
        <v>900</v>
      </c>
      <c r="T233" s="9" t="s">
        <v>14</v>
      </c>
      <c r="U233" s="6" t="s">
        <v>14</v>
      </c>
      <c r="V233" s="6" t="s">
        <v>14</v>
      </c>
      <c r="W233" s="27" t="s">
        <v>14</v>
      </c>
      <c r="X233" s="77">
        <f t="shared" si="24"/>
        <v>901</v>
      </c>
      <c r="Y233" s="6">
        <v>29.8782</v>
      </c>
      <c r="Z233" s="6">
        <v>39.43</v>
      </c>
      <c r="AA233" s="6">
        <v>39.503900000000002</v>
      </c>
      <c r="AB233" s="6">
        <v>34.020299999999999</v>
      </c>
      <c r="AC233" s="6">
        <v>34.092599999999997</v>
      </c>
      <c r="AD233" s="6">
        <f t="shared" si="25"/>
        <v>26.263041065482795</v>
      </c>
      <c r="AE233" s="6">
        <f t="shared" si="26"/>
        <v>39.149991132417782</v>
      </c>
      <c r="AF233" s="6">
        <f t="shared" si="27"/>
        <v>36.372941145024328</v>
      </c>
      <c r="AG233" s="17">
        <f t="shared" si="28"/>
        <v>91.707840264573164</v>
      </c>
      <c r="AH233" s="6">
        <v>7200</v>
      </c>
      <c r="AI233" s="6">
        <v>7200</v>
      </c>
      <c r="AJ233" s="6">
        <v>7200</v>
      </c>
      <c r="AK233" s="6">
        <v>7200</v>
      </c>
      <c r="AL233" s="6">
        <v>7200</v>
      </c>
      <c r="AM233" s="12">
        <v>7200</v>
      </c>
      <c r="AN233" s="6">
        <v>7200</v>
      </c>
      <c r="AO233" s="6">
        <v>7200</v>
      </c>
      <c r="AP233" s="18">
        <v>7200</v>
      </c>
      <c r="AQ233" s="1" t="b">
        <f t="shared" si="29"/>
        <v>1</v>
      </c>
      <c r="AR233" s="1" t="b">
        <f t="shared" si="31"/>
        <v>0</v>
      </c>
      <c r="AS233" s="5" t="b">
        <f t="shared" si="30"/>
        <v>0</v>
      </c>
    </row>
    <row r="234" spans="1:45" s="5" customFormat="1">
      <c r="A234" s="5">
        <v>100</v>
      </c>
      <c r="B234" s="5">
        <v>12</v>
      </c>
      <c r="C234" s="7">
        <v>0.3</v>
      </c>
      <c r="D234" s="7">
        <v>0.5</v>
      </c>
      <c r="E234" s="5">
        <v>2</v>
      </c>
      <c r="F234" s="6">
        <v>508.649</v>
      </c>
      <c r="G234" s="6">
        <v>493.58</v>
      </c>
      <c r="H234" s="6">
        <v>517.18100000000004</v>
      </c>
      <c r="I234" s="6">
        <v>484.24200000000002</v>
      </c>
      <c r="J234" s="6">
        <v>488.017</v>
      </c>
      <c r="K234" s="9">
        <v>534.11</v>
      </c>
      <c r="L234" s="6">
        <v>476.94187109722219</v>
      </c>
      <c r="M234" s="6">
        <v>481.44436343941089</v>
      </c>
      <c r="N234" s="27">
        <v>63.504136809204113</v>
      </c>
      <c r="O234" s="6">
        <v>817</v>
      </c>
      <c r="P234" s="6">
        <v>921</v>
      </c>
      <c r="Q234" s="6">
        <v>921</v>
      </c>
      <c r="R234" s="6">
        <v>804</v>
      </c>
      <c r="S234" s="6">
        <v>801</v>
      </c>
      <c r="T234" s="9" t="s">
        <v>14</v>
      </c>
      <c r="U234" s="6" t="s">
        <v>14</v>
      </c>
      <c r="V234" s="6" t="s">
        <v>14</v>
      </c>
      <c r="W234" s="27" t="s">
        <v>14</v>
      </c>
      <c r="X234" s="77">
        <f t="shared" si="24"/>
        <v>818</v>
      </c>
      <c r="Y234" s="6">
        <v>37.741799999999998</v>
      </c>
      <c r="Z234" s="6">
        <v>46.408200000000001</v>
      </c>
      <c r="AA234" s="6">
        <v>43.845700000000001</v>
      </c>
      <c r="AB234" s="6">
        <v>39.770899999999997</v>
      </c>
      <c r="AC234" s="6">
        <v>39.073999999999998</v>
      </c>
      <c r="AD234" s="6">
        <f t="shared" si="25"/>
        <v>34.705378973105127</v>
      </c>
      <c r="AE234" s="6">
        <f t="shared" si="26"/>
        <v>41.694147787625646</v>
      </c>
      <c r="AF234" s="6">
        <f t="shared" si="27"/>
        <v>41.143720850927764</v>
      </c>
      <c r="AG234" s="17">
        <f t="shared" si="28"/>
        <v>92.236658091784335</v>
      </c>
      <c r="AH234" s="6">
        <v>7200</v>
      </c>
      <c r="AI234" s="6">
        <v>7200</v>
      </c>
      <c r="AJ234" s="6">
        <v>7200</v>
      </c>
      <c r="AK234" s="6">
        <v>7200</v>
      </c>
      <c r="AL234" s="6">
        <v>7200</v>
      </c>
      <c r="AM234" s="12">
        <v>7200</v>
      </c>
      <c r="AN234" s="6">
        <v>7200</v>
      </c>
      <c r="AO234" s="6">
        <v>7200</v>
      </c>
      <c r="AP234" s="18">
        <v>7200</v>
      </c>
      <c r="AQ234" s="1" t="b">
        <f t="shared" si="29"/>
        <v>1</v>
      </c>
      <c r="AR234" s="1" t="b">
        <f t="shared" si="31"/>
        <v>0</v>
      </c>
      <c r="AS234" s="5" t="b">
        <f t="shared" si="30"/>
        <v>0</v>
      </c>
    </row>
    <row r="235" spans="1:45" s="5" customFormat="1">
      <c r="A235" s="5">
        <v>100</v>
      </c>
      <c r="B235" s="5">
        <v>12</v>
      </c>
      <c r="C235" s="7">
        <v>0.3</v>
      </c>
      <c r="D235" s="7">
        <v>0.5</v>
      </c>
      <c r="E235" s="5">
        <v>3</v>
      </c>
      <c r="F235" s="6">
        <v>552.01199999999994</v>
      </c>
      <c r="G235" s="6">
        <v>557.721</v>
      </c>
      <c r="H235" s="6">
        <v>567.26199999999994</v>
      </c>
      <c r="I235" s="6">
        <v>541.03099999999995</v>
      </c>
      <c r="J235" s="6">
        <v>552.13499999999999</v>
      </c>
      <c r="K235" s="9">
        <v>575.01</v>
      </c>
      <c r="L235" s="6">
        <v>526.26074397707146</v>
      </c>
      <c r="M235" s="6">
        <v>530.18126002219321</v>
      </c>
      <c r="N235" s="27">
        <v>68.07692307692308</v>
      </c>
      <c r="O235" s="6">
        <v>876</v>
      </c>
      <c r="P235" s="6">
        <v>932</v>
      </c>
      <c r="Q235" s="6">
        <v>932</v>
      </c>
      <c r="R235" s="6">
        <v>865</v>
      </c>
      <c r="S235" s="6">
        <v>880</v>
      </c>
      <c r="T235" s="9" t="s">
        <v>14</v>
      </c>
      <c r="U235" s="6" t="s">
        <v>14</v>
      </c>
      <c r="V235" s="6" t="s">
        <v>14</v>
      </c>
      <c r="W235" s="27" t="s">
        <v>14</v>
      </c>
      <c r="X235" s="77">
        <f t="shared" si="24"/>
        <v>877</v>
      </c>
      <c r="Y235" s="6">
        <v>36.984900000000003</v>
      </c>
      <c r="Z235" s="6">
        <v>40.158700000000003</v>
      </c>
      <c r="AA235" s="6">
        <v>39.134900000000002</v>
      </c>
      <c r="AB235" s="6">
        <v>37.453099999999999</v>
      </c>
      <c r="AC235" s="6">
        <v>37.257399999999997</v>
      </c>
      <c r="AD235" s="6">
        <f t="shared" si="25"/>
        <v>34.434435575826683</v>
      </c>
      <c r="AE235" s="6">
        <f t="shared" si="26"/>
        <v>39.993073662819675</v>
      </c>
      <c r="AF235" s="6">
        <f t="shared" si="27"/>
        <v>39.546036485496785</v>
      </c>
      <c r="AG235" s="17">
        <f t="shared" si="28"/>
        <v>92.237523024296109</v>
      </c>
      <c r="AH235" s="6">
        <v>7200</v>
      </c>
      <c r="AI235" s="6">
        <v>7200</v>
      </c>
      <c r="AJ235" s="6">
        <v>7200</v>
      </c>
      <c r="AK235" s="6">
        <v>7200</v>
      </c>
      <c r="AL235" s="6">
        <v>7200</v>
      </c>
      <c r="AM235" s="12">
        <v>7200</v>
      </c>
      <c r="AN235" s="6">
        <v>7200</v>
      </c>
      <c r="AO235" s="6">
        <v>7200</v>
      </c>
      <c r="AP235" s="18">
        <v>7200</v>
      </c>
      <c r="AQ235" s="1" t="b">
        <f t="shared" si="29"/>
        <v>1</v>
      </c>
      <c r="AR235" s="1" t="b">
        <f t="shared" si="31"/>
        <v>0</v>
      </c>
      <c r="AS235" s="5" t="b">
        <f t="shared" si="30"/>
        <v>0</v>
      </c>
    </row>
    <row r="236" spans="1:45" s="5" customFormat="1">
      <c r="A236" s="5">
        <v>100</v>
      </c>
      <c r="B236" s="5">
        <v>12</v>
      </c>
      <c r="C236" s="7">
        <v>0.3</v>
      </c>
      <c r="D236" s="7">
        <v>0.5</v>
      </c>
      <c r="E236" s="5">
        <v>4</v>
      </c>
      <c r="F236" s="6">
        <v>559.101</v>
      </c>
      <c r="G236" s="6">
        <v>524.79</v>
      </c>
      <c r="H236" s="6">
        <v>524.79</v>
      </c>
      <c r="I236" s="6">
        <v>545.37199999999996</v>
      </c>
      <c r="J236" s="6">
        <v>563.12699999999995</v>
      </c>
      <c r="K236" s="9">
        <v>591.74</v>
      </c>
      <c r="L236" s="6">
        <v>534.95465164563552</v>
      </c>
      <c r="M236" s="6">
        <v>544.61758907011313</v>
      </c>
      <c r="N236" s="27">
        <v>71.38786971215012</v>
      </c>
      <c r="O236" s="6">
        <v>856</v>
      </c>
      <c r="P236" s="6">
        <v>884</v>
      </c>
      <c r="Q236" s="6">
        <v>884</v>
      </c>
      <c r="R236" s="6">
        <v>841</v>
      </c>
      <c r="S236" s="6">
        <v>842</v>
      </c>
      <c r="T236" s="9" t="s">
        <v>14</v>
      </c>
      <c r="U236" s="6" t="s">
        <v>14</v>
      </c>
      <c r="V236" s="6" t="s">
        <v>14</v>
      </c>
      <c r="W236" s="27" t="s">
        <v>14</v>
      </c>
      <c r="X236" s="77">
        <f t="shared" si="24"/>
        <v>857</v>
      </c>
      <c r="Y236" s="6">
        <v>34.684399999999997</v>
      </c>
      <c r="Z236" s="6">
        <v>40.634599999999999</v>
      </c>
      <c r="AA236" s="6">
        <v>40.634599999999999</v>
      </c>
      <c r="AB236" s="6">
        <v>35.152000000000001</v>
      </c>
      <c r="AC236" s="6">
        <v>33.1203</v>
      </c>
      <c r="AD236" s="6">
        <f t="shared" si="25"/>
        <v>30.952158693115518</v>
      </c>
      <c r="AE236" s="6">
        <f t="shared" si="26"/>
        <v>37.578220344733317</v>
      </c>
      <c r="AF236" s="6">
        <f t="shared" si="27"/>
        <v>36.450689723440711</v>
      </c>
      <c r="AG236" s="17">
        <f t="shared" si="28"/>
        <v>91.670026871394384</v>
      </c>
      <c r="AH236" s="6">
        <v>7200</v>
      </c>
      <c r="AI236" s="6">
        <v>7200</v>
      </c>
      <c r="AJ236" s="6">
        <v>7200</v>
      </c>
      <c r="AK236" s="6">
        <v>7200</v>
      </c>
      <c r="AL236" s="6">
        <v>7200</v>
      </c>
      <c r="AM236" s="12">
        <v>7200</v>
      </c>
      <c r="AN236" s="6">
        <v>7200</v>
      </c>
      <c r="AO236" s="6">
        <v>7200</v>
      </c>
      <c r="AP236" s="18">
        <v>7200</v>
      </c>
      <c r="AQ236" s="1" t="b">
        <f t="shared" si="29"/>
        <v>1</v>
      </c>
      <c r="AR236" s="1" t="b">
        <f t="shared" si="31"/>
        <v>0</v>
      </c>
      <c r="AS236" s="5" t="b">
        <f t="shared" si="30"/>
        <v>0</v>
      </c>
    </row>
    <row r="237" spans="1:45" s="5" customFormat="1">
      <c r="A237" s="5">
        <v>100</v>
      </c>
      <c r="B237" s="5">
        <v>12</v>
      </c>
      <c r="C237" s="7">
        <v>0.3</v>
      </c>
      <c r="D237" s="7">
        <v>0.5</v>
      </c>
      <c r="E237" s="5">
        <v>5</v>
      </c>
      <c r="F237" s="6">
        <v>574.90499999999997</v>
      </c>
      <c r="G237" s="6">
        <v>565.01199999999994</v>
      </c>
      <c r="H237" s="6">
        <v>587.45799999999997</v>
      </c>
      <c r="I237" s="6">
        <v>559.53200000000004</v>
      </c>
      <c r="J237" s="6">
        <v>576.45799999999997</v>
      </c>
      <c r="K237" s="9">
        <v>610.82000000000005</v>
      </c>
      <c r="L237" s="6">
        <v>554.19574493639607</v>
      </c>
      <c r="M237" s="6">
        <v>563.04126645004578</v>
      </c>
      <c r="N237" s="27">
        <v>72.744156465672049</v>
      </c>
      <c r="O237" s="6">
        <v>930</v>
      </c>
      <c r="P237" s="6">
        <v>956</v>
      </c>
      <c r="Q237" s="6">
        <v>995</v>
      </c>
      <c r="R237" s="6">
        <v>917</v>
      </c>
      <c r="S237" s="6">
        <v>901</v>
      </c>
      <c r="T237" s="9" t="s">
        <v>14</v>
      </c>
      <c r="U237" s="6" t="s">
        <v>14</v>
      </c>
      <c r="V237" s="6" t="s">
        <v>14</v>
      </c>
      <c r="W237" s="27" t="s">
        <v>14</v>
      </c>
      <c r="X237" s="77">
        <f t="shared" si="24"/>
        <v>931</v>
      </c>
      <c r="Y237" s="6">
        <v>38.182299999999998</v>
      </c>
      <c r="Z237" s="6">
        <v>40.898299999999999</v>
      </c>
      <c r="AA237" s="6">
        <v>40.959000000000003</v>
      </c>
      <c r="AB237" s="6">
        <v>38.982300000000002</v>
      </c>
      <c r="AC237" s="6">
        <v>36.020200000000003</v>
      </c>
      <c r="AD237" s="6">
        <f t="shared" si="25"/>
        <v>34.390977443609017</v>
      </c>
      <c r="AE237" s="6">
        <f t="shared" si="26"/>
        <v>40.473067138947791</v>
      </c>
      <c r="AF237" s="6">
        <f t="shared" si="27"/>
        <v>39.522957416751261</v>
      </c>
      <c r="AG237" s="17">
        <f t="shared" si="28"/>
        <v>92.186449359218898</v>
      </c>
      <c r="AH237" s="6">
        <v>7200</v>
      </c>
      <c r="AI237" s="6">
        <v>7200</v>
      </c>
      <c r="AJ237" s="6">
        <v>7200</v>
      </c>
      <c r="AK237" s="6">
        <v>7200</v>
      </c>
      <c r="AL237" s="6">
        <v>7200</v>
      </c>
      <c r="AM237" s="12">
        <v>7200</v>
      </c>
      <c r="AN237" s="6">
        <v>7200</v>
      </c>
      <c r="AO237" s="6">
        <v>7200</v>
      </c>
      <c r="AP237" s="18">
        <v>7200</v>
      </c>
      <c r="AQ237" s="1" t="b">
        <f t="shared" si="29"/>
        <v>1</v>
      </c>
      <c r="AR237" s="1" t="b">
        <f t="shared" si="31"/>
        <v>0</v>
      </c>
      <c r="AS237" s="5" t="b">
        <f t="shared" si="30"/>
        <v>0</v>
      </c>
    </row>
    <row r="238" spans="1:45" s="5" customFormat="1">
      <c r="A238" s="5">
        <v>100</v>
      </c>
      <c r="B238" s="5">
        <v>12</v>
      </c>
      <c r="C238" s="7">
        <v>0.3</v>
      </c>
      <c r="D238" s="7">
        <v>1</v>
      </c>
      <c r="E238" s="5">
        <v>1</v>
      </c>
      <c r="F238" s="6">
        <v>1197</v>
      </c>
      <c r="G238" s="6" t="s">
        <v>15</v>
      </c>
      <c r="H238" s="6" t="s">
        <v>15</v>
      </c>
      <c r="I238" s="6">
        <v>1258.3800000000001</v>
      </c>
      <c r="J238" s="6">
        <v>1255.5999999999999</v>
      </c>
      <c r="K238" s="9">
        <v>1215.03</v>
      </c>
      <c r="L238" s="6">
        <v>1218.0256410256411</v>
      </c>
      <c r="M238" s="6">
        <v>1236.9813418460019</v>
      </c>
      <c r="N238" s="27">
        <v>1293.5881717314969</v>
      </c>
      <c r="O238" s="6">
        <v>1602</v>
      </c>
      <c r="P238" s="6" t="s">
        <v>15</v>
      </c>
      <c r="Q238" s="6" t="s">
        <v>15</v>
      </c>
      <c r="R238" s="6">
        <v>1497</v>
      </c>
      <c r="S238" s="6">
        <v>1534</v>
      </c>
      <c r="T238" s="9" t="s">
        <v>14</v>
      </c>
      <c r="U238" s="6" t="s">
        <v>14</v>
      </c>
      <c r="V238" s="6" t="s">
        <v>14</v>
      </c>
      <c r="W238" s="27">
        <v>1522</v>
      </c>
      <c r="X238" s="77">
        <f t="shared" si="24"/>
        <v>1603</v>
      </c>
      <c r="Y238" s="6">
        <v>25.280899999999999</v>
      </c>
      <c r="Z238" s="6">
        <v>100</v>
      </c>
      <c r="AA238" s="6">
        <v>100</v>
      </c>
      <c r="AB238" s="6">
        <v>15.9399</v>
      </c>
      <c r="AC238" s="6">
        <v>18.148900000000001</v>
      </c>
      <c r="AD238" s="6">
        <f t="shared" si="25"/>
        <v>24.202744853399881</v>
      </c>
      <c r="AE238" s="6">
        <f t="shared" si="26"/>
        <v>24.015867683989946</v>
      </c>
      <c r="AF238" s="6">
        <f t="shared" si="27"/>
        <v>22.833353596631202</v>
      </c>
      <c r="AG238" s="17">
        <f t="shared" si="28"/>
        <v>15.007347455223597</v>
      </c>
      <c r="AH238" s="6">
        <v>7200</v>
      </c>
      <c r="AI238" s="6">
        <v>7200</v>
      </c>
      <c r="AJ238" s="6">
        <v>7200</v>
      </c>
      <c r="AK238" s="6">
        <v>7200</v>
      </c>
      <c r="AL238" s="6">
        <v>7200</v>
      </c>
      <c r="AM238" s="12">
        <v>7200</v>
      </c>
      <c r="AN238" s="6">
        <v>7200</v>
      </c>
      <c r="AO238" s="6">
        <v>7200</v>
      </c>
      <c r="AP238" s="18">
        <v>7200</v>
      </c>
      <c r="AQ238" s="1" t="b">
        <f t="shared" si="29"/>
        <v>1</v>
      </c>
      <c r="AR238" s="1" t="b">
        <f t="shared" si="31"/>
        <v>0</v>
      </c>
      <c r="AS238" s="5" t="b">
        <f t="shared" si="30"/>
        <v>0</v>
      </c>
    </row>
    <row r="239" spans="1:45" s="5" customFormat="1">
      <c r="A239" s="5">
        <v>100</v>
      </c>
      <c r="B239" s="5">
        <v>12</v>
      </c>
      <c r="C239" s="7">
        <v>0.3</v>
      </c>
      <c r="D239" s="7">
        <v>1</v>
      </c>
      <c r="E239" s="5">
        <v>2</v>
      </c>
      <c r="F239" s="6">
        <v>979</v>
      </c>
      <c r="G239" s="6" t="s">
        <v>15</v>
      </c>
      <c r="H239" s="6" t="s">
        <v>15</v>
      </c>
      <c r="I239" s="6">
        <v>1023.68</v>
      </c>
      <c r="J239" s="6">
        <v>1023.12</v>
      </c>
      <c r="K239" s="9">
        <v>1006</v>
      </c>
      <c r="L239" s="6">
        <v>992</v>
      </c>
      <c r="M239" s="6">
        <v>1026.5186126611461</v>
      </c>
      <c r="N239" s="27">
        <v>1055.671257813033</v>
      </c>
      <c r="O239" s="6">
        <v>1568</v>
      </c>
      <c r="P239" s="6" t="s">
        <v>15</v>
      </c>
      <c r="Q239" s="6" t="s">
        <v>15</v>
      </c>
      <c r="R239" s="6">
        <v>1482</v>
      </c>
      <c r="S239" s="6">
        <v>1496</v>
      </c>
      <c r="T239" s="9" t="s">
        <v>14</v>
      </c>
      <c r="U239" s="6" t="s">
        <v>14</v>
      </c>
      <c r="V239" s="6" t="s">
        <v>14</v>
      </c>
      <c r="W239" s="27">
        <v>1527</v>
      </c>
      <c r="X239" s="77">
        <f t="shared" si="24"/>
        <v>1569</v>
      </c>
      <c r="Y239" s="6">
        <v>37.563800000000001</v>
      </c>
      <c r="Z239" s="6">
        <v>100</v>
      </c>
      <c r="AA239" s="6">
        <v>100</v>
      </c>
      <c r="AB239" s="6">
        <v>30.9255</v>
      </c>
      <c r="AC239" s="6">
        <v>31.609500000000001</v>
      </c>
      <c r="AD239" s="6">
        <f t="shared" si="25"/>
        <v>35.882727852135119</v>
      </c>
      <c r="AE239" s="6">
        <f t="shared" si="26"/>
        <v>36.775015933715736</v>
      </c>
      <c r="AF239" s="6">
        <f t="shared" si="27"/>
        <v>34.574976885841544</v>
      </c>
      <c r="AG239" s="17">
        <f t="shared" si="28"/>
        <v>30.866322343612772</v>
      </c>
      <c r="AH239" s="6">
        <v>7200</v>
      </c>
      <c r="AI239" s="6">
        <v>7200</v>
      </c>
      <c r="AJ239" s="6">
        <v>7200</v>
      </c>
      <c r="AK239" s="6">
        <v>7200</v>
      </c>
      <c r="AL239" s="6">
        <v>7200</v>
      </c>
      <c r="AM239" s="12">
        <v>7200</v>
      </c>
      <c r="AN239" s="6">
        <v>7200</v>
      </c>
      <c r="AO239" s="6">
        <v>7200</v>
      </c>
      <c r="AP239" s="18">
        <v>7200</v>
      </c>
      <c r="AQ239" s="1" t="b">
        <f t="shared" si="29"/>
        <v>1</v>
      </c>
      <c r="AR239" s="1" t="b">
        <f t="shared" si="31"/>
        <v>0</v>
      </c>
      <c r="AS239" s="5" t="b">
        <f t="shared" si="30"/>
        <v>0</v>
      </c>
    </row>
    <row r="240" spans="1:45" s="5" customFormat="1">
      <c r="A240" s="5">
        <v>100</v>
      </c>
      <c r="B240" s="5">
        <v>12</v>
      </c>
      <c r="C240" s="7">
        <v>0.3</v>
      </c>
      <c r="D240" s="7">
        <v>1</v>
      </c>
      <c r="E240" s="5">
        <v>3</v>
      </c>
      <c r="F240" s="6">
        <v>1035</v>
      </c>
      <c r="G240" s="6">
        <v>1098.0899999999999</v>
      </c>
      <c r="H240" s="6">
        <v>1117.3800000000001</v>
      </c>
      <c r="I240" s="6">
        <v>1095.08</v>
      </c>
      <c r="J240" s="6">
        <v>1096.43</v>
      </c>
      <c r="K240" s="9">
        <v>1079.5</v>
      </c>
      <c r="L240" s="6">
        <v>1061</v>
      </c>
      <c r="M240" s="6">
        <v>1092.272381477366</v>
      </c>
      <c r="N240" s="27">
        <v>1123.531283975982</v>
      </c>
      <c r="O240" s="6">
        <v>1637</v>
      </c>
      <c r="P240" s="6">
        <v>1637</v>
      </c>
      <c r="Q240" s="6">
        <v>1637</v>
      </c>
      <c r="R240" s="6">
        <v>1583</v>
      </c>
      <c r="S240" s="6">
        <v>1566</v>
      </c>
      <c r="T240" s="9" t="s">
        <v>14</v>
      </c>
      <c r="U240" s="6" t="s">
        <v>14</v>
      </c>
      <c r="V240" s="6" t="s">
        <v>14</v>
      </c>
      <c r="W240" s="27">
        <v>1467</v>
      </c>
      <c r="X240" s="77">
        <f t="shared" si="24"/>
        <v>1638</v>
      </c>
      <c r="Y240" s="6">
        <v>36.7746</v>
      </c>
      <c r="Z240" s="6">
        <v>32.9206</v>
      </c>
      <c r="AA240" s="6">
        <v>31.7423</v>
      </c>
      <c r="AB240" s="6">
        <v>30.822299999999998</v>
      </c>
      <c r="AC240" s="6">
        <v>29.985399999999998</v>
      </c>
      <c r="AD240" s="6">
        <f t="shared" si="25"/>
        <v>34.0964590964591</v>
      </c>
      <c r="AE240" s="6">
        <f t="shared" si="26"/>
        <v>35.225885225885222</v>
      </c>
      <c r="AF240" s="6">
        <f t="shared" si="27"/>
        <v>33.316704427511233</v>
      </c>
      <c r="AG240" s="17">
        <f t="shared" si="28"/>
        <v>23.413000410635178</v>
      </c>
      <c r="AH240" s="6">
        <v>7200</v>
      </c>
      <c r="AI240" s="6">
        <v>7200</v>
      </c>
      <c r="AJ240" s="6">
        <v>7200</v>
      </c>
      <c r="AK240" s="6">
        <v>7200</v>
      </c>
      <c r="AL240" s="6">
        <v>7200</v>
      </c>
      <c r="AM240" s="12">
        <v>7200</v>
      </c>
      <c r="AN240" s="6">
        <v>7200</v>
      </c>
      <c r="AO240" s="6">
        <v>7200</v>
      </c>
      <c r="AP240" s="18">
        <v>7200</v>
      </c>
      <c r="AQ240" s="1" t="b">
        <f t="shared" si="29"/>
        <v>1</v>
      </c>
      <c r="AR240" s="1" t="b">
        <f t="shared" si="31"/>
        <v>0</v>
      </c>
      <c r="AS240" s="5" t="b">
        <f t="shared" si="30"/>
        <v>0</v>
      </c>
    </row>
    <row r="241" spans="1:45" s="5" customFormat="1">
      <c r="A241" s="5">
        <v>100</v>
      </c>
      <c r="B241" s="5">
        <v>12</v>
      </c>
      <c r="C241" s="7">
        <v>0.3</v>
      </c>
      <c r="D241" s="7">
        <v>1</v>
      </c>
      <c r="E241" s="5">
        <v>4</v>
      </c>
      <c r="F241" s="6">
        <v>1070</v>
      </c>
      <c r="G241" s="6">
        <v>1099.5</v>
      </c>
      <c r="H241" s="6">
        <v>1099.5</v>
      </c>
      <c r="I241" s="6">
        <v>1113.45</v>
      </c>
      <c r="J241" s="6">
        <v>1129.3900000000001</v>
      </c>
      <c r="K241" s="9">
        <v>1109.33</v>
      </c>
      <c r="L241" s="6">
        <v>1092.714285714286</v>
      </c>
      <c r="M241" s="6">
        <v>1114.2474736804029</v>
      </c>
      <c r="N241" s="27">
        <v>1138.664044389421</v>
      </c>
      <c r="O241" s="6">
        <v>1566</v>
      </c>
      <c r="P241" s="6">
        <v>1616</v>
      </c>
      <c r="Q241" s="6">
        <v>1616</v>
      </c>
      <c r="R241" s="6">
        <v>1539</v>
      </c>
      <c r="S241" s="6">
        <v>1445</v>
      </c>
      <c r="T241" s="9" t="s">
        <v>14</v>
      </c>
      <c r="U241" s="6" t="s">
        <v>14</v>
      </c>
      <c r="V241" s="6" t="s">
        <v>14</v>
      </c>
      <c r="W241" s="27" t="s">
        <v>14</v>
      </c>
      <c r="X241" s="77">
        <f t="shared" si="24"/>
        <v>1567</v>
      </c>
      <c r="Y241" s="6">
        <v>31.673100000000002</v>
      </c>
      <c r="Z241" s="6">
        <v>31.961600000000001</v>
      </c>
      <c r="AA241" s="6">
        <v>31.961600000000001</v>
      </c>
      <c r="AB241" s="6">
        <v>27.6508</v>
      </c>
      <c r="AC241" s="6">
        <v>21.841699999999999</v>
      </c>
      <c r="AD241" s="6">
        <f t="shared" si="25"/>
        <v>29.206764518187622</v>
      </c>
      <c r="AE241" s="6">
        <f t="shared" si="26"/>
        <v>30.267116418998974</v>
      </c>
      <c r="AF241" s="6">
        <f t="shared" si="27"/>
        <v>28.89294998848737</v>
      </c>
      <c r="AG241" s="17">
        <f t="shared" si="28"/>
        <v>27.334777001313281</v>
      </c>
      <c r="AH241" s="6">
        <v>7200</v>
      </c>
      <c r="AI241" s="6">
        <v>7200</v>
      </c>
      <c r="AJ241" s="6">
        <v>7200</v>
      </c>
      <c r="AK241" s="6">
        <v>7200</v>
      </c>
      <c r="AL241" s="6">
        <v>7200</v>
      </c>
      <c r="AM241" s="12">
        <v>7200</v>
      </c>
      <c r="AN241" s="6">
        <v>7200</v>
      </c>
      <c r="AO241" s="6">
        <v>7200</v>
      </c>
      <c r="AP241" s="18">
        <v>7200</v>
      </c>
      <c r="AQ241" s="1" t="b">
        <f t="shared" si="29"/>
        <v>1</v>
      </c>
      <c r="AR241" s="1" t="b">
        <f t="shared" si="31"/>
        <v>0</v>
      </c>
      <c r="AS241" s="5" t="b">
        <f t="shared" si="30"/>
        <v>0</v>
      </c>
    </row>
    <row r="242" spans="1:45" s="5" customFormat="1">
      <c r="A242" s="5">
        <v>100</v>
      </c>
      <c r="B242" s="5">
        <v>12</v>
      </c>
      <c r="C242" s="7">
        <v>0.3</v>
      </c>
      <c r="D242" s="7">
        <v>1</v>
      </c>
      <c r="E242" s="5">
        <v>5</v>
      </c>
      <c r="F242" s="6">
        <v>1104</v>
      </c>
      <c r="G242" s="6">
        <v>1134.6400000000001</v>
      </c>
      <c r="H242" s="6" t="s">
        <v>15</v>
      </c>
      <c r="I242" s="6">
        <v>1147.9100000000001</v>
      </c>
      <c r="J242" s="6">
        <v>1156.1099999999999</v>
      </c>
      <c r="K242" s="9">
        <v>1133.77</v>
      </c>
      <c r="L242" s="6">
        <v>1121.333333333333</v>
      </c>
      <c r="M242" s="6">
        <v>1147.646216965097</v>
      </c>
      <c r="N242" s="27">
        <v>1175.993385246067</v>
      </c>
      <c r="O242" s="6">
        <v>1655</v>
      </c>
      <c r="P242" s="6">
        <v>1731</v>
      </c>
      <c r="Q242" s="6" t="s">
        <v>15</v>
      </c>
      <c r="R242" s="6">
        <v>1576</v>
      </c>
      <c r="S242" s="6">
        <v>1579</v>
      </c>
      <c r="T242" s="9" t="s">
        <v>14</v>
      </c>
      <c r="U242" s="6" t="s">
        <v>14</v>
      </c>
      <c r="V242" s="6" t="s">
        <v>14</v>
      </c>
      <c r="W242" s="27">
        <v>1524</v>
      </c>
      <c r="X242" s="77">
        <f t="shared" si="24"/>
        <v>1656</v>
      </c>
      <c r="Y242" s="6">
        <v>33.293100000000003</v>
      </c>
      <c r="Z242" s="6">
        <v>34.451599999999999</v>
      </c>
      <c r="AA242" s="6">
        <v>100</v>
      </c>
      <c r="AB242" s="6">
        <v>27.1632</v>
      </c>
      <c r="AC242" s="6">
        <v>26.782</v>
      </c>
      <c r="AD242" s="6">
        <f t="shared" si="25"/>
        <v>31.535628019323671</v>
      </c>
      <c r="AE242" s="6">
        <f t="shared" si="26"/>
        <v>32.286634460547525</v>
      </c>
      <c r="AF242" s="6">
        <f t="shared" si="27"/>
        <v>30.697692212252605</v>
      </c>
      <c r="AG242" s="17">
        <f t="shared" si="28"/>
        <v>22.835079708263319</v>
      </c>
      <c r="AH242" s="6">
        <v>7200</v>
      </c>
      <c r="AI242" s="6">
        <v>7200</v>
      </c>
      <c r="AJ242" s="6">
        <v>7200</v>
      </c>
      <c r="AK242" s="6">
        <v>7200</v>
      </c>
      <c r="AL242" s="6">
        <v>7200</v>
      </c>
      <c r="AM242" s="12">
        <v>7200</v>
      </c>
      <c r="AN242" s="6">
        <v>7200</v>
      </c>
      <c r="AO242" s="6">
        <v>7200</v>
      </c>
      <c r="AP242" s="18">
        <v>7200</v>
      </c>
      <c r="AQ242" s="1" t="b">
        <f t="shared" si="29"/>
        <v>1</v>
      </c>
      <c r="AR242" s="1" t="b">
        <f t="shared" si="31"/>
        <v>0</v>
      </c>
      <c r="AS242" s="5" t="b">
        <f t="shared" si="30"/>
        <v>0</v>
      </c>
    </row>
    <row r="243" spans="1:45" s="5" customFormat="1">
      <c r="A243" s="5">
        <v>100</v>
      </c>
      <c r="B243" s="5">
        <v>16</v>
      </c>
      <c r="C243" s="7">
        <v>0.1</v>
      </c>
      <c r="D243" s="7">
        <v>0.1</v>
      </c>
      <c r="E243" s="5">
        <v>1</v>
      </c>
      <c r="F243" s="6">
        <v>160.06</v>
      </c>
      <c r="G243" s="6" t="s">
        <v>15</v>
      </c>
      <c r="H243" s="6" t="s">
        <v>15</v>
      </c>
      <c r="I243" s="6">
        <v>165.34200000000001</v>
      </c>
      <c r="J243" s="6">
        <v>165.27099999999999</v>
      </c>
      <c r="K243" s="9">
        <v>244</v>
      </c>
      <c r="L243" s="6">
        <v>192.19094282239459</v>
      </c>
      <c r="M243" s="6">
        <v>212.63121486995769</v>
      </c>
      <c r="N243" s="27">
        <v>68.992344393899543</v>
      </c>
      <c r="O243" s="6">
        <v>259</v>
      </c>
      <c r="P243" s="6" t="s">
        <v>15</v>
      </c>
      <c r="Q243" s="6" t="s">
        <v>15</v>
      </c>
      <c r="R243" s="6">
        <v>244</v>
      </c>
      <c r="S243" s="6">
        <v>244</v>
      </c>
      <c r="T243" s="9">
        <v>244</v>
      </c>
      <c r="U243" s="6">
        <v>259</v>
      </c>
      <c r="V243" s="6">
        <v>244</v>
      </c>
      <c r="W243" s="27" t="s">
        <v>14</v>
      </c>
      <c r="X243" s="77">
        <f t="shared" si="24"/>
        <v>260</v>
      </c>
      <c r="Y243" s="6">
        <v>38.200800000000001</v>
      </c>
      <c r="Z243" s="6">
        <v>100</v>
      </c>
      <c r="AA243" s="6">
        <v>100</v>
      </c>
      <c r="AB243" s="6">
        <v>32.236899999999999</v>
      </c>
      <c r="AC243" s="6">
        <v>32.265900000000002</v>
      </c>
      <c r="AD243" s="6">
        <f t="shared" si="25"/>
        <v>0</v>
      </c>
      <c r="AE243" s="6">
        <f t="shared" si="26"/>
        <v>25.79500277127622</v>
      </c>
      <c r="AF243" s="6">
        <f t="shared" si="27"/>
        <v>12.856059479525539</v>
      </c>
      <c r="AG243" s="17">
        <f t="shared" si="28"/>
        <v>73.464482925423241</v>
      </c>
      <c r="AH243" s="6">
        <v>7200</v>
      </c>
      <c r="AI243" s="6">
        <v>7200</v>
      </c>
      <c r="AJ243" s="6">
        <v>7200</v>
      </c>
      <c r="AK243" s="6">
        <v>7200</v>
      </c>
      <c r="AL243" s="6">
        <v>7200</v>
      </c>
      <c r="AM243" s="12">
        <v>1646.022958993912</v>
      </c>
      <c r="AN243" s="6">
        <v>7200</v>
      </c>
      <c r="AO243" s="6">
        <v>7200</v>
      </c>
      <c r="AP243" s="18">
        <v>7200</v>
      </c>
      <c r="AQ243" s="1" t="b">
        <f t="shared" si="29"/>
        <v>1</v>
      </c>
      <c r="AR243" s="1" t="b">
        <f t="shared" si="31"/>
        <v>0</v>
      </c>
      <c r="AS243" s="5" t="b">
        <f t="shared" si="30"/>
        <v>1</v>
      </c>
    </row>
    <row r="244" spans="1:45" s="5" customFormat="1">
      <c r="A244" s="5">
        <v>100</v>
      </c>
      <c r="B244" s="5">
        <v>16</v>
      </c>
      <c r="C244" s="7">
        <v>0.1</v>
      </c>
      <c r="D244" s="7">
        <v>0.1</v>
      </c>
      <c r="E244" s="5">
        <v>2</v>
      </c>
      <c r="F244" s="6">
        <v>171.18899999999999</v>
      </c>
      <c r="G244" s="6">
        <v>171.315</v>
      </c>
      <c r="H244" s="6">
        <v>175.28399999999999</v>
      </c>
      <c r="I244" s="6">
        <v>171.75899999999999</v>
      </c>
      <c r="J244" s="6">
        <v>171.55099999999999</v>
      </c>
      <c r="K244" s="9">
        <v>224.83</v>
      </c>
      <c r="L244" s="6">
        <v>197.5051002400061</v>
      </c>
      <c r="M244" s="6">
        <v>204.50229149649439</v>
      </c>
      <c r="N244" s="27">
        <v>60.576615854662762</v>
      </c>
      <c r="O244" s="6">
        <v>313</v>
      </c>
      <c r="P244" s="6">
        <v>330</v>
      </c>
      <c r="Q244" s="6">
        <v>330</v>
      </c>
      <c r="R244" s="6">
        <v>300</v>
      </c>
      <c r="S244" s="6">
        <v>285</v>
      </c>
      <c r="T244" s="9">
        <v>281</v>
      </c>
      <c r="U244" s="6">
        <v>313</v>
      </c>
      <c r="V244" s="6">
        <v>296</v>
      </c>
      <c r="W244" s="27" t="s">
        <v>14</v>
      </c>
      <c r="X244" s="77">
        <f t="shared" si="24"/>
        <v>314</v>
      </c>
      <c r="Y244" s="6">
        <v>45.307000000000002</v>
      </c>
      <c r="Z244" s="6">
        <v>48.086300000000001</v>
      </c>
      <c r="AA244" s="6">
        <v>46.883800000000001</v>
      </c>
      <c r="AB244" s="6">
        <v>42.747199999999999</v>
      </c>
      <c r="AC244" s="6">
        <v>39.8065</v>
      </c>
      <c r="AD244" s="6">
        <f t="shared" si="25"/>
        <v>19.989323843416361</v>
      </c>
      <c r="AE244" s="6">
        <f t="shared" si="26"/>
        <v>36.899328996803163</v>
      </c>
      <c r="AF244" s="6">
        <f t="shared" si="27"/>
        <v>30.911388007941088</v>
      </c>
      <c r="AG244" s="17">
        <f t="shared" si="28"/>
        <v>80.708084122718859</v>
      </c>
      <c r="AH244" s="6">
        <v>7200</v>
      </c>
      <c r="AI244" s="6">
        <v>7200</v>
      </c>
      <c r="AJ244" s="6">
        <v>7200</v>
      </c>
      <c r="AK244" s="6">
        <v>7200</v>
      </c>
      <c r="AL244" s="6">
        <v>7200</v>
      </c>
      <c r="AM244" s="12">
        <v>7200</v>
      </c>
      <c r="AN244" s="6">
        <v>7200</v>
      </c>
      <c r="AO244" s="6">
        <v>7200</v>
      </c>
      <c r="AP244" s="18">
        <v>7200</v>
      </c>
      <c r="AQ244" s="1" t="b">
        <f t="shared" si="29"/>
        <v>1</v>
      </c>
      <c r="AR244" s="1" t="b">
        <f t="shared" si="31"/>
        <v>0</v>
      </c>
      <c r="AS244" s="5" t="b">
        <f t="shared" si="30"/>
        <v>0</v>
      </c>
    </row>
    <row r="245" spans="1:45" s="5" customFormat="1">
      <c r="A245" s="5">
        <v>100</v>
      </c>
      <c r="B245" s="5">
        <v>16</v>
      </c>
      <c r="C245" s="7">
        <v>0.1</v>
      </c>
      <c r="D245" s="7">
        <v>0.1</v>
      </c>
      <c r="E245" s="5">
        <v>3</v>
      </c>
      <c r="F245" s="6">
        <v>170.727</v>
      </c>
      <c r="G245" s="6">
        <v>143.16</v>
      </c>
      <c r="H245" s="6">
        <v>143.16</v>
      </c>
      <c r="I245" s="6">
        <v>170.59200000000001</v>
      </c>
      <c r="J245" s="6">
        <v>171.941</v>
      </c>
      <c r="K245" s="9">
        <v>254</v>
      </c>
      <c r="L245" s="6">
        <v>195.8547745450615</v>
      </c>
      <c r="M245" s="6">
        <v>193.73038917043999</v>
      </c>
      <c r="N245" s="27">
        <v>64.135006716602888</v>
      </c>
      <c r="O245" s="6">
        <v>296</v>
      </c>
      <c r="P245" s="6">
        <v>310</v>
      </c>
      <c r="Q245" s="6">
        <v>310</v>
      </c>
      <c r="R245" s="6">
        <v>268</v>
      </c>
      <c r="S245" s="6">
        <v>282</v>
      </c>
      <c r="T245" s="9">
        <v>254</v>
      </c>
      <c r="U245" s="6">
        <v>282</v>
      </c>
      <c r="V245" s="6" t="s">
        <v>14</v>
      </c>
      <c r="W245" s="27" t="s">
        <v>14</v>
      </c>
      <c r="X245" s="77">
        <f t="shared" si="24"/>
        <v>297</v>
      </c>
      <c r="Y245" s="6">
        <v>42.322099999999999</v>
      </c>
      <c r="Z245" s="6">
        <v>53.819400000000002</v>
      </c>
      <c r="AA245" s="6">
        <v>53.819400000000002</v>
      </c>
      <c r="AB245" s="6">
        <v>36.3461</v>
      </c>
      <c r="AC245" s="6">
        <v>39.028100000000002</v>
      </c>
      <c r="AD245" s="6">
        <f t="shared" si="25"/>
        <v>0</v>
      </c>
      <c r="AE245" s="6">
        <f t="shared" si="26"/>
        <v>30.547952288985279</v>
      </c>
      <c r="AF245" s="6">
        <f t="shared" si="27"/>
        <v>34.770912737225586</v>
      </c>
      <c r="AG245" s="17">
        <f t="shared" si="28"/>
        <v>78.405721644241453</v>
      </c>
      <c r="AH245" s="6">
        <v>7200</v>
      </c>
      <c r="AI245" s="6">
        <v>7200</v>
      </c>
      <c r="AJ245" s="6">
        <v>7200</v>
      </c>
      <c r="AK245" s="6">
        <v>7200</v>
      </c>
      <c r="AL245" s="6">
        <v>7200</v>
      </c>
      <c r="AM245" s="12">
        <v>6144.5306091308594</v>
      </c>
      <c r="AN245" s="6">
        <v>7200</v>
      </c>
      <c r="AO245" s="6">
        <v>7200</v>
      </c>
      <c r="AP245" s="18">
        <v>7200</v>
      </c>
      <c r="AQ245" s="1" t="b">
        <f t="shared" si="29"/>
        <v>1</v>
      </c>
      <c r="AR245" s="1" t="b">
        <f t="shared" si="31"/>
        <v>0</v>
      </c>
      <c r="AS245" s="5" t="b">
        <f t="shared" si="30"/>
        <v>1</v>
      </c>
    </row>
    <row r="246" spans="1:45" s="5" customFormat="1">
      <c r="A246" s="5">
        <v>100</v>
      </c>
      <c r="B246" s="5">
        <v>16</v>
      </c>
      <c r="C246" s="7">
        <v>0.1</v>
      </c>
      <c r="D246" s="7">
        <v>0.1</v>
      </c>
      <c r="E246" s="5">
        <v>4</v>
      </c>
      <c r="F246" s="6">
        <v>155.041</v>
      </c>
      <c r="G246" s="6">
        <v>164.66800000000001</v>
      </c>
      <c r="H246" s="6">
        <v>164.691</v>
      </c>
      <c r="I246" s="6">
        <v>160.899</v>
      </c>
      <c r="J246" s="6">
        <v>163.10900000000001</v>
      </c>
      <c r="K246" s="9">
        <v>239.04</v>
      </c>
      <c r="L246" s="6">
        <v>180.56590613449811</v>
      </c>
      <c r="M246" s="6">
        <v>192.01283574260549</v>
      </c>
      <c r="N246" s="27">
        <v>67.447441356094856</v>
      </c>
      <c r="O246" s="6">
        <v>286</v>
      </c>
      <c r="P246" s="6">
        <v>300</v>
      </c>
      <c r="Q246" s="6">
        <v>300</v>
      </c>
      <c r="R246" s="6">
        <v>300</v>
      </c>
      <c r="S246" s="6">
        <v>300</v>
      </c>
      <c r="T246" s="9">
        <v>270</v>
      </c>
      <c r="U246" s="6" t="s">
        <v>14</v>
      </c>
      <c r="V246" s="6" t="s">
        <v>14</v>
      </c>
      <c r="W246" s="27" t="s">
        <v>14</v>
      </c>
      <c r="X246" s="77">
        <f t="shared" si="24"/>
        <v>287</v>
      </c>
      <c r="Y246" s="6">
        <v>45.79</v>
      </c>
      <c r="Z246" s="6">
        <v>45.110799999999998</v>
      </c>
      <c r="AA246" s="6">
        <v>45.102899999999998</v>
      </c>
      <c r="AB246" s="6">
        <v>46.366999999999997</v>
      </c>
      <c r="AC246" s="6">
        <v>45.630499999999998</v>
      </c>
      <c r="AD246" s="6">
        <f t="shared" si="25"/>
        <v>11.466666666666669</v>
      </c>
      <c r="AE246" s="6">
        <f t="shared" si="26"/>
        <v>37.085050127352581</v>
      </c>
      <c r="AF246" s="6">
        <f t="shared" si="27"/>
        <v>33.096572911984147</v>
      </c>
      <c r="AG246" s="17">
        <f t="shared" si="28"/>
        <v>76.499149353277048</v>
      </c>
      <c r="AH246" s="6">
        <v>7200</v>
      </c>
      <c r="AI246" s="6">
        <v>7200</v>
      </c>
      <c r="AJ246" s="6">
        <v>7200</v>
      </c>
      <c r="AK246" s="6">
        <v>7200</v>
      </c>
      <c r="AL246" s="6">
        <v>7200</v>
      </c>
      <c r="AM246" s="12">
        <v>7200</v>
      </c>
      <c r="AN246" s="6">
        <v>7200</v>
      </c>
      <c r="AO246" s="6">
        <v>7200</v>
      </c>
      <c r="AP246" s="18">
        <v>7200</v>
      </c>
      <c r="AQ246" s="1" t="b">
        <f t="shared" si="29"/>
        <v>1</v>
      </c>
      <c r="AR246" s="1" t="b">
        <f t="shared" si="31"/>
        <v>0</v>
      </c>
      <c r="AS246" s="5" t="b">
        <f t="shared" si="30"/>
        <v>0</v>
      </c>
    </row>
    <row r="247" spans="1:45" s="5" customFormat="1">
      <c r="A247" s="5">
        <v>100</v>
      </c>
      <c r="B247" s="5">
        <v>16</v>
      </c>
      <c r="C247" s="7">
        <v>0.1</v>
      </c>
      <c r="D247" s="7">
        <v>0.1</v>
      </c>
      <c r="E247" s="5">
        <v>5</v>
      </c>
      <c r="F247" s="6">
        <v>169.34399999999999</v>
      </c>
      <c r="G247" s="6">
        <v>136.613</v>
      </c>
      <c r="H247" s="6">
        <v>136.613</v>
      </c>
      <c r="I247" s="6">
        <v>167.05699999999999</v>
      </c>
      <c r="J247" s="6">
        <v>167.381</v>
      </c>
      <c r="K247" s="9">
        <v>217.03</v>
      </c>
      <c r="L247" s="6">
        <v>192.44267116486239</v>
      </c>
      <c r="M247" s="6">
        <v>198.08118962788021</v>
      </c>
      <c r="N247" s="27">
        <v>59.259821914981217</v>
      </c>
      <c r="O247" s="6">
        <v>304</v>
      </c>
      <c r="P247" s="6">
        <v>320</v>
      </c>
      <c r="Q247" s="6">
        <v>320</v>
      </c>
      <c r="R247" s="6">
        <v>320</v>
      </c>
      <c r="S247" s="6">
        <v>320</v>
      </c>
      <c r="T247" s="9">
        <v>289</v>
      </c>
      <c r="U247" s="6" t="s">
        <v>14</v>
      </c>
      <c r="V247" s="6" t="s">
        <v>14</v>
      </c>
      <c r="W247" s="27" t="s">
        <v>14</v>
      </c>
      <c r="X247" s="77">
        <f t="shared" si="24"/>
        <v>305</v>
      </c>
      <c r="Y247" s="6">
        <v>44.294899999999998</v>
      </c>
      <c r="Z247" s="6">
        <v>57.308500000000002</v>
      </c>
      <c r="AA247" s="6">
        <v>57.308500000000002</v>
      </c>
      <c r="AB247" s="6">
        <v>47.794600000000003</v>
      </c>
      <c r="AC247" s="6">
        <v>47.693300000000001</v>
      </c>
      <c r="AD247" s="6">
        <f t="shared" si="25"/>
        <v>24.903114186851205</v>
      </c>
      <c r="AE247" s="6">
        <f t="shared" si="26"/>
        <v>36.904042241028719</v>
      </c>
      <c r="AF247" s="6">
        <f t="shared" si="27"/>
        <v>35.055347662990101</v>
      </c>
      <c r="AG247" s="17">
        <f t="shared" si="28"/>
        <v>80.570550191809431</v>
      </c>
      <c r="AH247" s="6">
        <v>7200</v>
      </c>
      <c r="AI247" s="6">
        <v>7200</v>
      </c>
      <c r="AJ247" s="6">
        <v>7200</v>
      </c>
      <c r="AK247" s="6">
        <v>7200</v>
      </c>
      <c r="AL247" s="6">
        <v>7200</v>
      </c>
      <c r="AM247" s="12">
        <v>7200</v>
      </c>
      <c r="AN247" s="6">
        <v>7200</v>
      </c>
      <c r="AO247" s="6">
        <v>7200</v>
      </c>
      <c r="AP247" s="18">
        <v>7200</v>
      </c>
      <c r="AQ247" s="1" t="b">
        <f t="shared" si="29"/>
        <v>1</v>
      </c>
      <c r="AR247" s="1" t="b">
        <f t="shared" si="31"/>
        <v>0</v>
      </c>
      <c r="AS247" s="5" t="b">
        <f t="shared" si="30"/>
        <v>0</v>
      </c>
    </row>
    <row r="248" spans="1:45" s="5" customFormat="1">
      <c r="A248" s="5">
        <v>100</v>
      </c>
      <c r="B248" s="5">
        <v>16</v>
      </c>
      <c r="C248" s="7">
        <v>0.1</v>
      </c>
      <c r="D248" s="7">
        <v>0.5</v>
      </c>
      <c r="E248" s="5">
        <v>1</v>
      </c>
      <c r="F248" s="6">
        <v>680.66800000000001</v>
      </c>
      <c r="G248" s="6" t="s">
        <v>15</v>
      </c>
      <c r="H248" s="6" t="s">
        <v>15</v>
      </c>
      <c r="I248" s="6">
        <v>706.56399999999996</v>
      </c>
      <c r="J248" s="6">
        <v>704.11099999999999</v>
      </c>
      <c r="K248" s="9">
        <v>749.63</v>
      </c>
      <c r="L248" s="6">
        <v>705.41189952095863</v>
      </c>
      <c r="M248" s="6">
        <v>717.98078690113869</v>
      </c>
      <c r="N248" s="27">
        <v>84.458437737037329</v>
      </c>
      <c r="O248" s="6">
        <v>1172</v>
      </c>
      <c r="P248" s="6" t="s">
        <v>15</v>
      </c>
      <c r="Q248" s="6" t="s">
        <v>15</v>
      </c>
      <c r="R248" s="6">
        <v>1140</v>
      </c>
      <c r="S248" s="6">
        <v>1140</v>
      </c>
      <c r="T248" s="9" t="s">
        <v>14</v>
      </c>
      <c r="U248" s="6" t="s">
        <v>14</v>
      </c>
      <c r="V248" s="6" t="s">
        <v>14</v>
      </c>
      <c r="W248" s="27" t="s">
        <v>14</v>
      </c>
      <c r="X248" s="77">
        <f t="shared" si="24"/>
        <v>1173</v>
      </c>
      <c r="Y248" s="6">
        <v>41.922499999999999</v>
      </c>
      <c r="Z248" s="6">
        <v>100</v>
      </c>
      <c r="AA248" s="6">
        <v>100</v>
      </c>
      <c r="AB248" s="6">
        <v>38.020699999999998</v>
      </c>
      <c r="AC248" s="6">
        <v>38.235900000000001</v>
      </c>
      <c r="AD248" s="6">
        <f t="shared" si="25"/>
        <v>36.092924126172207</v>
      </c>
      <c r="AE248" s="6">
        <f t="shared" si="26"/>
        <v>39.862583161043595</v>
      </c>
      <c r="AF248" s="6">
        <f t="shared" si="27"/>
        <v>38.79106676034624</v>
      </c>
      <c r="AG248" s="17">
        <f t="shared" si="28"/>
        <v>92.799792179280701</v>
      </c>
      <c r="AH248" s="6">
        <v>7200</v>
      </c>
      <c r="AI248" s="6">
        <v>7200</v>
      </c>
      <c r="AJ248" s="6">
        <v>7200</v>
      </c>
      <c r="AK248" s="6">
        <v>7200</v>
      </c>
      <c r="AL248" s="6">
        <v>7200</v>
      </c>
      <c r="AM248" s="12">
        <v>7200</v>
      </c>
      <c r="AN248" s="6">
        <v>7200</v>
      </c>
      <c r="AO248" s="6">
        <v>7200</v>
      </c>
      <c r="AP248" s="18">
        <v>7200</v>
      </c>
      <c r="AQ248" s="1" t="b">
        <f t="shared" si="29"/>
        <v>1</v>
      </c>
      <c r="AR248" s="1" t="b">
        <f t="shared" si="31"/>
        <v>0</v>
      </c>
      <c r="AS248" s="5" t="b">
        <f t="shared" si="30"/>
        <v>0</v>
      </c>
    </row>
    <row r="249" spans="1:45" s="5" customFormat="1">
      <c r="A249" s="5">
        <v>100</v>
      </c>
      <c r="B249" s="5">
        <v>16</v>
      </c>
      <c r="C249" s="7">
        <v>0.1</v>
      </c>
      <c r="D249" s="7">
        <v>0.5</v>
      </c>
      <c r="E249" s="5">
        <v>2</v>
      </c>
      <c r="F249" s="6">
        <v>744.28700000000003</v>
      </c>
      <c r="G249" s="6">
        <v>710.06200000000001</v>
      </c>
      <c r="H249" s="6">
        <v>709.702</v>
      </c>
      <c r="I249" s="6">
        <v>734.23500000000001</v>
      </c>
      <c r="J249" s="6">
        <v>734.02800000000002</v>
      </c>
      <c r="K249" s="9">
        <v>801.65</v>
      </c>
      <c r="L249" s="6">
        <v>734.00175566625808</v>
      </c>
      <c r="M249" s="6">
        <v>755.41000451093055</v>
      </c>
      <c r="N249" s="27">
        <v>88.807309003248847</v>
      </c>
      <c r="O249" s="6">
        <v>1070</v>
      </c>
      <c r="P249" s="6">
        <v>1257</v>
      </c>
      <c r="Q249" s="6">
        <v>1257</v>
      </c>
      <c r="R249" s="6">
        <v>1179</v>
      </c>
      <c r="S249" s="6">
        <v>1179</v>
      </c>
      <c r="T249" s="9" t="s">
        <v>14</v>
      </c>
      <c r="U249" s="6" t="s">
        <v>14</v>
      </c>
      <c r="V249" s="6" t="s">
        <v>14</v>
      </c>
      <c r="W249" s="27" t="s">
        <v>14</v>
      </c>
      <c r="X249" s="77">
        <f t="shared" si="24"/>
        <v>1071</v>
      </c>
      <c r="Y249" s="6">
        <v>30.4405</v>
      </c>
      <c r="Z249" s="6">
        <v>43.511299999999999</v>
      </c>
      <c r="AA249" s="6">
        <v>43.54</v>
      </c>
      <c r="AB249" s="6">
        <v>37.7239</v>
      </c>
      <c r="AC249" s="6">
        <v>37.741500000000002</v>
      </c>
      <c r="AD249" s="6">
        <f t="shared" si="25"/>
        <v>25.149393090569561</v>
      </c>
      <c r="AE249" s="6">
        <f t="shared" si="26"/>
        <v>31.465755773458625</v>
      </c>
      <c r="AF249" s="6">
        <f t="shared" si="27"/>
        <v>29.466852986841218</v>
      </c>
      <c r="AG249" s="17">
        <f t="shared" si="28"/>
        <v>91.708001026774156</v>
      </c>
      <c r="AH249" s="6">
        <v>7200</v>
      </c>
      <c r="AI249" s="6">
        <v>7200</v>
      </c>
      <c r="AJ249" s="6">
        <v>7200</v>
      </c>
      <c r="AK249" s="6">
        <v>7200</v>
      </c>
      <c r="AL249" s="6">
        <v>7200</v>
      </c>
      <c r="AM249" s="12">
        <v>7200</v>
      </c>
      <c r="AN249" s="6">
        <v>7200</v>
      </c>
      <c r="AO249" s="6">
        <v>7200</v>
      </c>
      <c r="AP249" s="18">
        <v>7200</v>
      </c>
      <c r="AQ249" s="1" t="b">
        <f t="shared" si="29"/>
        <v>1</v>
      </c>
      <c r="AR249" s="1" t="b">
        <f t="shared" si="31"/>
        <v>0</v>
      </c>
      <c r="AS249" s="5" t="b">
        <f t="shared" si="30"/>
        <v>0</v>
      </c>
    </row>
    <row r="250" spans="1:45" s="5" customFormat="1">
      <c r="A250" s="5">
        <v>100</v>
      </c>
      <c r="B250" s="5">
        <v>16</v>
      </c>
      <c r="C250" s="7">
        <v>0.1</v>
      </c>
      <c r="D250" s="7">
        <v>0.5</v>
      </c>
      <c r="E250" s="5">
        <v>3</v>
      </c>
      <c r="F250" s="6">
        <v>724.80100000000004</v>
      </c>
      <c r="G250" s="6">
        <v>710.18700000000001</v>
      </c>
      <c r="H250" s="6">
        <v>710.18700000000001</v>
      </c>
      <c r="I250" s="6">
        <v>729.69299999999998</v>
      </c>
      <c r="J250" s="6">
        <v>729.69299999999998</v>
      </c>
      <c r="K250" s="9">
        <v>788.45</v>
      </c>
      <c r="L250" s="6">
        <v>748.71629112688424</v>
      </c>
      <c r="M250" s="6">
        <v>759.54307857863182</v>
      </c>
      <c r="N250" s="27">
        <v>84.941030017270762</v>
      </c>
      <c r="O250" s="6">
        <v>990</v>
      </c>
      <c r="P250" s="6">
        <v>1326</v>
      </c>
      <c r="Q250" s="6">
        <v>1326</v>
      </c>
      <c r="R250" s="6">
        <v>990</v>
      </c>
      <c r="S250" s="6">
        <v>990</v>
      </c>
      <c r="T250" s="9" t="s">
        <v>14</v>
      </c>
      <c r="U250" s="6" t="s">
        <v>14</v>
      </c>
      <c r="V250" s="6" t="s">
        <v>14</v>
      </c>
      <c r="W250" s="27" t="s">
        <v>14</v>
      </c>
      <c r="X250" s="77">
        <f t="shared" si="24"/>
        <v>991</v>
      </c>
      <c r="Y250" s="6">
        <v>26.787800000000001</v>
      </c>
      <c r="Z250" s="6">
        <v>46.441400000000002</v>
      </c>
      <c r="AA250" s="6">
        <v>46.441400000000002</v>
      </c>
      <c r="AB250" s="6">
        <v>26.293700000000001</v>
      </c>
      <c r="AC250" s="6">
        <v>26.293700000000001</v>
      </c>
      <c r="AD250" s="6">
        <f t="shared" si="25"/>
        <v>20.43895055499495</v>
      </c>
      <c r="AE250" s="6">
        <f t="shared" si="26"/>
        <v>24.44840654622762</v>
      </c>
      <c r="AF250" s="6">
        <f t="shared" si="27"/>
        <v>23.355895198927158</v>
      </c>
      <c r="AG250" s="17">
        <f t="shared" si="28"/>
        <v>91.428755800477219</v>
      </c>
      <c r="AH250" s="6">
        <v>7200</v>
      </c>
      <c r="AI250" s="6">
        <v>7200</v>
      </c>
      <c r="AJ250" s="6">
        <v>7200</v>
      </c>
      <c r="AK250" s="6">
        <v>7200</v>
      </c>
      <c r="AL250" s="6">
        <v>7200</v>
      </c>
      <c r="AM250" s="12">
        <v>7200</v>
      </c>
      <c r="AN250" s="6">
        <v>7200</v>
      </c>
      <c r="AO250" s="6">
        <v>7200</v>
      </c>
      <c r="AP250" s="18">
        <v>7200</v>
      </c>
      <c r="AQ250" s="1" t="b">
        <f t="shared" si="29"/>
        <v>1</v>
      </c>
      <c r="AR250" s="1" t="b">
        <f t="shared" si="31"/>
        <v>0</v>
      </c>
      <c r="AS250" s="5" t="b">
        <f t="shared" si="30"/>
        <v>0</v>
      </c>
    </row>
    <row r="251" spans="1:45" s="5" customFormat="1">
      <c r="A251" s="5">
        <v>100</v>
      </c>
      <c r="B251" s="5">
        <v>16</v>
      </c>
      <c r="C251" s="7">
        <v>0.1</v>
      </c>
      <c r="D251" s="7">
        <v>0.5</v>
      </c>
      <c r="E251" s="5">
        <v>4</v>
      </c>
      <c r="F251" s="6">
        <v>689.36599999999999</v>
      </c>
      <c r="G251" s="6">
        <v>661.41700000000003</v>
      </c>
      <c r="H251" s="6">
        <v>661.41700000000003</v>
      </c>
      <c r="I251" s="6">
        <v>679.27499999999998</v>
      </c>
      <c r="J251" s="6">
        <v>679.27499999999998</v>
      </c>
      <c r="K251" s="9">
        <v>742.27</v>
      </c>
      <c r="L251" s="6">
        <v>695.7103978861536</v>
      </c>
      <c r="M251" s="6">
        <v>708.57844566711947</v>
      </c>
      <c r="N251" s="27">
        <v>85.353919426794889</v>
      </c>
      <c r="O251" s="6">
        <v>1119</v>
      </c>
      <c r="P251" s="6">
        <v>1340</v>
      </c>
      <c r="Q251" s="6">
        <v>1340</v>
      </c>
      <c r="R251" s="6">
        <v>1094</v>
      </c>
      <c r="S251" s="6">
        <v>1094</v>
      </c>
      <c r="T251" s="9" t="s">
        <v>14</v>
      </c>
      <c r="U251" s="6" t="s">
        <v>14</v>
      </c>
      <c r="V251" s="6" t="s">
        <v>14</v>
      </c>
      <c r="W251" s="27" t="s">
        <v>14</v>
      </c>
      <c r="X251" s="77">
        <f t="shared" si="24"/>
        <v>1120</v>
      </c>
      <c r="Y251" s="6">
        <v>38.394500000000001</v>
      </c>
      <c r="Z251" s="6">
        <v>50.640500000000003</v>
      </c>
      <c r="AA251" s="6">
        <v>50.640500000000003</v>
      </c>
      <c r="AB251" s="6">
        <v>37.909100000000002</v>
      </c>
      <c r="AC251" s="6">
        <v>37.909100000000002</v>
      </c>
      <c r="AD251" s="6">
        <f t="shared" si="25"/>
        <v>33.72589285714286</v>
      </c>
      <c r="AE251" s="6">
        <f t="shared" si="26"/>
        <v>37.883000188736283</v>
      </c>
      <c r="AF251" s="6">
        <f t="shared" si="27"/>
        <v>36.734067351150046</v>
      </c>
      <c r="AG251" s="17">
        <f t="shared" si="28"/>
        <v>92.379114336893309</v>
      </c>
      <c r="AH251" s="6">
        <v>7200</v>
      </c>
      <c r="AI251" s="6">
        <v>7200</v>
      </c>
      <c r="AJ251" s="6">
        <v>7200</v>
      </c>
      <c r="AK251" s="6">
        <v>7200</v>
      </c>
      <c r="AL251" s="6">
        <v>7200</v>
      </c>
      <c r="AM251" s="12">
        <v>7200</v>
      </c>
      <c r="AN251" s="6">
        <v>7200</v>
      </c>
      <c r="AO251" s="6">
        <v>7200</v>
      </c>
      <c r="AP251" s="18">
        <v>7200</v>
      </c>
      <c r="AQ251" s="1" t="b">
        <f t="shared" si="29"/>
        <v>1</v>
      </c>
      <c r="AR251" s="1" t="b">
        <f t="shared" si="31"/>
        <v>0</v>
      </c>
      <c r="AS251" s="5" t="b">
        <f t="shared" si="30"/>
        <v>0</v>
      </c>
    </row>
    <row r="252" spans="1:45" s="5" customFormat="1">
      <c r="A252" s="5">
        <v>100</v>
      </c>
      <c r="B252" s="5">
        <v>16</v>
      </c>
      <c r="C252" s="7">
        <v>0.1</v>
      </c>
      <c r="D252" s="7">
        <v>0.5</v>
      </c>
      <c r="E252" s="5">
        <v>5</v>
      </c>
      <c r="F252" s="6">
        <v>704.99599999999998</v>
      </c>
      <c r="G252" s="6">
        <v>685.11599999999999</v>
      </c>
      <c r="H252" s="6">
        <v>685.11599999999999</v>
      </c>
      <c r="I252" s="6">
        <v>698.78300000000002</v>
      </c>
      <c r="J252" s="6">
        <v>698.78300000000002</v>
      </c>
      <c r="K252" s="9">
        <v>758.2</v>
      </c>
      <c r="L252" s="6">
        <v>722.94623250007373</v>
      </c>
      <c r="M252" s="6">
        <v>733.11559702862394</v>
      </c>
      <c r="N252" s="27">
        <v>80.878091287792657</v>
      </c>
      <c r="O252" s="6">
        <v>1165</v>
      </c>
      <c r="P252" s="6">
        <v>1420</v>
      </c>
      <c r="Q252" s="6">
        <v>1420</v>
      </c>
      <c r="R252" s="6">
        <v>1135</v>
      </c>
      <c r="S252" s="6">
        <v>1135</v>
      </c>
      <c r="T252" s="9" t="s">
        <v>14</v>
      </c>
      <c r="U252" s="6" t="s">
        <v>14</v>
      </c>
      <c r="V252" s="6" t="s">
        <v>14</v>
      </c>
      <c r="W252" s="27" t="s">
        <v>14</v>
      </c>
      <c r="X252" s="77">
        <f t="shared" si="24"/>
        <v>1166</v>
      </c>
      <c r="Y252" s="6">
        <v>39.485300000000002</v>
      </c>
      <c r="Z252" s="6">
        <v>51.752400000000002</v>
      </c>
      <c r="AA252" s="6">
        <v>51.752400000000002</v>
      </c>
      <c r="AB252" s="6">
        <v>38.433199999999999</v>
      </c>
      <c r="AC252" s="6">
        <v>38.433199999999999</v>
      </c>
      <c r="AD252" s="6">
        <f t="shared" si="25"/>
        <v>34.974271012006852</v>
      </c>
      <c r="AE252" s="6">
        <f t="shared" si="26"/>
        <v>37.997750214401904</v>
      </c>
      <c r="AF252" s="6">
        <f t="shared" si="27"/>
        <v>37.125592021558838</v>
      </c>
      <c r="AG252" s="17">
        <f t="shared" si="28"/>
        <v>93.063628534494626</v>
      </c>
      <c r="AH252" s="6">
        <v>7200</v>
      </c>
      <c r="AI252" s="6">
        <v>7200</v>
      </c>
      <c r="AJ252" s="6">
        <v>7200</v>
      </c>
      <c r="AK252" s="6">
        <v>7200</v>
      </c>
      <c r="AL252" s="6">
        <v>7200</v>
      </c>
      <c r="AM252" s="12">
        <v>7200</v>
      </c>
      <c r="AN252" s="6">
        <v>7200</v>
      </c>
      <c r="AO252" s="6">
        <v>7200</v>
      </c>
      <c r="AP252" s="18">
        <v>7200</v>
      </c>
      <c r="AQ252" s="1" t="b">
        <f t="shared" si="29"/>
        <v>1</v>
      </c>
      <c r="AR252" s="1" t="b">
        <f t="shared" si="31"/>
        <v>0</v>
      </c>
      <c r="AS252" s="5" t="b">
        <f t="shared" si="30"/>
        <v>0</v>
      </c>
    </row>
    <row r="253" spans="1:45" s="5" customFormat="1">
      <c r="A253" s="5">
        <v>100</v>
      </c>
      <c r="B253" s="5">
        <v>16</v>
      </c>
      <c r="C253" s="7">
        <v>0.1</v>
      </c>
      <c r="D253" s="7">
        <v>1</v>
      </c>
      <c r="E253" s="5">
        <v>1</v>
      </c>
      <c r="F253" s="6">
        <v>1366</v>
      </c>
      <c r="G253" s="6" t="s">
        <v>15</v>
      </c>
      <c r="H253" s="6" t="s">
        <v>15</v>
      </c>
      <c r="I253" s="6">
        <v>1432.24</v>
      </c>
      <c r="J253" s="6">
        <v>1431.93</v>
      </c>
      <c r="K253" s="9">
        <v>1421.6</v>
      </c>
      <c r="L253" s="6">
        <v>1402.5</v>
      </c>
      <c r="M253" s="6">
        <v>1441.3671209908639</v>
      </c>
      <c r="N253" s="27">
        <v>1459.3101207446989</v>
      </c>
      <c r="O253" s="6">
        <v>2236</v>
      </c>
      <c r="P253" s="6" t="s">
        <v>15</v>
      </c>
      <c r="Q253" s="6" t="s">
        <v>15</v>
      </c>
      <c r="R253" s="6">
        <v>1870</v>
      </c>
      <c r="S253" s="6">
        <v>1852</v>
      </c>
      <c r="T253" s="9" t="s">
        <v>14</v>
      </c>
      <c r="U253" s="6" t="s">
        <v>14</v>
      </c>
      <c r="V253" s="6" t="s">
        <v>14</v>
      </c>
      <c r="W253" s="27">
        <v>1877</v>
      </c>
      <c r="X253" s="77">
        <f t="shared" si="24"/>
        <v>2237</v>
      </c>
      <c r="Y253" s="6">
        <v>38.908799999999999</v>
      </c>
      <c r="Z253" s="6">
        <v>100</v>
      </c>
      <c r="AA253" s="6">
        <v>100</v>
      </c>
      <c r="AB253" s="6">
        <v>23.409400000000002</v>
      </c>
      <c r="AC253" s="6">
        <v>22.682200000000002</v>
      </c>
      <c r="AD253" s="6">
        <f t="shared" si="25"/>
        <v>36.450603486812703</v>
      </c>
      <c r="AE253" s="6">
        <f t="shared" si="26"/>
        <v>37.304425569959761</v>
      </c>
      <c r="AF253" s="6">
        <f t="shared" si="27"/>
        <v>35.566959276224232</v>
      </c>
      <c r="AG253" s="17">
        <f t="shared" si="28"/>
        <v>22.253056966185458</v>
      </c>
      <c r="AH253" s="6">
        <v>7200</v>
      </c>
      <c r="AI253" s="6">
        <v>7200</v>
      </c>
      <c r="AJ253" s="6">
        <v>7200</v>
      </c>
      <c r="AK253" s="6">
        <v>7200</v>
      </c>
      <c r="AL253" s="6">
        <v>7200</v>
      </c>
      <c r="AM253" s="12">
        <v>7200</v>
      </c>
      <c r="AN253" s="6">
        <v>7200</v>
      </c>
      <c r="AO253" s="6">
        <v>7200</v>
      </c>
      <c r="AP253" s="18">
        <v>7200</v>
      </c>
      <c r="AQ253" s="1" t="b">
        <f t="shared" si="29"/>
        <v>1</v>
      </c>
      <c r="AR253" s="1" t="b">
        <f t="shared" si="31"/>
        <v>0</v>
      </c>
      <c r="AS253" s="5" t="b">
        <f t="shared" si="30"/>
        <v>0</v>
      </c>
    </row>
    <row r="254" spans="1:45" s="5" customFormat="1">
      <c r="A254" s="5">
        <v>100</v>
      </c>
      <c r="B254" s="5">
        <v>16</v>
      </c>
      <c r="C254" s="7">
        <v>0.1</v>
      </c>
      <c r="D254" s="7">
        <v>1</v>
      </c>
      <c r="E254" s="5">
        <v>2</v>
      </c>
      <c r="F254" s="6">
        <v>1440</v>
      </c>
      <c r="G254" s="6" t="s">
        <v>15</v>
      </c>
      <c r="H254" s="6" t="s">
        <v>15</v>
      </c>
      <c r="I254" s="6">
        <v>1484.69</v>
      </c>
      <c r="J254" s="6">
        <v>1484.62</v>
      </c>
      <c r="K254" s="9">
        <v>1484</v>
      </c>
      <c r="L254" s="6">
        <v>1457.9999989999999</v>
      </c>
      <c r="M254" s="6">
        <v>1495.5855067927171</v>
      </c>
      <c r="N254" s="27">
        <v>1519.709550588816</v>
      </c>
      <c r="O254" s="6">
        <v>2202</v>
      </c>
      <c r="P254" s="6" t="s">
        <v>15</v>
      </c>
      <c r="Q254" s="6" t="s">
        <v>15</v>
      </c>
      <c r="R254" s="6">
        <v>2150</v>
      </c>
      <c r="S254" s="6">
        <v>2150</v>
      </c>
      <c r="T254" s="9" t="s">
        <v>14</v>
      </c>
      <c r="U254" s="6" t="s">
        <v>14</v>
      </c>
      <c r="V254" s="6" t="s">
        <v>14</v>
      </c>
      <c r="W254" s="27">
        <v>1922</v>
      </c>
      <c r="X254" s="77">
        <f t="shared" si="24"/>
        <v>2203</v>
      </c>
      <c r="Y254" s="6">
        <v>34.604900000000001</v>
      </c>
      <c r="Z254" s="6">
        <v>100</v>
      </c>
      <c r="AA254" s="6">
        <v>100</v>
      </c>
      <c r="AB254" s="6">
        <v>30.944400000000002</v>
      </c>
      <c r="AC254" s="6">
        <v>30.947900000000001</v>
      </c>
      <c r="AD254" s="6">
        <f t="shared" si="25"/>
        <v>32.637312755333639</v>
      </c>
      <c r="AE254" s="6">
        <f t="shared" si="26"/>
        <v>33.817521606899689</v>
      </c>
      <c r="AF254" s="6">
        <f t="shared" si="27"/>
        <v>32.111415942228007</v>
      </c>
      <c r="AG254" s="17">
        <f t="shared" si="28"/>
        <v>20.930824631175028</v>
      </c>
      <c r="AH254" s="6">
        <v>7200</v>
      </c>
      <c r="AI254" s="6">
        <v>7200</v>
      </c>
      <c r="AJ254" s="6">
        <v>7200</v>
      </c>
      <c r="AK254" s="6">
        <v>7200</v>
      </c>
      <c r="AL254" s="6">
        <v>7200</v>
      </c>
      <c r="AM254" s="12">
        <v>7200</v>
      </c>
      <c r="AN254" s="6">
        <v>7200</v>
      </c>
      <c r="AO254" s="6">
        <v>7200</v>
      </c>
      <c r="AP254" s="18">
        <v>7200</v>
      </c>
      <c r="AQ254" s="1" t="b">
        <f t="shared" si="29"/>
        <v>1</v>
      </c>
      <c r="AR254" s="1" t="b">
        <f t="shared" si="31"/>
        <v>0</v>
      </c>
      <c r="AS254" s="5" t="b">
        <f t="shared" si="30"/>
        <v>0</v>
      </c>
    </row>
    <row r="255" spans="1:45" s="5" customFormat="1">
      <c r="A255" s="5">
        <v>100</v>
      </c>
      <c r="B255" s="5">
        <v>16</v>
      </c>
      <c r="C255" s="7">
        <v>0.1</v>
      </c>
      <c r="D255" s="7">
        <v>1</v>
      </c>
      <c r="E255" s="5">
        <v>3</v>
      </c>
      <c r="F255" s="6">
        <v>1462</v>
      </c>
      <c r="G255" s="6" t="s">
        <v>15</v>
      </c>
      <c r="H255" s="6" t="s">
        <v>15</v>
      </c>
      <c r="I255" s="6">
        <v>1492.79</v>
      </c>
      <c r="J255" s="6">
        <v>1491.61</v>
      </c>
      <c r="K255" s="9">
        <v>1498.39</v>
      </c>
      <c r="L255" s="6">
        <v>1479</v>
      </c>
      <c r="M255" s="6">
        <v>1508.8704338914119</v>
      </c>
      <c r="N255" s="27">
        <v>1529.277311833265</v>
      </c>
      <c r="O255" s="6">
        <v>2082</v>
      </c>
      <c r="P255" s="6" t="s">
        <v>15</v>
      </c>
      <c r="Q255" s="6" t="s">
        <v>15</v>
      </c>
      <c r="R255" s="6">
        <v>1910</v>
      </c>
      <c r="S255" s="6">
        <v>1952</v>
      </c>
      <c r="T255" s="9" t="s">
        <v>14</v>
      </c>
      <c r="U255" s="6" t="s">
        <v>14</v>
      </c>
      <c r="V255" s="6" t="s">
        <v>14</v>
      </c>
      <c r="W255" s="27">
        <v>1863</v>
      </c>
      <c r="X255" s="77">
        <f t="shared" si="24"/>
        <v>2083</v>
      </c>
      <c r="Y255" s="6">
        <v>29.7791</v>
      </c>
      <c r="Z255" s="6">
        <v>100</v>
      </c>
      <c r="AA255" s="6">
        <v>100</v>
      </c>
      <c r="AB255" s="6">
        <v>21.843399999999999</v>
      </c>
      <c r="AC255" s="6">
        <v>23.585599999999999</v>
      </c>
      <c r="AD255" s="6">
        <f t="shared" si="25"/>
        <v>28.065770523283717</v>
      </c>
      <c r="AE255" s="6">
        <f t="shared" si="26"/>
        <v>28.996639462313965</v>
      </c>
      <c r="AF255" s="6">
        <f t="shared" si="27"/>
        <v>27.562629193883247</v>
      </c>
      <c r="AG255" s="17">
        <f t="shared" si="28"/>
        <v>17.913187770624528</v>
      </c>
      <c r="AH255" s="6">
        <v>7200</v>
      </c>
      <c r="AI255" s="6">
        <v>7200</v>
      </c>
      <c r="AJ255" s="6">
        <v>7200</v>
      </c>
      <c r="AK255" s="6">
        <v>7200</v>
      </c>
      <c r="AL255" s="6">
        <v>7200</v>
      </c>
      <c r="AM255" s="12">
        <v>7200</v>
      </c>
      <c r="AN255" s="6">
        <v>7200</v>
      </c>
      <c r="AO255" s="6">
        <v>7200</v>
      </c>
      <c r="AP255" s="18">
        <v>7200</v>
      </c>
      <c r="AQ255" s="1" t="b">
        <f t="shared" si="29"/>
        <v>1</v>
      </c>
      <c r="AR255" s="1" t="b">
        <f t="shared" si="31"/>
        <v>0</v>
      </c>
      <c r="AS255" s="5" t="b">
        <f t="shared" si="30"/>
        <v>0</v>
      </c>
    </row>
    <row r="256" spans="1:45" s="5" customFormat="1">
      <c r="A256" s="5">
        <v>100</v>
      </c>
      <c r="B256" s="5">
        <v>16</v>
      </c>
      <c r="C256" s="7">
        <v>0.1</v>
      </c>
      <c r="D256" s="7">
        <v>1</v>
      </c>
      <c r="E256" s="5">
        <v>4</v>
      </c>
      <c r="F256" s="6">
        <v>1342</v>
      </c>
      <c r="G256" s="6" t="s">
        <v>15</v>
      </c>
      <c r="H256" s="6" t="s">
        <v>15</v>
      </c>
      <c r="I256" s="6">
        <v>1384.49</v>
      </c>
      <c r="J256" s="6">
        <v>1385.27</v>
      </c>
      <c r="K256" s="9">
        <v>1397.94</v>
      </c>
      <c r="L256" s="6">
        <v>1356</v>
      </c>
      <c r="M256" s="6">
        <v>1405.8755384550011</v>
      </c>
      <c r="N256" s="27">
        <v>1429.682757343171</v>
      </c>
      <c r="O256" s="6">
        <v>1956</v>
      </c>
      <c r="P256" s="6" t="s">
        <v>15</v>
      </c>
      <c r="Q256" s="6" t="s">
        <v>15</v>
      </c>
      <c r="R256" s="6">
        <v>1956</v>
      </c>
      <c r="S256" s="6">
        <v>1956</v>
      </c>
      <c r="T256" s="9" t="s">
        <v>14</v>
      </c>
      <c r="U256" s="6" t="s">
        <v>14</v>
      </c>
      <c r="V256" s="6" t="s">
        <v>14</v>
      </c>
      <c r="W256" s="27">
        <v>1767</v>
      </c>
      <c r="X256" s="77">
        <f t="shared" si="24"/>
        <v>1957</v>
      </c>
      <c r="Y256" s="6">
        <v>31.390599999999999</v>
      </c>
      <c r="Z256" s="6">
        <v>100</v>
      </c>
      <c r="AA256" s="6">
        <v>100</v>
      </c>
      <c r="AB256" s="6">
        <v>29.218499999999999</v>
      </c>
      <c r="AC256" s="6">
        <v>29.178599999999999</v>
      </c>
      <c r="AD256" s="6">
        <f t="shared" si="25"/>
        <v>28.56719468574348</v>
      </c>
      <c r="AE256" s="6">
        <f t="shared" si="26"/>
        <v>30.710270822687789</v>
      </c>
      <c r="AF256" s="6">
        <f t="shared" si="27"/>
        <v>28.161699619059732</v>
      </c>
      <c r="AG256" s="17">
        <f t="shared" si="28"/>
        <v>19.089826975485515</v>
      </c>
      <c r="AH256" s="6">
        <v>7200</v>
      </c>
      <c r="AI256" s="6">
        <v>7200</v>
      </c>
      <c r="AJ256" s="6">
        <v>7200</v>
      </c>
      <c r="AK256" s="6">
        <v>7200</v>
      </c>
      <c r="AL256" s="6">
        <v>7200</v>
      </c>
      <c r="AM256" s="12">
        <v>7200</v>
      </c>
      <c r="AN256" s="6">
        <v>7200</v>
      </c>
      <c r="AO256" s="6">
        <v>7200</v>
      </c>
      <c r="AP256" s="18">
        <v>7200</v>
      </c>
      <c r="AQ256" s="1" t="b">
        <f t="shared" si="29"/>
        <v>1</v>
      </c>
      <c r="AR256" s="1" t="b">
        <f t="shared" si="31"/>
        <v>0</v>
      </c>
      <c r="AS256" s="5" t="b">
        <f t="shared" si="30"/>
        <v>0</v>
      </c>
    </row>
    <row r="257" spans="1:45" s="5" customFormat="1">
      <c r="A257" s="5">
        <v>100</v>
      </c>
      <c r="B257" s="5">
        <v>16</v>
      </c>
      <c r="C257" s="7">
        <v>0.1</v>
      </c>
      <c r="D257" s="7">
        <v>1</v>
      </c>
      <c r="E257" s="5">
        <v>5</v>
      </c>
      <c r="F257" s="6">
        <v>1394</v>
      </c>
      <c r="G257" s="6" t="s">
        <v>15</v>
      </c>
      <c r="H257" s="6" t="s">
        <v>15</v>
      </c>
      <c r="I257" s="6">
        <v>1423.07</v>
      </c>
      <c r="J257" s="6">
        <v>1427.62</v>
      </c>
      <c r="K257" s="9">
        <v>1437</v>
      </c>
      <c r="L257" s="6">
        <v>1394</v>
      </c>
      <c r="M257" s="6">
        <v>1448.6226508600309</v>
      </c>
      <c r="N257" s="27">
        <v>1468.95576023644</v>
      </c>
      <c r="O257" s="6">
        <v>2139</v>
      </c>
      <c r="P257" s="6" t="s">
        <v>15</v>
      </c>
      <c r="Q257" s="6" t="s">
        <v>15</v>
      </c>
      <c r="R257" s="6">
        <v>2019</v>
      </c>
      <c r="S257" s="6">
        <v>1998</v>
      </c>
      <c r="T257" s="9" t="s">
        <v>14</v>
      </c>
      <c r="U257" s="6" t="s">
        <v>14</v>
      </c>
      <c r="V257" s="6" t="s">
        <v>14</v>
      </c>
      <c r="W257" s="27">
        <v>1852</v>
      </c>
      <c r="X257" s="77">
        <f t="shared" si="24"/>
        <v>2140</v>
      </c>
      <c r="Y257" s="6">
        <v>34.8294</v>
      </c>
      <c r="Z257" s="6">
        <v>100</v>
      </c>
      <c r="AA257" s="6">
        <v>100</v>
      </c>
      <c r="AB257" s="6">
        <v>29.516300000000001</v>
      </c>
      <c r="AC257" s="6">
        <v>28.547699999999999</v>
      </c>
      <c r="AD257" s="6">
        <f t="shared" si="25"/>
        <v>32.850467289719631</v>
      </c>
      <c r="AE257" s="6">
        <f t="shared" si="26"/>
        <v>34.859813084112147</v>
      </c>
      <c r="AF257" s="6">
        <f t="shared" si="27"/>
        <v>32.307352763549957</v>
      </c>
      <c r="AG257" s="17">
        <f t="shared" si="28"/>
        <v>20.682734328485964</v>
      </c>
      <c r="AH257" s="6">
        <v>7200</v>
      </c>
      <c r="AI257" s="6">
        <v>7200</v>
      </c>
      <c r="AJ257" s="6">
        <v>7200</v>
      </c>
      <c r="AK257" s="6">
        <v>7200</v>
      </c>
      <c r="AL257" s="6">
        <v>7200</v>
      </c>
      <c r="AM257" s="12">
        <v>7200</v>
      </c>
      <c r="AN257" s="6">
        <v>7200</v>
      </c>
      <c r="AO257" s="6">
        <v>7200</v>
      </c>
      <c r="AP257" s="18">
        <v>7200</v>
      </c>
      <c r="AQ257" s="1" t="b">
        <f t="shared" si="29"/>
        <v>1</v>
      </c>
      <c r="AR257" s="1" t="b">
        <f t="shared" si="31"/>
        <v>0</v>
      </c>
      <c r="AS257" s="5" t="b">
        <f t="shared" si="30"/>
        <v>0</v>
      </c>
    </row>
    <row r="258" spans="1:45" s="5" customFormat="1">
      <c r="A258" s="5">
        <v>100</v>
      </c>
      <c r="B258" s="5">
        <v>16</v>
      </c>
      <c r="C258" s="7">
        <v>0.3</v>
      </c>
      <c r="D258" s="7">
        <v>0.1</v>
      </c>
      <c r="E258" s="5">
        <v>1</v>
      </c>
      <c r="F258" s="6" t="s">
        <v>15</v>
      </c>
      <c r="G258" s="6" t="s">
        <v>15</v>
      </c>
      <c r="H258" s="6" t="s">
        <v>15</v>
      </c>
      <c r="I258" s="6">
        <v>150.09299999999999</v>
      </c>
      <c r="J258" s="6">
        <v>150.09299999999999</v>
      </c>
      <c r="K258" s="9">
        <v>233.64</v>
      </c>
      <c r="L258" s="6">
        <v>213.3993219457393</v>
      </c>
      <c r="M258" s="6">
        <v>214.83243793219111</v>
      </c>
      <c r="N258" s="27">
        <v>69.28020113576801</v>
      </c>
      <c r="O258" s="6">
        <v>336</v>
      </c>
      <c r="P258" s="6">
        <v>336</v>
      </c>
      <c r="Q258" s="6">
        <v>336</v>
      </c>
      <c r="R258" s="6">
        <v>268</v>
      </c>
      <c r="S258" s="6">
        <v>268</v>
      </c>
      <c r="T258" s="9">
        <v>267</v>
      </c>
      <c r="U258" s="6">
        <v>318</v>
      </c>
      <c r="V258" s="6">
        <v>285</v>
      </c>
      <c r="W258" s="27" t="s">
        <v>14</v>
      </c>
      <c r="X258" s="77">
        <f t="shared" si="24"/>
        <v>337</v>
      </c>
      <c r="Y258" s="6">
        <v>100</v>
      </c>
      <c r="Z258" s="6">
        <v>100</v>
      </c>
      <c r="AA258" s="6">
        <v>100</v>
      </c>
      <c r="AB258" s="6">
        <v>43.9953</v>
      </c>
      <c r="AC258" s="6">
        <v>43.9953</v>
      </c>
      <c r="AD258" s="6">
        <f t="shared" si="25"/>
        <v>12.494382022471918</v>
      </c>
      <c r="AE258" s="6">
        <f t="shared" si="26"/>
        <v>32.893294985616571</v>
      </c>
      <c r="AF258" s="6">
        <f t="shared" si="27"/>
        <v>24.620197216775054</v>
      </c>
      <c r="AG258" s="17">
        <f t="shared" si="28"/>
        <v>79.442076814312173</v>
      </c>
      <c r="AH258" s="6">
        <v>7200</v>
      </c>
      <c r="AI258" s="6">
        <v>7200</v>
      </c>
      <c r="AJ258" s="6">
        <v>7200</v>
      </c>
      <c r="AK258" s="6">
        <v>7200</v>
      </c>
      <c r="AL258" s="6">
        <v>7200</v>
      </c>
      <c r="AM258" s="12">
        <v>7200</v>
      </c>
      <c r="AN258" s="6">
        <v>7200</v>
      </c>
      <c r="AO258" s="6">
        <v>7200</v>
      </c>
      <c r="AP258" s="18">
        <v>7200</v>
      </c>
      <c r="AQ258" s="1" t="b">
        <f t="shared" si="29"/>
        <v>1</v>
      </c>
      <c r="AR258" s="1" t="b">
        <f t="shared" si="31"/>
        <v>0</v>
      </c>
      <c r="AS258" s="5" t="b">
        <f t="shared" si="30"/>
        <v>0</v>
      </c>
    </row>
    <row r="259" spans="1:45" s="5" customFormat="1">
      <c r="A259" s="5">
        <v>100</v>
      </c>
      <c r="B259" s="5">
        <v>16</v>
      </c>
      <c r="C259" s="7">
        <v>0.3</v>
      </c>
      <c r="D259" s="7">
        <v>0.1</v>
      </c>
      <c r="E259" s="5">
        <v>2</v>
      </c>
      <c r="F259" s="6">
        <v>175.262</v>
      </c>
      <c r="G259" s="6">
        <v>139.238</v>
      </c>
      <c r="H259" s="6">
        <v>139.23500000000001</v>
      </c>
      <c r="I259" s="6">
        <v>135.875</v>
      </c>
      <c r="J259" s="6">
        <v>135.875</v>
      </c>
      <c r="K259" s="9">
        <v>231</v>
      </c>
      <c r="L259" s="6">
        <v>199.14197845365709</v>
      </c>
      <c r="M259" s="6">
        <v>204.026724397001</v>
      </c>
      <c r="N259" s="27">
        <v>69.549507381104618</v>
      </c>
      <c r="O259" s="6">
        <v>265</v>
      </c>
      <c r="P259" s="6">
        <v>316</v>
      </c>
      <c r="Q259" s="6">
        <v>316</v>
      </c>
      <c r="R259" s="6">
        <v>282</v>
      </c>
      <c r="S259" s="6">
        <v>282</v>
      </c>
      <c r="T259" s="9">
        <v>231</v>
      </c>
      <c r="U259" s="6" t="s">
        <v>14</v>
      </c>
      <c r="V259" s="6">
        <v>263</v>
      </c>
      <c r="W259" s="27" t="s">
        <v>14</v>
      </c>
      <c r="X259" s="77">
        <f t="shared" ref="X259:X272" si="32">MIN(O259:Q259)+1</f>
        <v>266</v>
      </c>
      <c r="Y259" s="6">
        <v>33.863399999999999</v>
      </c>
      <c r="Z259" s="6">
        <v>55.937199999999997</v>
      </c>
      <c r="AA259" s="6">
        <v>55.938400000000001</v>
      </c>
      <c r="AB259" s="6">
        <v>51.817500000000003</v>
      </c>
      <c r="AC259" s="6">
        <v>51.817500000000003</v>
      </c>
      <c r="AD259" s="6">
        <f t="shared" ref="AD259:AD272" si="33">IF(T259="NaN", IF($X259&gt;1, (1-(K259/$X259))*100,100), (1-(K259/T259))*100)</f>
        <v>0</v>
      </c>
      <c r="AE259" s="6">
        <f t="shared" ref="AE259:AE272" si="34">IF(U259="NaN", IF($X259&gt;1, (1-(L259/$X259))*100,100), (1-(L259/U259))*100)</f>
        <v>25.134594566294332</v>
      </c>
      <c r="AF259" s="6">
        <f t="shared" ref="AF259:AF272" si="35">IF(V259="NaN", IF($X259&gt;1, (1-(M259/$X259))*100,100), (1-(M259/V259))*100)</f>
        <v>22.423298708364637</v>
      </c>
      <c r="AG259" s="17">
        <f t="shared" ref="AG259:AG272" si="36">IF(W259="NaN", IF($X259&gt;1, (1-(N259/$X259))*100,100), (1-(N259/W259))*100)</f>
        <v>73.853568653720075</v>
      </c>
      <c r="AH259" s="6">
        <v>7200</v>
      </c>
      <c r="AI259" s="6">
        <v>7200</v>
      </c>
      <c r="AJ259" s="6">
        <v>7200</v>
      </c>
      <c r="AK259" s="6">
        <v>7200</v>
      </c>
      <c r="AL259" s="6">
        <v>7200</v>
      </c>
      <c r="AM259" s="12">
        <v>2924.511766910553</v>
      </c>
      <c r="AN259" s="6">
        <v>7200</v>
      </c>
      <c r="AO259" s="6">
        <v>7200</v>
      </c>
      <c r="AP259" s="18">
        <v>7200</v>
      </c>
      <c r="AQ259" s="1" t="b">
        <f t="shared" ref="AQ259:AQ272" si="37">SUM($AH259:$AP259) &lt; $AU$1 * 7200</f>
        <v>1</v>
      </c>
      <c r="AR259" s="1" t="b">
        <f t="shared" si="31"/>
        <v>0</v>
      </c>
      <c r="AS259" s="5" t="b">
        <f t="shared" ref="AS259:AS272" si="38">AND($AR259=FALSE, OR($AD259=0, $AE259=0, $AF259=0, $AG259=0))</f>
        <v>1</v>
      </c>
    </row>
    <row r="260" spans="1:45" s="5" customFormat="1">
      <c r="A260" s="5">
        <v>100</v>
      </c>
      <c r="B260" s="5">
        <v>16</v>
      </c>
      <c r="C260" s="7">
        <v>0.3</v>
      </c>
      <c r="D260" s="7">
        <v>0.1</v>
      </c>
      <c r="E260" s="5">
        <v>3</v>
      </c>
      <c r="F260" s="6">
        <v>160.21299999999999</v>
      </c>
      <c r="G260" s="6">
        <v>148.51599999999999</v>
      </c>
      <c r="H260" s="6">
        <v>148.51599999999999</v>
      </c>
      <c r="I260" s="6">
        <v>149.113</v>
      </c>
      <c r="J260" s="6">
        <v>149.113</v>
      </c>
      <c r="K260" s="9">
        <v>237.95</v>
      </c>
      <c r="L260" s="6">
        <v>195.29766180557499</v>
      </c>
      <c r="M260" s="6">
        <v>204.38854722223871</v>
      </c>
      <c r="N260" s="27">
        <v>60.499999999999751</v>
      </c>
      <c r="O260" s="6">
        <v>300</v>
      </c>
      <c r="P260" s="6">
        <v>300</v>
      </c>
      <c r="Q260" s="6">
        <v>300</v>
      </c>
      <c r="R260" s="6">
        <v>300</v>
      </c>
      <c r="S260" s="6">
        <v>300</v>
      </c>
      <c r="T260" s="9">
        <v>270</v>
      </c>
      <c r="U260" s="6">
        <v>270</v>
      </c>
      <c r="V260" s="6">
        <v>300</v>
      </c>
      <c r="W260" s="27" t="s">
        <v>14</v>
      </c>
      <c r="X260" s="77">
        <f t="shared" si="32"/>
        <v>301</v>
      </c>
      <c r="Y260" s="6">
        <v>46.595799999999997</v>
      </c>
      <c r="Z260" s="6">
        <v>50.494599999999998</v>
      </c>
      <c r="AA260" s="6">
        <v>50.494599999999998</v>
      </c>
      <c r="AB260" s="6">
        <v>50.295499999999997</v>
      </c>
      <c r="AC260" s="6">
        <v>50.295499999999997</v>
      </c>
      <c r="AD260" s="6">
        <f t="shared" si="33"/>
        <v>11.870370370370376</v>
      </c>
      <c r="AE260" s="6">
        <f t="shared" si="34"/>
        <v>27.667532664601858</v>
      </c>
      <c r="AF260" s="6">
        <f t="shared" si="35"/>
        <v>31.870484259253761</v>
      </c>
      <c r="AG260" s="17">
        <f t="shared" si="36"/>
        <v>79.900332225913701</v>
      </c>
      <c r="AH260" s="6">
        <v>7200</v>
      </c>
      <c r="AI260" s="6">
        <v>7200</v>
      </c>
      <c r="AJ260" s="6">
        <v>7200</v>
      </c>
      <c r="AK260" s="6">
        <v>7200</v>
      </c>
      <c r="AL260" s="6">
        <v>7200</v>
      </c>
      <c r="AM260" s="12">
        <v>7200</v>
      </c>
      <c r="AN260" s="6">
        <v>7200</v>
      </c>
      <c r="AO260" s="6">
        <v>7200</v>
      </c>
      <c r="AP260" s="18">
        <v>7200</v>
      </c>
      <c r="AQ260" s="1" t="b">
        <f t="shared" si="37"/>
        <v>1</v>
      </c>
      <c r="AR260" s="1" t="b">
        <f t="shared" ref="AR260:AR272" si="39">OR($Y260=0, $Z260=0, $AA260=0, $AB260=0, $AC260=0)</f>
        <v>0</v>
      </c>
      <c r="AS260" s="5" t="b">
        <f t="shared" si="38"/>
        <v>0</v>
      </c>
    </row>
    <row r="261" spans="1:45" s="5" customFormat="1">
      <c r="A261" s="5">
        <v>100</v>
      </c>
      <c r="B261" s="5">
        <v>16</v>
      </c>
      <c r="C261" s="7">
        <v>0.3</v>
      </c>
      <c r="D261" s="7">
        <v>0.1</v>
      </c>
      <c r="E261" s="5">
        <v>4</v>
      </c>
      <c r="F261" s="6">
        <v>185.32300000000001</v>
      </c>
      <c r="G261" s="6">
        <v>158.685</v>
      </c>
      <c r="H261" s="6">
        <v>158.685</v>
      </c>
      <c r="I261" s="6">
        <v>177.87299999999999</v>
      </c>
      <c r="J261" s="6">
        <v>178.976</v>
      </c>
      <c r="K261" s="9">
        <v>238.33</v>
      </c>
      <c r="L261" s="6">
        <v>217.28354145832299</v>
      </c>
      <c r="M261" s="6">
        <v>223.15911833706019</v>
      </c>
      <c r="N261" s="27">
        <v>59.746792871870078</v>
      </c>
      <c r="O261" s="6">
        <v>307</v>
      </c>
      <c r="P261" s="6">
        <v>326</v>
      </c>
      <c r="Q261" s="6">
        <v>326</v>
      </c>
      <c r="R261" s="6">
        <v>290</v>
      </c>
      <c r="S261" s="6">
        <v>290</v>
      </c>
      <c r="T261" s="9">
        <v>272</v>
      </c>
      <c r="U261" s="6">
        <v>306</v>
      </c>
      <c r="V261" s="6" t="s">
        <v>14</v>
      </c>
      <c r="W261" s="27" t="s">
        <v>14</v>
      </c>
      <c r="X261" s="77">
        <f t="shared" si="32"/>
        <v>308</v>
      </c>
      <c r="Y261" s="6">
        <v>39.634099999999997</v>
      </c>
      <c r="Z261" s="6">
        <v>51.323500000000003</v>
      </c>
      <c r="AA261" s="6">
        <v>51.323500000000003</v>
      </c>
      <c r="AB261" s="6">
        <v>38.664499999999997</v>
      </c>
      <c r="AC261" s="6">
        <v>38.283999999999999</v>
      </c>
      <c r="AD261" s="6">
        <f t="shared" si="33"/>
        <v>12.378676470588236</v>
      </c>
      <c r="AE261" s="6">
        <f t="shared" si="34"/>
        <v>28.992306712966343</v>
      </c>
      <c r="AF261" s="6">
        <f t="shared" si="35"/>
        <v>27.545740799655782</v>
      </c>
      <c r="AG261" s="17">
        <f t="shared" si="36"/>
        <v>80.601690626016207</v>
      </c>
      <c r="AH261" s="6">
        <v>7200</v>
      </c>
      <c r="AI261" s="6">
        <v>7200</v>
      </c>
      <c r="AJ261" s="6">
        <v>7200</v>
      </c>
      <c r="AK261" s="6">
        <v>7200</v>
      </c>
      <c r="AL261" s="6">
        <v>7200</v>
      </c>
      <c r="AM261" s="12">
        <v>7200</v>
      </c>
      <c r="AN261" s="6">
        <v>7200</v>
      </c>
      <c r="AO261" s="6">
        <v>7200</v>
      </c>
      <c r="AP261" s="18">
        <v>7200</v>
      </c>
      <c r="AQ261" s="1" t="b">
        <f t="shared" si="37"/>
        <v>1</v>
      </c>
      <c r="AR261" s="1" t="b">
        <f t="shared" si="39"/>
        <v>0</v>
      </c>
      <c r="AS261" s="5" t="b">
        <f t="shared" si="38"/>
        <v>0</v>
      </c>
    </row>
    <row r="262" spans="1:45" s="5" customFormat="1">
      <c r="A262" s="5">
        <v>100</v>
      </c>
      <c r="B262" s="5">
        <v>16</v>
      </c>
      <c r="C262" s="7">
        <v>0.3</v>
      </c>
      <c r="D262" s="7">
        <v>0.1</v>
      </c>
      <c r="E262" s="5">
        <v>5</v>
      </c>
      <c r="F262" s="6" t="s">
        <v>15</v>
      </c>
      <c r="G262" s="6" t="s">
        <v>15</v>
      </c>
      <c r="H262" s="6" t="s">
        <v>15</v>
      </c>
      <c r="I262" s="6">
        <v>186.42</v>
      </c>
      <c r="J262" s="6">
        <v>188.77</v>
      </c>
      <c r="K262" s="9">
        <v>248</v>
      </c>
      <c r="L262" s="6">
        <v>207.00867524624641</v>
      </c>
      <c r="M262" s="6">
        <v>208.44292866491421</v>
      </c>
      <c r="N262" s="27">
        <v>67.506079600321485</v>
      </c>
      <c r="O262" s="6" t="s">
        <v>15</v>
      </c>
      <c r="P262" s="6" t="s">
        <v>15</v>
      </c>
      <c r="Q262" s="6" t="s">
        <v>15</v>
      </c>
      <c r="R262" s="6">
        <v>248</v>
      </c>
      <c r="S262" s="6">
        <v>248</v>
      </c>
      <c r="T262" s="9">
        <v>248</v>
      </c>
      <c r="U262" s="6">
        <v>305</v>
      </c>
      <c r="V262" s="6">
        <v>305</v>
      </c>
      <c r="W262" s="27">
        <v>356</v>
      </c>
      <c r="X262" s="77">
        <f t="shared" si="32"/>
        <v>1</v>
      </c>
      <c r="Y262" s="6">
        <v>100</v>
      </c>
      <c r="Z262" s="6">
        <v>100</v>
      </c>
      <c r="AA262" s="6">
        <v>100</v>
      </c>
      <c r="AB262" s="6">
        <v>24.8307</v>
      </c>
      <c r="AC262" s="6">
        <v>23.883099999999999</v>
      </c>
      <c r="AD262" s="6">
        <f t="shared" si="33"/>
        <v>0</v>
      </c>
      <c r="AE262" s="6">
        <f t="shared" si="34"/>
        <v>32.128303197951993</v>
      </c>
      <c r="AF262" s="6">
        <f t="shared" si="35"/>
        <v>31.658056175437967</v>
      </c>
      <c r="AG262" s="17">
        <f t="shared" si="36"/>
        <v>81.037618089797334</v>
      </c>
      <c r="AH262" s="6">
        <v>7200</v>
      </c>
      <c r="AI262" s="6">
        <v>7200</v>
      </c>
      <c r="AJ262" s="6">
        <v>7200</v>
      </c>
      <c r="AK262" s="6">
        <v>7200</v>
      </c>
      <c r="AL262" s="6">
        <v>7200</v>
      </c>
      <c r="AM262" s="12">
        <v>4056.9805119037628</v>
      </c>
      <c r="AN262" s="6">
        <v>7200</v>
      </c>
      <c r="AO262" s="6">
        <v>7200</v>
      </c>
      <c r="AP262" s="18">
        <v>7200</v>
      </c>
      <c r="AQ262" s="1" t="b">
        <f t="shared" si="37"/>
        <v>1</v>
      </c>
      <c r="AR262" s="1" t="b">
        <f t="shared" si="39"/>
        <v>0</v>
      </c>
      <c r="AS262" s="5" t="b">
        <f t="shared" si="38"/>
        <v>1</v>
      </c>
    </row>
    <row r="263" spans="1:45" s="5" customFormat="1">
      <c r="A263" s="5">
        <v>100</v>
      </c>
      <c r="B263" s="5">
        <v>16</v>
      </c>
      <c r="C263" s="7">
        <v>0.3</v>
      </c>
      <c r="D263" s="7">
        <v>0.5</v>
      </c>
      <c r="E263" s="5">
        <v>1</v>
      </c>
      <c r="F263" s="6" t="s">
        <v>15</v>
      </c>
      <c r="G263" s="6" t="s">
        <v>15</v>
      </c>
      <c r="H263" s="6" t="s">
        <v>15</v>
      </c>
      <c r="I263" s="6">
        <v>750.10400000000004</v>
      </c>
      <c r="J263" s="6">
        <v>750.39099999999996</v>
      </c>
      <c r="K263" s="9">
        <v>845.18</v>
      </c>
      <c r="L263" s="6">
        <v>773.29889766348367</v>
      </c>
      <c r="M263" s="6">
        <v>784.65626763489149</v>
      </c>
      <c r="N263" s="27">
        <v>83.470588235294201</v>
      </c>
      <c r="O263" s="6">
        <v>1272</v>
      </c>
      <c r="P263" s="6">
        <v>1272</v>
      </c>
      <c r="Q263" s="6">
        <v>1272</v>
      </c>
      <c r="R263" s="6">
        <v>1187</v>
      </c>
      <c r="S263" s="6">
        <v>1187</v>
      </c>
      <c r="T263" s="9" t="s">
        <v>14</v>
      </c>
      <c r="U263" s="6" t="s">
        <v>14</v>
      </c>
      <c r="V263" s="6" t="s">
        <v>14</v>
      </c>
      <c r="W263" s="27" t="s">
        <v>14</v>
      </c>
      <c r="X263" s="77">
        <f t="shared" si="32"/>
        <v>1273</v>
      </c>
      <c r="Y263" s="6">
        <v>100</v>
      </c>
      <c r="Z263" s="6">
        <v>100</v>
      </c>
      <c r="AA263" s="6">
        <v>100</v>
      </c>
      <c r="AB263" s="6">
        <v>36.806699999999999</v>
      </c>
      <c r="AC263" s="6">
        <v>36.782600000000002</v>
      </c>
      <c r="AD263" s="6">
        <f t="shared" si="33"/>
        <v>33.60722702278084</v>
      </c>
      <c r="AE263" s="6">
        <f t="shared" si="34"/>
        <v>39.253817936882662</v>
      </c>
      <c r="AF263" s="6">
        <f t="shared" si="35"/>
        <v>38.361644333472775</v>
      </c>
      <c r="AG263" s="17">
        <f t="shared" si="36"/>
        <v>93.443001709717649</v>
      </c>
      <c r="AH263" s="6">
        <v>7200</v>
      </c>
      <c r="AI263" s="6">
        <v>7200</v>
      </c>
      <c r="AJ263" s="6">
        <v>7200</v>
      </c>
      <c r="AK263" s="6">
        <v>7200</v>
      </c>
      <c r="AL263" s="6">
        <v>7200</v>
      </c>
      <c r="AM263" s="12">
        <v>7200</v>
      </c>
      <c r="AN263" s="6">
        <v>7200</v>
      </c>
      <c r="AO263" s="6">
        <v>7200</v>
      </c>
      <c r="AP263" s="18">
        <v>7200</v>
      </c>
      <c r="AQ263" s="1" t="b">
        <f t="shared" si="37"/>
        <v>1</v>
      </c>
      <c r="AR263" s="1" t="b">
        <f t="shared" si="39"/>
        <v>0</v>
      </c>
      <c r="AS263" s="5" t="b">
        <f t="shared" si="38"/>
        <v>0</v>
      </c>
    </row>
    <row r="264" spans="1:45" s="5" customFormat="1">
      <c r="A264" s="5">
        <v>100</v>
      </c>
      <c r="B264" s="5">
        <v>16</v>
      </c>
      <c r="C264" s="7">
        <v>0.3</v>
      </c>
      <c r="D264" s="7">
        <v>0.5</v>
      </c>
      <c r="E264" s="5">
        <v>2</v>
      </c>
      <c r="F264" s="6">
        <v>680.755</v>
      </c>
      <c r="G264" s="6">
        <v>680.351</v>
      </c>
      <c r="H264" s="6">
        <v>680.351</v>
      </c>
      <c r="I264" s="6">
        <v>681.24599999999998</v>
      </c>
      <c r="J264" s="6">
        <v>681.24599999999998</v>
      </c>
      <c r="K264" s="9">
        <v>792.31</v>
      </c>
      <c r="L264" s="6">
        <v>709.53975706960341</v>
      </c>
      <c r="M264" s="6">
        <v>716.0794964811638</v>
      </c>
      <c r="N264" s="27">
        <v>80.822235259606927</v>
      </c>
      <c r="O264" s="6">
        <v>1238</v>
      </c>
      <c r="P264" s="6">
        <v>1325</v>
      </c>
      <c r="Q264" s="6">
        <v>1325</v>
      </c>
      <c r="R264" s="6">
        <v>1155</v>
      </c>
      <c r="S264" s="6">
        <v>1155</v>
      </c>
      <c r="T264" s="9" t="s">
        <v>14</v>
      </c>
      <c r="U264" s="6" t="s">
        <v>14</v>
      </c>
      <c r="V264" s="6" t="s">
        <v>14</v>
      </c>
      <c r="W264" s="27" t="s">
        <v>14</v>
      </c>
      <c r="X264" s="77">
        <f t="shared" si="32"/>
        <v>1239</v>
      </c>
      <c r="Y264" s="6">
        <v>45.011699999999998</v>
      </c>
      <c r="Z264" s="6">
        <v>48.652799999999999</v>
      </c>
      <c r="AA264" s="6">
        <v>48.652799999999999</v>
      </c>
      <c r="AB264" s="6">
        <v>41.017699999999998</v>
      </c>
      <c r="AC264" s="6">
        <v>41.017699999999998</v>
      </c>
      <c r="AD264" s="6">
        <f t="shared" si="33"/>
        <v>36.05246166263116</v>
      </c>
      <c r="AE264" s="6">
        <f t="shared" si="34"/>
        <v>42.732868678805211</v>
      </c>
      <c r="AF264" s="6">
        <f t="shared" si="35"/>
        <v>42.205044674643766</v>
      </c>
      <c r="AG264" s="17">
        <f t="shared" si="36"/>
        <v>93.476817170330349</v>
      </c>
      <c r="AH264" s="6">
        <v>7200</v>
      </c>
      <c r="AI264" s="6">
        <v>7200</v>
      </c>
      <c r="AJ264" s="6">
        <v>7200</v>
      </c>
      <c r="AK264" s="6">
        <v>7200</v>
      </c>
      <c r="AL264" s="6">
        <v>7200</v>
      </c>
      <c r="AM264" s="12">
        <v>7200</v>
      </c>
      <c r="AN264" s="6">
        <v>7200</v>
      </c>
      <c r="AO264" s="6">
        <v>7200</v>
      </c>
      <c r="AP264" s="18">
        <v>7200</v>
      </c>
      <c r="AQ264" s="1" t="b">
        <f t="shared" si="37"/>
        <v>1</v>
      </c>
      <c r="AR264" s="1" t="b">
        <f t="shared" si="39"/>
        <v>0</v>
      </c>
      <c r="AS264" s="5" t="b">
        <f t="shared" si="38"/>
        <v>0</v>
      </c>
    </row>
    <row r="265" spans="1:45" s="5" customFormat="1">
      <c r="A265" s="5">
        <v>100</v>
      </c>
      <c r="B265" s="5">
        <v>16</v>
      </c>
      <c r="C265" s="7">
        <v>0.3</v>
      </c>
      <c r="D265" s="7">
        <v>0.5</v>
      </c>
      <c r="E265" s="5">
        <v>3</v>
      </c>
      <c r="F265" s="6">
        <v>747.86800000000005</v>
      </c>
      <c r="G265" s="6">
        <v>742.202</v>
      </c>
      <c r="H265" s="6">
        <v>742.202</v>
      </c>
      <c r="I265" s="6">
        <v>745.66899999999998</v>
      </c>
      <c r="J265" s="6">
        <v>745.66899999999998</v>
      </c>
      <c r="K265" s="9">
        <v>843.65</v>
      </c>
      <c r="L265" s="6">
        <v>781.55259048423625</v>
      </c>
      <c r="M265" s="6">
        <v>788.1846781965952</v>
      </c>
      <c r="N265" s="27">
        <v>81.241383823946023</v>
      </c>
      <c r="O265" s="6">
        <v>1260</v>
      </c>
      <c r="P265" s="6">
        <v>1260</v>
      </c>
      <c r="Q265" s="6">
        <v>1260</v>
      </c>
      <c r="R265" s="6">
        <v>1230</v>
      </c>
      <c r="S265" s="6">
        <v>1230</v>
      </c>
      <c r="T265" s="9" t="s">
        <v>14</v>
      </c>
      <c r="U265" s="6" t="s">
        <v>14</v>
      </c>
      <c r="V265" s="6" t="s">
        <v>14</v>
      </c>
      <c r="W265" s="27" t="s">
        <v>14</v>
      </c>
      <c r="X265" s="77">
        <f t="shared" si="32"/>
        <v>1261</v>
      </c>
      <c r="Y265" s="6">
        <v>40.645400000000002</v>
      </c>
      <c r="Z265" s="6">
        <v>41.095100000000002</v>
      </c>
      <c r="AA265" s="6">
        <v>41.095100000000002</v>
      </c>
      <c r="AB265" s="6">
        <v>39.3765</v>
      </c>
      <c r="AC265" s="6">
        <v>39.3765</v>
      </c>
      <c r="AD265" s="6">
        <f t="shared" si="33"/>
        <v>33.096748612212537</v>
      </c>
      <c r="AE265" s="6">
        <f t="shared" si="34"/>
        <v>38.021206147166041</v>
      </c>
      <c r="AF265" s="6">
        <f t="shared" si="35"/>
        <v>37.495267391229561</v>
      </c>
      <c r="AG265" s="17">
        <f t="shared" si="36"/>
        <v>93.557384312137501</v>
      </c>
      <c r="AH265" s="6">
        <v>7200</v>
      </c>
      <c r="AI265" s="6">
        <v>7200</v>
      </c>
      <c r="AJ265" s="6">
        <v>7200</v>
      </c>
      <c r="AK265" s="6">
        <v>7200</v>
      </c>
      <c r="AL265" s="6">
        <v>7200</v>
      </c>
      <c r="AM265" s="12">
        <v>7200</v>
      </c>
      <c r="AN265" s="6">
        <v>7200</v>
      </c>
      <c r="AO265" s="6">
        <v>7200</v>
      </c>
      <c r="AP265" s="18">
        <v>7200</v>
      </c>
      <c r="AQ265" s="1" t="b">
        <f t="shared" si="37"/>
        <v>1</v>
      </c>
      <c r="AR265" s="1" t="b">
        <f t="shared" si="39"/>
        <v>0</v>
      </c>
      <c r="AS265" s="5" t="b">
        <f t="shared" si="38"/>
        <v>0</v>
      </c>
    </row>
    <row r="266" spans="1:45" s="5" customFormat="1">
      <c r="A266" s="5">
        <v>100</v>
      </c>
      <c r="B266" s="5">
        <v>16</v>
      </c>
      <c r="C266" s="7">
        <v>0.3</v>
      </c>
      <c r="D266" s="7">
        <v>0.5</v>
      </c>
      <c r="E266" s="5">
        <v>4</v>
      </c>
      <c r="F266" s="6">
        <v>804.26900000000001</v>
      </c>
      <c r="G266" s="6">
        <v>784.73199999999997</v>
      </c>
      <c r="H266" s="6">
        <v>784.84</v>
      </c>
      <c r="I266" s="6">
        <v>788.91700000000003</v>
      </c>
      <c r="J266" s="6">
        <v>788.91700000000003</v>
      </c>
      <c r="K266" s="9">
        <v>878.2</v>
      </c>
      <c r="L266" s="6">
        <v>822.59852795394238</v>
      </c>
      <c r="M266" s="6">
        <v>827.4882036848245</v>
      </c>
      <c r="N266" s="27">
        <v>82.447001855684675</v>
      </c>
      <c r="O266" s="6">
        <v>1251</v>
      </c>
      <c r="P266" s="6">
        <v>1360</v>
      </c>
      <c r="Q266" s="6">
        <v>1360</v>
      </c>
      <c r="R266" s="6">
        <v>1216</v>
      </c>
      <c r="S266" s="6">
        <v>1216</v>
      </c>
      <c r="T266" s="9" t="s">
        <v>14</v>
      </c>
      <c r="U266" s="6" t="s">
        <v>14</v>
      </c>
      <c r="V266" s="6" t="s">
        <v>14</v>
      </c>
      <c r="W266" s="27" t="s">
        <v>14</v>
      </c>
      <c r="X266" s="77">
        <f t="shared" si="32"/>
        <v>1252</v>
      </c>
      <c r="Y266" s="6">
        <v>35.709899999999998</v>
      </c>
      <c r="Z266" s="6">
        <v>42.299100000000003</v>
      </c>
      <c r="AA266" s="6">
        <v>42.291200000000003</v>
      </c>
      <c r="AB266" s="6">
        <v>35.121899999999997</v>
      </c>
      <c r="AC266" s="6">
        <v>35.121899999999997</v>
      </c>
      <c r="AD266" s="6">
        <f t="shared" si="33"/>
        <v>29.856230031948883</v>
      </c>
      <c r="AE266" s="6">
        <f t="shared" si="34"/>
        <v>34.29724217620268</v>
      </c>
      <c r="AF266" s="6">
        <f t="shared" si="35"/>
        <v>33.906692996419771</v>
      </c>
      <c r="AG266" s="17">
        <f t="shared" si="36"/>
        <v>93.414776209609855</v>
      </c>
      <c r="AH266" s="6">
        <v>7200</v>
      </c>
      <c r="AI266" s="6">
        <v>7200</v>
      </c>
      <c r="AJ266" s="6">
        <v>7200</v>
      </c>
      <c r="AK266" s="6">
        <v>7200</v>
      </c>
      <c r="AL266" s="6">
        <v>7200</v>
      </c>
      <c r="AM266" s="12">
        <v>7200</v>
      </c>
      <c r="AN266" s="6">
        <v>7200</v>
      </c>
      <c r="AO266" s="6">
        <v>7200</v>
      </c>
      <c r="AP266" s="18">
        <v>7200</v>
      </c>
      <c r="AQ266" s="1" t="b">
        <f t="shared" si="37"/>
        <v>1</v>
      </c>
      <c r="AR266" s="1" t="b">
        <f t="shared" si="39"/>
        <v>0</v>
      </c>
      <c r="AS266" s="5" t="b">
        <f t="shared" si="38"/>
        <v>0</v>
      </c>
    </row>
    <row r="267" spans="1:45" s="5" customFormat="1">
      <c r="A267" s="5">
        <v>100</v>
      </c>
      <c r="B267" s="5">
        <v>16</v>
      </c>
      <c r="C267" s="7">
        <v>0.3</v>
      </c>
      <c r="D267" s="7">
        <v>0.5</v>
      </c>
      <c r="E267" s="5">
        <v>5</v>
      </c>
      <c r="F267" s="6" t="s">
        <v>15</v>
      </c>
      <c r="G267" s="6" t="s">
        <v>15</v>
      </c>
      <c r="H267" s="6" t="s">
        <v>15</v>
      </c>
      <c r="I267" s="6">
        <v>845.66200000000003</v>
      </c>
      <c r="J267" s="6">
        <v>845.66200000000003</v>
      </c>
      <c r="K267" s="9">
        <v>860.12</v>
      </c>
      <c r="L267" s="6">
        <v>848.44091740701617</v>
      </c>
      <c r="M267" s="6">
        <v>852.04150569621277</v>
      </c>
      <c r="N267" s="27">
        <v>81.467109626021355</v>
      </c>
      <c r="O267" s="6" t="s">
        <v>15</v>
      </c>
      <c r="P267" s="6" t="s">
        <v>15</v>
      </c>
      <c r="Q267" s="6" t="s">
        <v>15</v>
      </c>
      <c r="R267" s="6">
        <v>1221</v>
      </c>
      <c r="S267" s="6">
        <v>1221</v>
      </c>
      <c r="T267" s="9" t="s">
        <v>14</v>
      </c>
      <c r="U267" s="6" t="s">
        <v>14</v>
      </c>
      <c r="V267" s="6" t="s">
        <v>14</v>
      </c>
      <c r="W267" s="27">
        <v>1498</v>
      </c>
      <c r="X267" s="77">
        <f t="shared" si="32"/>
        <v>1</v>
      </c>
      <c r="Y267" s="6">
        <v>100</v>
      </c>
      <c r="Z267" s="6">
        <v>100</v>
      </c>
      <c r="AA267" s="6">
        <v>100</v>
      </c>
      <c r="AB267" s="6">
        <v>30.740200000000002</v>
      </c>
      <c r="AC267" s="6">
        <v>30.740200000000002</v>
      </c>
      <c r="AD267" s="6">
        <f t="shared" si="33"/>
        <v>100</v>
      </c>
      <c r="AE267" s="6">
        <f t="shared" si="34"/>
        <v>100</v>
      </c>
      <c r="AF267" s="6">
        <f t="shared" si="35"/>
        <v>100</v>
      </c>
      <c r="AG267" s="17">
        <f t="shared" si="36"/>
        <v>94.561608169157452</v>
      </c>
      <c r="AH267" s="6">
        <v>7200</v>
      </c>
      <c r="AI267" s="6">
        <v>7200</v>
      </c>
      <c r="AJ267" s="6">
        <v>7200</v>
      </c>
      <c r="AK267" s="6">
        <v>7200</v>
      </c>
      <c r="AL267" s="6">
        <v>7200</v>
      </c>
      <c r="AM267" s="12">
        <v>7200</v>
      </c>
      <c r="AN267" s="6">
        <v>7200</v>
      </c>
      <c r="AO267" s="6">
        <v>7200</v>
      </c>
      <c r="AP267" s="18">
        <v>7200</v>
      </c>
      <c r="AQ267" s="1" t="b">
        <f t="shared" si="37"/>
        <v>1</v>
      </c>
      <c r="AR267" s="1" t="b">
        <f t="shared" si="39"/>
        <v>0</v>
      </c>
      <c r="AS267" s="5" t="b">
        <f t="shared" si="38"/>
        <v>0</v>
      </c>
    </row>
    <row r="268" spans="1:45" s="5" customFormat="1">
      <c r="A268" s="5">
        <v>100</v>
      </c>
      <c r="B268" s="5">
        <v>16</v>
      </c>
      <c r="C268" s="7">
        <v>0.3</v>
      </c>
      <c r="D268" s="7">
        <v>1</v>
      </c>
      <c r="E268" s="5">
        <v>1</v>
      </c>
      <c r="F268" s="6" t="s">
        <v>15</v>
      </c>
      <c r="G268" s="6" t="s">
        <v>15</v>
      </c>
      <c r="H268" s="6" t="s">
        <v>15</v>
      </c>
      <c r="I268" s="6">
        <v>1589.46</v>
      </c>
      <c r="J268" s="6">
        <v>1577.58</v>
      </c>
      <c r="K268" s="9">
        <v>1574</v>
      </c>
      <c r="L268" s="6">
        <v>1537</v>
      </c>
      <c r="M268" s="6">
        <v>1581.556323186488</v>
      </c>
      <c r="N268" s="27">
        <v>1621.632441807277</v>
      </c>
      <c r="O268" s="6">
        <v>2249</v>
      </c>
      <c r="P268" s="6">
        <v>2249</v>
      </c>
      <c r="Q268" s="6">
        <v>2249</v>
      </c>
      <c r="R268" s="6">
        <v>2139</v>
      </c>
      <c r="S268" s="6">
        <v>2139</v>
      </c>
      <c r="T268" s="9" t="s">
        <v>14</v>
      </c>
      <c r="U268" s="6" t="s">
        <v>14</v>
      </c>
      <c r="V268" s="6" t="s">
        <v>14</v>
      </c>
      <c r="W268" s="27">
        <v>2090</v>
      </c>
      <c r="X268" s="77">
        <f t="shared" si="32"/>
        <v>2250</v>
      </c>
      <c r="Y268" s="6">
        <v>100</v>
      </c>
      <c r="Z268" s="6">
        <v>100</v>
      </c>
      <c r="AA268" s="6">
        <v>100</v>
      </c>
      <c r="AB268" s="6">
        <v>25.691700000000001</v>
      </c>
      <c r="AC268" s="6">
        <v>26.2469</v>
      </c>
      <c r="AD268" s="6">
        <f t="shared" si="33"/>
        <v>30.044444444444441</v>
      </c>
      <c r="AE268" s="6">
        <f t="shared" si="34"/>
        <v>31.68888888888889</v>
      </c>
      <c r="AF268" s="6">
        <f t="shared" si="35"/>
        <v>29.708607858378311</v>
      </c>
      <c r="AG268" s="17">
        <f t="shared" si="36"/>
        <v>22.409931014005878</v>
      </c>
      <c r="AH268" s="6">
        <v>7200</v>
      </c>
      <c r="AI268" s="6">
        <v>7200</v>
      </c>
      <c r="AJ268" s="6">
        <v>7200</v>
      </c>
      <c r="AK268" s="6">
        <v>7200</v>
      </c>
      <c r="AL268" s="6">
        <v>7200</v>
      </c>
      <c r="AM268" s="12">
        <v>7200</v>
      </c>
      <c r="AN268" s="6">
        <v>7200</v>
      </c>
      <c r="AO268" s="6">
        <v>7200</v>
      </c>
      <c r="AP268" s="18">
        <v>7200</v>
      </c>
      <c r="AQ268" s="1" t="b">
        <f t="shared" si="37"/>
        <v>1</v>
      </c>
      <c r="AR268" s="1" t="b">
        <f t="shared" si="39"/>
        <v>0</v>
      </c>
      <c r="AS268" s="5" t="b">
        <f t="shared" si="38"/>
        <v>0</v>
      </c>
    </row>
    <row r="269" spans="1:45" s="5" customFormat="1">
      <c r="A269" s="5">
        <v>100</v>
      </c>
      <c r="B269" s="5">
        <v>16</v>
      </c>
      <c r="C269" s="7">
        <v>0.3</v>
      </c>
      <c r="D269" s="7">
        <v>1</v>
      </c>
      <c r="E269" s="5">
        <v>2</v>
      </c>
      <c r="F269" s="6">
        <v>1386</v>
      </c>
      <c r="G269" s="6" t="s">
        <v>15</v>
      </c>
      <c r="H269" s="6" t="s">
        <v>15</v>
      </c>
      <c r="I269" s="6">
        <v>1386</v>
      </c>
      <c r="J269" s="6">
        <v>1386</v>
      </c>
      <c r="K269" s="9">
        <v>1450</v>
      </c>
      <c r="L269" s="6">
        <v>1421</v>
      </c>
      <c r="M269" s="6">
        <v>1473.339087678846</v>
      </c>
      <c r="N269" s="27">
        <v>1488.816759955411</v>
      </c>
      <c r="O269" s="6">
        <v>2142</v>
      </c>
      <c r="P269" s="6" t="s">
        <v>15</v>
      </c>
      <c r="Q269" s="6" t="s">
        <v>15</v>
      </c>
      <c r="R269" s="6">
        <v>2072</v>
      </c>
      <c r="S269" s="6">
        <v>2072</v>
      </c>
      <c r="T269" s="9" t="s">
        <v>14</v>
      </c>
      <c r="U269" s="6" t="s">
        <v>14</v>
      </c>
      <c r="V269" s="6" t="s">
        <v>14</v>
      </c>
      <c r="W269" s="27">
        <v>1967</v>
      </c>
      <c r="X269" s="77">
        <f t="shared" si="32"/>
        <v>2143</v>
      </c>
      <c r="Y269" s="6">
        <v>35.2941</v>
      </c>
      <c r="Z269" s="6">
        <v>100</v>
      </c>
      <c r="AA269" s="6">
        <v>100</v>
      </c>
      <c r="AB269" s="6">
        <v>33.1081</v>
      </c>
      <c r="AC269" s="6">
        <v>33.1081</v>
      </c>
      <c r="AD269" s="6">
        <f t="shared" si="33"/>
        <v>32.33784414372375</v>
      </c>
      <c r="AE269" s="6">
        <f t="shared" si="34"/>
        <v>33.691087260849272</v>
      </c>
      <c r="AF269" s="6">
        <f t="shared" si="35"/>
        <v>31.248759324365562</v>
      </c>
      <c r="AG269" s="17">
        <f t="shared" si="36"/>
        <v>24.310281649445297</v>
      </c>
      <c r="AH269" s="6">
        <v>7200</v>
      </c>
      <c r="AI269" s="6">
        <v>7200</v>
      </c>
      <c r="AJ269" s="6">
        <v>7200</v>
      </c>
      <c r="AK269" s="6">
        <v>7200</v>
      </c>
      <c r="AL269" s="6">
        <v>7200</v>
      </c>
      <c r="AM269" s="12">
        <v>7200</v>
      </c>
      <c r="AN269" s="6">
        <v>7200</v>
      </c>
      <c r="AO269" s="6">
        <v>7200</v>
      </c>
      <c r="AP269" s="18">
        <v>7200</v>
      </c>
      <c r="AQ269" s="1" t="b">
        <f t="shared" si="37"/>
        <v>1</v>
      </c>
      <c r="AR269" s="1" t="b">
        <f t="shared" si="39"/>
        <v>0</v>
      </c>
      <c r="AS269" s="5" t="b">
        <f t="shared" si="38"/>
        <v>0</v>
      </c>
    </row>
    <row r="270" spans="1:45" s="5" customFormat="1">
      <c r="A270" s="5">
        <v>100</v>
      </c>
      <c r="B270" s="5">
        <v>16</v>
      </c>
      <c r="C270" s="7">
        <v>0.3</v>
      </c>
      <c r="D270" s="7">
        <v>1</v>
      </c>
      <c r="E270" s="5">
        <v>3</v>
      </c>
      <c r="F270" s="6">
        <v>1512</v>
      </c>
      <c r="G270" s="6">
        <v>1512</v>
      </c>
      <c r="H270" s="6">
        <v>1512</v>
      </c>
      <c r="I270" s="6">
        <v>1512</v>
      </c>
      <c r="J270" s="6">
        <v>1512</v>
      </c>
      <c r="K270" s="9">
        <v>1556</v>
      </c>
      <c r="L270" s="6">
        <v>1528.5</v>
      </c>
      <c r="M270" s="6">
        <v>1559.6266757151391</v>
      </c>
      <c r="N270" s="27">
        <v>1579.373963332283</v>
      </c>
      <c r="O270" s="6">
        <v>2175</v>
      </c>
      <c r="P270" s="6">
        <v>2175</v>
      </c>
      <c r="Q270" s="6">
        <v>2175</v>
      </c>
      <c r="R270" s="6">
        <v>2094</v>
      </c>
      <c r="S270" s="6">
        <v>2094</v>
      </c>
      <c r="T270" s="9" t="s">
        <v>14</v>
      </c>
      <c r="U270" s="6" t="s">
        <v>14</v>
      </c>
      <c r="V270" s="6" t="s">
        <v>14</v>
      </c>
      <c r="W270" s="27" t="s">
        <v>14</v>
      </c>
      <c r="X270" s="77">
        <f t="shared" si="32"/>
        <v>2176</v>
      </c>
      <c r="Y270" s="6">
        <v>30.482800000000001</v>
      </c>
      <c r="Z270" s="6">
        <v>30.482800000000001</v>
      </c>
      <c r="AA270" s="6">
        <v>30.482800000000001</v>
      </c>
      <c r="AB270" s="6">
        <v>27.793700000000001</v>
      </c>
      <c r="AC270" s="6">
        <v>27.793700000000001</v>
      </c>
      <c r="AD270" s="6">
        <f t="shared" si="33"/>
        <v>28.492647058823529</v>
      </c>
      <c r="AE270" s="6">
        <f t="shared" si="34"/>
        <v>29.756433823529417</v>
      </c>
      <c r="AF270" s="6">
        <f t="shared" si="35"/>
        <v>28.32597997632633</v>
      </c>
      <c r="AG270" s="17">
        <f t="shared" si="36"/>
        <v>27.418475949803167</v>
      </c>
      <c r="AH270" s="6">
        <v>7200</v>
      </c>
      <c r="AI270" s="6">
        <v>7200</v>
      </c>
      <c r="AJ270" s="6">
        <v>7200</v>
      </c>
      <c r="AK270" s="6">
        <v>7200</v>
      </c>
      <c r="AL270" s="6">
        <v>7200</v>
      </c>
      <c r="AM270" s="12">
        <v>7200</v>
      </c>
      <c r="AN270" s="6">
        <v>7200</v>
      </c>
      <c r="AO270" s="6">
        <v>7200</v>
      </c>
      <c r="AP270" s="18">
        <v>7200</v>
      </c>
      <c r="AQ270" s="1" t="b">
        <f t="shared" si="37"/>
        <v>1</v>
      </c>
      <c r="AR270" s="1" t="b">
        <f t="shared" si="39"/>
        <v>0</v>
      </c>
      <c r="AS270" s="5" t="b">
        <f t="shared" si="38"/>
        <v>0</v>
      </c>
    </row>
    <row r="271" spans="1:45" s="5" customFormat="1">
      <c r="A271" s="5">
        <v>100</v>
      </c>
      <c r="B271" s="5">
        <v>16</v>
      </c>
      <c r="C271" s="7">
        <v>0.3</v>
      </c>
      <c r="D271" s="7">
        <v>1</v>
      </c>
      <c r="E271" s="5">
        <v>4</v>
      </c>
      <c r="F271" s="6">
        <v>1598</v>
      </c>
      <c r="G271" s="6" t="s">
        <v>15</v>
      </c>
      <c r="H271" s="6" t="s">
        <v>15</v>
      </c>
      <c r="I271" s="6">
        <v>1692.43</v>
      </c>
      <c r="J271" s="6">
        <v>1689.77</v>
      </c>
      <c r="K271" s="9">
        <v>1646.56</v>
      </c>
      <c r="L271" s="6">
        <v>1639.382123575285</v>
      </c>
      <c r="M271" s="6">
        <v>1687.860754672862</v>
      </c>
      <c r="N271" s="27">
        <v>1702.0802065341879</v>
      </c>
      <c r="O271" s="6">
        <v>2254</v>
      </c>
      <c r="P271" s="6" t="s">
        <v>15</v>
      </c>
      <c r="Q271" s="6" t="s">
        <v>15</v>
      </c>
      <c r="R271" s="6">
        <v>2134</v>
      </c>
      <c r="S271" s="6">
        <v>2134</v>
      </c>
      <c r="T271" s="9" t="s">
        <v>14</v>
      </c>
      <c r="U271" s="6" t="s">
        <v>14</v>
      </c>
      <c r="V271" s="6" t="s">
        <v>14</v>
      </c>
      <c r="W271" s="27">
        <v>2132</v>
      </c>
      <c r="X271" s="77">
        <f t="shared" si="32"/>
        <v>2255</v>
      </c>
      <c r="Y271" s="6">
        <v>29.1038</v>
      </c>
      <c r="Z271" s="6">
        <v>100</v>
      </c>
      <c r="AA271" s="6">
        <v>100</v>
      </c>
      <c r="AB271" s="6">
        <v>20.692</v>
      </c>
      <c r="AC271" s="6">
        <v>20.816600000000001</v>
      </c>
      <c r="AD271" s="6">
        <f t="shared" si="33"/>
        <v>26.981818181818184</v>
      </c>
      <c r="AE271" s="6">
        <f t="shared" si="34"/>
        <v>27.300127557637023</v>
      </c>
      <c r="AF271" s="6">
        <f t="shared" si="35"/>
        <v>25.150299127589271</v>
      </c>
      <c r="AG271" s="17">
        <f t="shared" si="36"/>
        <v>20.165093502148778</v>
      </c>
      <c r="AH271" s="6">
        <v>7200</v>
      </c>
      <c r="AI271" s="6">
        <v>7200</v>
      </c>
      <c r="AJ271" s="6">
        <v>7200</v>
      </c>
      <c r="AK271" s="6">
        <v>7200</v>
      </c>
      <c r="AL271" s="6">
        <v>7200</v>
      </c>
      <c r="AM271" s="12">
        <v>7200</v>
      </c>
      <c r="AN271" s="6">
        <v>7200</v>
      </c>
      <c r="AO271" s="6">
        <v>7200</v>
      </c>
      <c r="AP271" s="18">
        <v>7200</v>
      </c>
      <c r="AQ271" s="1" t="b">
        <f t="shared" si="37"/>
        <v>1</v>
      </c>
      <c r="AR271" s="1" t="b">
        <f t="shared" si="39"/>
        <v>0</v>
      </c>
      <c r="AS271" s="5" t="b">
        <f t="shared" si="38"/>
        <v>0</v>
      </c>
    </row>
    <row r="272" spans="1:45" s="5" customFormat="1">
      <c r="A272" s="5">
        <v>100</v>
      </c>
      <c r="B272" s="5">
        <v>16</v>
      </c>
      <c r="C272" s="7">
        <v>0.3</v>
      </c>
      <c r="D272" s="7">
        <v>1</v>
      </c>
      <c r="E272" s="5">
        <v>5</v>
      </c>
      <c r="F272" s="6" t="s">
        <v>15</v>
      </c>
      <c r="G272" s="6" t="s">
        <v>15</v>
      </c>
      <c r="H272" s="6" t="s">
        <v>15</v>
      </c>
      <c r="I272" s="6">
        <v>1795.94</v>
      </c>
      <c r="J272" s="6">
        <v>1794</v>
      </c>
      <c r="K272" s="9">
        <v>1779</v>
      </c>
      <c r="L272" s="6">
        <v>1762</v>
      </c>
      <c r="M272" s="6">
        <v>1783</v>
      </c>
      <c r="N272" s="27">
        <v>1813.242190099372</v>
      </c>
      <c r="O272" s="6" t="s">
        <v>15</v>
      </c>
      <c r="P272" s="6" t="s">
        <v>15</v>
      </c>
      <c r="Q272" s="6" t="s">
        <v>15</v>
      </c>
      <c r="R272" s="6">
        <v>2146</v>
      </c>
      <c r="S272" s="6">
        <v>2146</v>
      </c>
      <c r="T272" s="9" t="s">
        <v>14</v>
      </c>
      <c r="U272" s="6" t="s">
        <v>14</v>
      </c>
      <c r="V272" s="6" t="s">
        <v>14</v>
      </c>
      <c r="W272" s="27">
        <v>2047</v>
      </c>
      <c r="X272" s="77">
        <f t="shared" si="32"/>
        <v>1</v>
      </c>
      <c r="Y272" s="6">
        <v>100</v>
      </c>
      <c r="Z272" s="6">
        <v>100</v>
      </c>
      <c r="AA272" s="6">
        <v>100</v>
      </c>
      <c r="AB272" s="6">
        <v>16.3123</v>
      </c>
      <c r="AC272" s="6">
        <v>16.4025</v>
      </c>
      <c r="AD272" s="6">
        <f t="shared" si="33"/>
        <v>100</v>
      </c>
      <c r="AE272" s="6">
        <f t="shared" si="34"/>
        <v>100</v>
      </c>
      <c r="AF272" s="6">
        <f t="shared" si="35"/>
        <v>100</v>
      </c>
      <c r="AG272" s="17">
        <f t="shared" si="36"/>
        <v>11.419531504671621</v>
      </c>
      <c r="AH272" s="6">
        <v>7200</v>
      </c>
      <c r="AI272" s="6">
        <v>7200</v>
      </c>
      <c r="AJ272" s="6">
        <v>7200</v>
      </c>
      <c r="AK272" s="6">
        <v>7200</v>
      </c>
      <c r="AL272" s="6">
        <v>7200</v>
      </c>
      <c r="AM272" s="12">
        <v>7200</v>
      </c>
      <c r="AN272" s="6">
        <v>7200</v>
      </c>
      <c r="AO272" s="6">
        <v>7200</v>
      </c>
      <c r="AP272" s="18">
        <v>7200</v>
      </c>
      <c r="AQ272" s="1" t="b">
        <f t="shared" si="37"/>
        <v>1</v>
      </c>
      <c r="AR272" s="1" t="b">
        <f t="shared" si="39"/>
        <v>0</v>
      </c>
      <c r="AS272" s="5" t="b">
        <f t="shared" si="38"/>
        <v>0</v>
      </c>
    </row>
    <row r="273" spans="8:45">
      <c r="AF273" s="1"/>
      <c r="AQ273" s="187" t="s">
        <v>50</v>
      </c>
      <c r="AR273" s="188"/>
      <c r="AS273" s="13">
        <f>COUNTIF(AS3:AS272, TRUE)</f>
        <v>15</v>
      </c>
    </row>
    <row r="274" spans="8:45">
      <c r="H274" s="179"/>
      <c r="I274" s="179"/>
      <c r="J274" s="179"/>
      <c r="K274" s="179"/>
      <c r="L274" s="179"/>
      <c r="M274" s="179"/>
      <c r="N274" s="181"/>
      <c r="O274" s="179"/>
      <c r="P274" s="179"/>
      <c r="Q274" s="179"/>
      <c r="R274" s="179"/>
      <c r="S274" s="179"/>
      <c r="T274" s="179"/>
      <c r="U274" s="179"/>
      <c r="V274" s="179"/>
      <c r="W274" s="181"/>
      <c r="AF274" s="1"/>
      <c r="AN274" s="1"/>
      <c r="AO274" s="1"/>
      <c r="AP274" s="18"/>
      <c r="AQ274" s="1"/>
      <c r="AR274" s="1"/>
    </row>
    <row r="275" spans="8:45">
      <c r="H275" s="180"/>
      <c r="I275" s="180"/>
      <c r="J275" s="180"/>
      <c r="K275" s="180"/>
      <c r="L275" s="180"/>
      <c r="M275" s="180"/>
      <c r="N275" s="182"/>
      <c r="O275" s="180"/>
      <c r="P275" s="180"/>
      <c r="Q275" s="180"/>
      <c r="R275" s="180"/>
      <c r="S275" s="180"/>
      <c r="T275" s="180"/>
      <c r="U275" s="180"/>
      <c r="V275" s="180"/>
      <c r="W275" s="182"/>
      <c r="AF275" s="1"/>
      <c r="AN275" s="1"/>
      <c r="AO275" s="1"/>
      <c r="AP275" s="18"/>
      <c r="AQ275" s="1"/>
      <c r="AR275" s="1"/>
    </row>
    <row r="276" spans="8:45">
      <c r="H276" s="180"/>
      <c r="I276" s="180"/>
      <c r="J276" s="180"/>
      <c r="K276" s="180"/>
      <c r="L276" s="180"/>
      <c r="M276" s="180"/>
      <c r="N276" s="182"/>
      <c r="O276" s="180"/>
      <c r="P276" s="180"/>
      <c r="Q276" s="180"/>
      <c r="R276" s="180"/>
      <c r="S276" s="180"/>
      <c r="T276" s="180"/>
      <c r="U276" s="180"/>
      <c r="V276" s="180"/>
      <c r="W276" s="182"/>
      <c r="AF276" s="1"/>
      <c r="AH276" s="19"/>
      <c r="AI276" s="19"/>
      <c r="AJ276" s="19"/>
      <c r="AK276" s="10"/>
      <c r="AL276" s="10"/>
      <c r="AM276" s="10"/>
      <c r="AN276" s="10"/>
      <c r="AO276" s="10"/>
      <c r="AP276" s="81"/>
      <c r="AQ276" s="10"/>
      <c r="AR276" s="10"/>
    </row>
    <row r="277" spans="8:45">
      <c r="H277" s="73"/>
      <c r="I277" s="73"/>
      <c r="J277" s="73"/>
      <c r="K277" s="73"/>
      <c r="L277" s="73"/>
      <c r="M277" s="73"/>
      <c r="N277" s="183"/>
      <c r="O277" s="73"/>
      <c r="P277" s="73"/>
      <c r="Q277" s="73"/>
      <c r="R277" s="73"/>
      <c r="S277" s="73"/>
      <c r="T277" s="73"/>
      <c r="U277" s="73"/>
      <c r="V277" s="73"/>
      <c r="W277" s="183"/>
      <c r="AF277" s="1"/>
      <c r="AN277" s="1"/>
      <c r="AO277" s="1"/>
      <c r="AP277" s="18"/>
      <c r="AQ277" s="1"/>
      <c r="AR277" s="1"/>
    </row>
    <row r="278" spans="8:45">
      <c r="H278" s="137"/>
      <c r="I278" s="6"/>
      <c r="J278" s="6"/>
      <c r="K278" s="73"/>
      <c r="L278" s="73"/>
      <c r="M278" s="73"/>
      <c r="N278" s="183"/>
      <c r="O278" s="73"/>
      <c r="P278" s="73"/>
      <c r="Q278" s="73"/>
      <c r="R278" s="73"/>
      <c r="S278" s="73"/>
      <c r="T278" s="73"/>
      <c r="U278" s="73"/>
      <c r="V278" s="73"/>
      <c r="W278" s="183"/>
      <c r="AF278" s="1"/>
      <c r="AN278" s="1"/>
      <c r="AO278" s="1"/>
      <c r="AP278" s="18"/>
      <c r="AQ278" s="1"/>
      <c r="AR278" s="1"/>
    </row>
    <row r="279" spans="8:45">
      <c r="H279" s="73"/>
      <c r="I279" s="73"/>
      <c r="J279" s="73"/>
      <c r="K279" s="73"/>
      <c r="L279" s="73"/>
      <c r="M279" s="73"/>
      <c r="N279" s="183"/>
      <c r="O279" s="73"/>
      <c r="P279" s="73"/>
      <c r="Q279" s="73"/>
      <c r="R279" s="73"/>
      <c r="S279" s="73"/>
      <c r="T279" s="73"/>
      <c r="U279" s="73"/>
      <c r="V279" s="73"/>
      <c r="W279" s="183"/>
      <c r="AF279" s="1"/>
      <c r="AN279" s="1"/>
      <c r="AO279" s="1"/>
      <c r="AP279" s="18"/>
      <c r="AQ279" s="1"/>
      <c r="AR279" s="1"/>
    </row>
    <row r="280" spans="8:45">
      <c r="H280" s="180"/>
      <c r="I280" s="180"/>
      <c r="J280" s="180"/>
      <c r="K280" s="180"/>
      <c r="L280" s="180"/>
      <c r="M280" s="180"/>
      <c r="N280" s="182"/>
      <c r="O280" s="180"/>
      <c r="P280" s="180"/>
      <c r="Q280" s="180"/>
      <c r="R280" s="180"/>
      <c r="S280" s="180"/>
      <c r="T280" s="180"/>
      <c r="U280" s="180"/>
      <c r="V280" s="180"/>
      <c r="W280" s="182"/>
      <c r="AA280" s="20"/>
      <c r="AF280" s="1"/>
      <c r="AN280" s="1"/>
      <c r="AO280" s="1"/>
    </row>
    <row r="281" spans="8:45">
      <c r="H281" s="180"/>
      <c r="I281" s="180"/>
      <c r="J281" s="180"/>
      <c r="K281" s="180"/>
      <c r="L281" s="180"/>
      <c r="M281" s="180"/>
      <c r="N281" s="182"/>
      <c r="O281" s="180"/>
      <c r="P281" s="180"/>
      <c r="Q281" s="180"/>
      <c r="R281" s="180"/>
      <c r="S281" s="180"/>
      <c r="T281" s="180"/>
      <c r="U281" s="180"/>
      <c r="V281" s="180"/>
      <c r="W281" s="182"/>
      <c r="AF281" s="1"/>
      <c r="AN281" s="1"/>
      <c r="AO281" s="1"/>
    </row>
    <row r="282" spans="8:45">
      <c r="H282" s="180"/>
      <c r="I282" s="180"/>
      <c r="J282" s="180"/>
      <c r="K282" s="180"/>
      <c r="L282" s="180"/>
      <c r="M282" s="180"/>
      <c r="N282" s="182"/>
      <c r="O282" s="180"/>
      <c r="P282" s="180"/>
      <c r="Q282" s="180"/>
      <c r="R282" s="180"/>
      <c r="S282" s="180"/>
      <c r="T282" s="180"/>
      <c r="U282" s="180"/>
      <c r="V282" s="180"/>
      <c r="W282" s="182"/>
      <c r="AA282" s="21"/>
      <c r="AB282" s="41"/>
      <c r="AC282" s="41"/>
      <c r="AD282" s="41"/>
      <c r="AE282" s="21"/>
      <c r="AF282" s="21"/>
      <c r="AG282" s="79"/>
      <c r="AN282" s="1"/>
    </row>
    <row r="283" spans="8:45">
      <c r="AF283" s="1"/>
    </row>
    <row r="284" spans="8:45">
      <c r="AF284" s="1"/>
    </row>
    <row r="285" spans="8:45">
      <c r="AF285" s="1"/>
    </row>
    <row r="286" spans="8:45">
      <c r="W286" s="54"/>
      <c r="AF286" s="1"/>
    </row>
    <row r="287" spans="8:45">
      <c r="W287" s="54"/>
      <c r="AF287" s="1"/>
    </row>
    <row r="288" spans="8:45">
      <c r="W288" s="54"/>
      <c r="AF288" s="1"/>
    </row>
    <row r="289" spans="23:32">
      <c r="W289" s="54"/>
      <c r="AF289" s="1"/>
    </row>
    <row r="290" spans="23:32">
      <c r="AF290" s="1"/>
    </row>
    <row r="291" spans="23:32">
      <c r="AF291" s="1"/>
    </row>
    <row r="292" spans="23:32">
      <c r="AF292" s="1"/>
    </row>
    <row r="293" spans="23:32">
      <c r="AF293" s="1"/>
    </row>
    <row r="294" spans="23:32">
      <c r="AF294" s="1"/>
    </row>
    <row r="295" spans="23:32">
      <c r="AF295" s="1"/>
    </row>
    <row r="296" spans="23:32">
      <c r="AF296" s="1"/>
    </row>
    <row r="297" spans="23:32">
      <c r="AF297" s="1"/>
    </row>
    <row r="298" spans="23:32">
      <c r="AF298" s="1"/>
    </row>
    <row r="299" spans="23:32">
      <c r="AF299" s="1"/>
    </row>
    <row r="300" spans="23:32">
      <c r="AF300" s="1"/>
    </row>
  </sheetData>
  <mergeCells count="6">
    <mergeCell ref="AQ273:AR273"/>
    <mergeCell ref="AH1:AP1"/>
    <mergeCell ref="F1:N1"/>
    <mergeCell ref="O1:W1"/>
    <mergeCell ref="Y1:AG1"/>
    <mergeCell ref="X1:X2"/>
  </mergeCells>
  <conditionalFormatting sqref="AD3:AG272">
    <cfRule type="expression" dxfId="19" priority="11">
      <formula>AND(AD3=0, $AR3=FALSE)</formula>
    </cfRule>
  </conditionalFormatting>
  <conditionalFormatting sqref="Y3:AG272">
    <cfRule type="expression" dxfId="18" priority="12">
      <formula>Y3=MIN($Y3, $AA3, $AD3:$AG3,0)</formula>
    </cfRule>
  </conditionalFormatting>
  <conditionalFormatting sqref="F3:AP272">
    <cfRule type="expression" dxfId="17" priority="1">
      <formula>MOD(ROW()-2,5) = 0</formula>
    </cfRule>
  </conditionalFormatting>
  <pageMargins left="0" right="0" top="0.39374999999999999" bottom="0.39374999999999999" header="0" footer="0"/>
  <headerFooter>
    <oddHeader>&amp;C&amp;A</oddHeader>
    <oddFooter>&amp;CPage &amp;P</oddFooter>
  </headerFooter>
  <ignoredErrors>
    <ignoredError sqref="X3 X270" formulaRange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57D7F-04A0-8D4F-91FC-F3E5019640AB}">
  <dimension ref="A1:AA57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Z24" sqref="Z24"/>
    </sheetView>
  </sheetViews>
  <sheetFormatPr baseColWidth="10" defaultRowHeight="16"/>
  <cols>
    <col min="1" max="2" width="6.28515625" bestFit="1" customWidth="1"/>
    <col min="3" max="3" width="8.85546875" bestFit="1" customWidth="1"/>
    <col min="4" max="4" width="9.7109375" style="50" bestFit="1" customWidth="1"/>
    <col min="5" max="5" width="5.42578125" bestFit="1" customWidth="1"/>
    <col min="6" max="6" width="6.42578125" hidden="1" customWidth="1"/>
    <col min="7" max="7" width="6.42578125" style="47" bestFit="1" customWidth="1"/>
    <col min="8" max="8" width="6.42578125" hidden="1" customWidth="1"/>
    <col min="9" max="9" width="5.42578125" hidden="1" customWidth="1"/>
    <col min="10" max="10" width="5.42578125" bestFit="1" customWidth="1"/>
    <col min="11" max="11" width="7.85546875" bestFit="1" customWidth="1"/>
    <col min="12" max="12" width="6" bestFit="1" customWidth="1"/>
    <col min="13" max="13" width="5.42578125" style="50" bestFit="1" customWidth="1"/>
    <col min="14" max="14" width="8.7109375" bestFit="1" customWidth="1"/>
    <col min="15" max="15" width="7.42578125" hidden="1" customWidth="1"/>
    <col min="16" max="16" width="7.42578125" bestFit="1" customWidth="1"/>
    <col min="17" max="18" width="7.42578125" hidden="1" customWidth="1"/>
    <col min="19" max="21" width="7.42578125" bestFit="1" customWidth="1"/>
    <col min="22" max="22" width="7.42578125" style="50" bestFit="1" customWidth="1"/>
    <col min="24" max="24" width="11.5703125" hidden="1" customWidth="1"/>
    <col min="25" max="25" width="4" hidden="1" customWidth="1"/>
  </cols>
  <sheetData>
    <row r="1" spans="1:25">
      <c r="A1" s="55"/>
      <c r="B1" s="55"/>
      <c r="C1" s="55"/>
      <c r="D1" s="64"/>
      <c r="E1" s="87" t="s">
        <v>40</v>
      </c>
      <c r="F1" s="87"/>
      <c r="G1" s="87"/>
      <c r="H1" s="87"/>
      <c r="I1" s="87"/>
      <c r="J1" s="87"/>
      <c r="K1" s="87"/>
      <c r="L1" s="87"/>
      <c r="M1" s="88"/>
      <c r="N1" s="89" t="s">
        <v>41</v>
      </c>
      <c r="O1" s="87"/>
      <c r="P1" s="87"/>
      <c r="Q1" s="87"/>
      <c r="R1" s="87"/>
      <c r="S1" s="87"/>
      <c r="T1" s="87"/>
      <c r="U1" s="87"/>
      <c r="V1" s="88"/>
      <c r="X1" s="45" t="s">
        <v>30</v>
      </c>
      <c r="Y1" s="45"/>
    </row>
    <row r="2" spans="1:25" s="65" customFormat="1" ht="17" thickBot="1">
      <c r="A2" s="68" t="s">
        <v>4</v>
      </c>
      <c r="B2" s="68" t="s">
        <v>5</v>
      </c>
      <c r="C2" s="68" t="s">
        <v>6</v>
      </c>
      <c r="D2" s="69" t="s">
        <v>7</v>
      </c>
      <c r="E2" s="66" t="s">
        <v>9</v>
      </c>
      <c r="F2" s="66" t="s">
        <v>10</v>
      </c>
      <c r="G2" s="46" t="s">
        <v>11</v>
      </c>
      <c r="H2" s="43" t="s">
        <v>12</v>
      </c>
      <c r="I2" s="43" t="s">
        <v>13</v>
      </c>
      <c r="J2" s="43" t="s">
        <v>42</v>
      </c>
      <c r="K2" s="43" t="s">
        <v>25</v>
      </c>
      <c r="L2" s="43" t="s">
        <v>26</v>
      </c>
      <c r="M2" s="48" t="s">
        <v>24</v>
      </c>
      <c r="N2" s="43" t="s">
        <v>9</v>
      </c>
      <c r="O2" s="43" t="s">
        <v>10</v>
      </c>
      <c r="P2" s="43" t="s">
        <v>11</v>
      </c>
      <c r="Q2" s="43" t="s">
        <v>12</v>
      </c>
      <c r="R2" s="43" t="s">
        <v>13</v>
      </c>
      <c r="S2" s="43" t="s">
        <v>42</v>
      </c>
      <c r="T2" s="43" t="s">
        <v>25</v>
      </c>
      <c r="U2" s="43" t="s">
        <v>26</v>
      </c>
      <c r="V2" s="48" t="s">
        <v>24</v>
      </c>
      <c r="X2" s="36" t="s">
        <v>31</v>
      </c>
      <c r="Y2" s="36" t="s">
        <v>32</v>
      </c>
    </row>
    <row r="3" spans="1:25">
      <c r="A3" s="56">
        <v>50</v>
      </c>
      <c r="B3" s="57">
        <v>4</v>
      </c>
      <c r="C3" s="57">
        <v>0.1</v>
      </c>
      <c r="D3" s="58">
        <v>0.1</v>
      </c>
      <c r="E3" s="47">
        <f ca="1">AVERAGE(INDIRECT($X$1&amp;ADDRESS($X3, E$57)&amp;":"&amp;ADDRESS($Y3, E$57)))</f>
        <v>0</v>
      </c>
      <c r="F3" s="47">
        <f ca="1">AVERAGE(INDIRECT($X$1&amp;ADDRESS($X3, F$57)&amp;":"&amp;ADDRESS($Y3, F$57)))</f>
        <v>0</v>
      </c>
      <c r="G3" s="47">
        <f ca="1">AVERAGE(INDIRECT($X$1&amp;ADDRESS($X3, G$57)&amp;":"&amp;ADDRESS($Y3, G$57)))</f>
        <v>0</v>
      </c>
      <c r="H3" s="47">
        <f ca="1">AVERAGE(INDIRECT($X$1&amp;ADDRESS($X3, H$57)&amp;":"&amp;ADDRESS($Y3, H$57)))</f>
        <v>18.703279999999999</v>
      </c>
      <c r="I3" s="47">
        <f ca="1">AVERAGE(INDIRECT($X$1&amp;ADDRESS($X3, I$57)&amp;":"&amp;ADDRESS($Y3, I$57)))</f>
        <v>16.418199999999999</v>
      </c>
      <c r="J3" s="47">
        <f ca="1">AVERAGE(INDIRECT($X$1&amp;ADDRESS($X3, J$57)&amp;":"&amp;ADDRESS($Y3, J$57)))</f>
        <v>0</v>
      </c>
      <c r="K3" s="47">
        <f ca="1">AVERAGE(INDIRECT($X$1&amp;ADDRESS($X3, K$57)&amp;":"&amp;ADDRESS($Y3, K$57)))</f>
        <v>0</v>
      </c>
      <c r="L3" s="47">
        <f ca="1">AVERAGE(INDIRECT($X$1&amp;ADDRESS($X3, L$57)&amp;":"&amp;ADDRESS($Y3, L$57)))</f>
        <v>0</v>
      </c>
      <c r="M3" s="49">
        <f ca="1">AVERAGE(INDIRECT($X$1&amp;ADDRESS($X3, M$57)&amp;":"&amp;ADDRESS($Y3, M$57)))</f>
        <v>0</v>
      </c>
      <c r="N3" s="47">
        <f ca="1">AVERAGE(INDIRECT($X$1&amp;ADDRESS($X3, N$57)&amp;":"&amp;ADDRESS($Y3, N$57)))</f>
        <v>0.24</v>
      </c>
      <c r="O3" s="47">
        <f ca="1">AVERAGE(INDIRECT($X$1&amp;ADDRESS($X3, O$57)&amp;":"&amp;ADDRESS($Y3, O$57)))</f>
        <v>0.41799999999999998</v>
      </c>
      <c r="P3" s="47">
        <f ca="1">AVERAGE(INDIRECT($X$1&amp;ADDRESS($X3, P$57)&amp;":"&amp;ADDRESS($Y3, P$57)))</f>
        <v>2.1420000000000003</v>
      </c>
      <c r="Q3" s="47">
        <f ca="1">AVERAGE(INDIRECT($X$1&amp;ADDRESS($X3, Q$57)&amp;":"&amp;ADDRESS($Y3, Q$57)))</f>
        <v>0.20200000000000001</v>
      </c>
      <c r="R3" s="47">
        <f ca="1">AVERAGE(INDIRECT($X$1&amp;ADDRESS($X3, R$57)&amp;":"&amp;ADDRESS($Y3, R$57)))</f>
        <v>1.4</v>
      </c>
      <c r="S3" s="47">
        <f t="shared" ref="S3:V18" ca="1" si="0">AVERAGE(INDIRECT($X$1&amp;ADDRESS($X3, S$57)&amp;":"&amp;ADDRESS($Y3, S$57)))</f>
        <v>81.383097839355472</v>
      </c>
      <c r="T3" s="47">
        <f t="shared" ca="1" si="0"/>
        <v>16.284144401550293</v>
      </c>
      <c r="U3" s="47">
        <f t="shared" ca="1" si="0"/>
        <v>9.1876467704772935</v>
      </c>
      <c r="V3" s="49">
        <f t="shared" ca="1" si="0"/>
        <v>7.9738289833068849</v>
      </c>
      <c r="X3">
        <f>((ROW()-3)*4+ROW())</f>
        <v>3</v>
      </c>
      <c r="Y3">
        <f>(ROW()-3)*4+ROW()+4</f>
        <v>7</v>
      </c>
    </row>
    <row r="4" spans="1:25">
      <c r="A4" s="56">
        <v>50</v>
      </c>
      <c r="B4" s="57">
        <v>4</v>
      </c>
      <c r="C4" s="57">
        <v>0.1</v>
      </c>
      <c r="D4" s="58">
        <v>0.5</v>
      </c>
      <c r="E4" s="47">
        <f ca="1">AVERAGE(INDIRECT($X$1&amp;ADDRESS($X4, E$57)&amp;":"&amp;ADDRESS($Y4, E$57)))</f>
        <v>0</v>
      </c>
      <c r="F4" s="47">
        <f ca="1">AVERAGE(INDIRECT($X$1&amp;ADDRESS($X4, F$57)&amp;":"&amp;ADDRESS($Y4, F$57)))</f>
        <v>0</v>
      </c>
      <c r="G4" s="47">
        <f ca="1">AVERAGE(INDIRECT($X$1&amp;ADDRESS($X4, G$57)&amp;":"&amp;ADDRESS($Y4, G$57)))</f>
        <v>0</v>
      </c>
      <c r="H4" s="47">
        <f ca="1">AVERAGE(INDIRECT($X$1&amp;ADDRESS($X4, H$57)&amp;":"&amp;ADDRESS($Y4, H$57)))</f>
        <v>12.039072000000001</v>
      </c>
      <c r="I4" s="47">
        <f ca="1">AVERAGE(INDIRECT($X$1&amp;ADDRESS($X4, I$57)&amp;":"&amp;ADDRESS($Y4, I$57)))</f>
        <v>6.2371059999999998</v>
      </c>
      <c r="J4" s="47">
        <f ca="1">AVERAGE(INDIRECT($X$1&amp;ADDRESS($X4, J$57)&amp;":"&amp;ADDRESS($Y4, J$57)))</f>
        <v>0</v>
      </c>
      <c r="K4" s="47">
        <f ca="1">AVERAGE(INDIRECT($X$1&amp;ADDRESS($X4, K$57)&amp;":"&amp;ADDRESS($Y4, K$57)))</f>
        <v>0</v>
      </c>
      <c r="L4" s="47">
        <f ca="1">AVERAGE(INDIRECT($X$1&amp;ADDRESS($X4, L$57)&amp;":"&amp;ADDRESS($Y4, L$57)))</f>
        <v>0</v>
      </c>
      <c r="M4" s="49">
        <f ca="1">AVERAGE(INDIRECT($X$1&amp;ADDRESS($X4, M$57)&amp;":"&amp;ADDRESS($Y4, M$57)))</f>
        <v>36.891332396149849</v>
      </c>
      <c r="N4" s="47">
        <f ca="1">AVERAGE(INDIRECT($X$1&amp;ADDRESS($X4, N$57)&amp;":"&amp;ADDRESS($Y4, N$57)))</f>
        <v>0.72</v>
      </c>
      <c r="O4" s="47">
        <f ca="1">AVERAGE(INDIRECT($X$1&amp;ADDRESS($X4, O$57)&amp;":"&amp;ADDRESS($Y4, O$57)))</f>
        <v>1.5740000000000001</v>
      </c>
      <c r="P4" s="47">
        <f ca="1">AVERAGE(INDIRECT($X$1&amp;ADDRESS($X4, P$57)&amp;":"&amp;ADDRESS($Y4, P$57)))</f>
        <v>12.794</v>
      </c>
      <c r="Q4" s="47">
        <f ca="1">AVERAGE(INDIRECT($X$1&amp;ADDRESS($X4, Q$57)&amp;":"&amp;ADDRESS($Y4, Q$57)))</f>
        <v>0.65800000000000003</v>
      </c>
      <c r="R4" s="47">
        <f ca="1">AVERAGE(INDIRECT($X$1&amp;ADDRESS($X4, R$57)&amp;":"&amp;ADDRESS($Y4, R$57)))</f>
        <v>14.325999999999999</v>
      </c>
      <c r="S4" s="47">
        <f t="shared" ca="1" si="0"/>
        <v>216.07348017692567</v>
      </c>
      <c r="T4" s="47">
        <f t="shared" ca="1" si="0"/>
        <v>616.86365118026742</v>
      </c>
      <c r="U4" s="47">
        <f t="shared" ca="1" si="0"/>
        <v>695.8942963600158</v>
      </c>
      <c r="V4" s="49">
        <f t="shared" ca="1" si="0"/>
        <v>7200</v>
      </c>
      <c r="X4">
        <f t="shared" ref="X4:X56" si="1">((ROW()-3)*4+ROW())</f>
        <v>8</v>
      </c>
      <c r="Y4">
        <f t="shared" ref="Y4:Y56" si="2">(ROW()-3)*4+ROW()+4</f>
        <v>12</v>
      </c>
    </row>
    <row r="5" spans="1:25">
      <c r="A5" s="56">
        <v>50</v>
      </c>
      <c r="B5" s="57">
        <v>4</v>
      </c>
      <c r="C5" s="57">
        <v>0.1</v>
      </c>
      <c r="D5" s="58">
        <v>1</v>
      </c>
      <c r="E5" s="47">
        <f ca="1">AVERAGE(INDIRECT($X$1&amp;ADDRESS($X5, E$57)&amp;":"&amp;ADDRESS($Y5, E$57)))</f>
        <v>0</v>
      </c>
      <c r="F5" s="47">
        <f ca="1">AVERAGE(INDIRECT($X$1&amp;ADDRESS($X5, F$57)&amp;":"&amp;ADDRESS($Y5, F$57)))</f>
        <v>0</v>
      </c>
      <c r="G5" s="47">
        <f ca="1">AVERAGE(INDIRECT($X$1&amp;ADDRESS($X5, G$57)&amp;":"&amp;ADDRESS($Y5, G$57)))</f>
        <v>0</v>
      </c>
      <c r="H5" s="47">
        <f ca="1">AVERAGE(INDIRECT($X$1&amp;ADDRESS($X5, H$57)&amp;":"&amp;ADDRESS($Y5, H$57)))</f>
        <v>1.214002</v>
      </c>
      <c r="I5" s="47">
        <f ca="1">AVERAGE(INDIRECT($X$1&amp;ADDRESS($X5, I$57)&amp;":"&amp;ADDRESS($Y5, I$57)))</f>
        <v>0.18633539999999998</v>
      </c>
      <c r="J5" s="47">
        <f ca="1">AVERAGE(INDIRECT($X$1&amp;ADDRESS($X5, J$57)&amp;":"&amp;ADDRESS($Y5, J$57)))</f>
        <v>0</v>
      </c>
      <c r="K5" s="47">
        <f ca="1">AVERAGE(INDIRECT($X$1&amp;ADDRESS($X5, K$57)&amp;":"&amp;ADDRESS($Y5, K$57)))</f>
        <v>0</v>
      </c>
      <c r="L5" s="47">
        <f ca="1">AVERAGE(INDIRECT($X$1&amp;ADDRESS($X5, L$57)&amp;":"&amp;ADDRESS($Y5, L$57)))</f>
        <v>0</v>
      </c>
      <c r="M5" s="49">
        <f ca="1">AVERAGE(INDIRECT($X$1&amp;ADDRESS($X5, M$57)&amp;":"&amp;ADDRESS($Y5, M$57)))</f>
        <v>0</v>
      </c>
      <c r="N5" s="47">
        <f ca="1">AVERAGE(INDIRECT($X$1&amp;ADDRESS($X5, N$57)&amp;":"&amp;ADDRESS($Y5, N$57)))</f>
        <v>6.1859999999999999</v>
      </c>
      <c r="O5" s="47">
        <f ca="1">AVERAGE(INDIRECT($X$1&amp;ADDRESS($X5, O$57)&amp;":"&amp;ADDRESS($Y5, O$57)))</f>
        <v>0.54400000000000004</v>
      </c>
      <c r="P5" s="47">
        <f ca="1">AVERAGE(INDIRECT($X$1&amp;ADDRESS($X5, P$57)&amp;":"&amp;ADDRESS($Y5, P$57)))</f>
        <v>0.998</v>
      </c>
      <c r="Q5" s="47">
        <f ca="1">AVERAGE(INDIRECT($X$1&amp;ADDRESS($X5, Q$57)&amp;":"&amp;ADDRESS($Y5, Q$57)))</f>
        <v>0.53200000000000003</v>
      </c>
      <c r="R5" s="47">
        <f ca="1">AVERAGE(INDIRECT($X$1&amp;ADDRESS($X5, R$57)&amp;":"&amp;ADDRESS($Y5, R$57)))</f>
        <v>0.86799999999999999</v>
      </c>
      <c r="S5" s="47">
        <f t="shared" ca="1" si="0"/>
        <v>88.044980430603033</v>
      </c>
      <c r="T5" s="47">
        <f t="shared" ca="1" si="0"/>
        <v>153.1007593631744</v>
      </c>
      <c r="U5" s="47">
        <f t="shared" ca="1" si="0"/>
        <v>57.534965801239011</v>
      </c>
      <c r="V5" s="49">
        <f t="shared" ca="1" si="0"/>
        <v>16.1800359249115</v>
      </c>
      <c r="X5">
        <f t="shared" si="1"/>
        <v>13</v>
      </c>
      <c r="Y5">
        <f t="shared" si="2"/>
        <v>17</v>
      </c>
    </row>
    <row r="6" spans="1:25">
      <c r="A6" s="56">
        <v>50</v>
      </c>
      <c r="B6" s="57">
        <v>4</v>
      </c>
      <c r="C6" s="57">
        <v>0.3</v>
      </c>
      <c r="D6" s="58">
        <v>0.1</v>
      </c>
      <c r="E6" s="47">
        <f ca="1">AVERAGE(INDIRECT($X$1&amp;ADDRESS($X6, E$57)&amp;":"&amp;ADDRESS($Y6, E$57)))</f>
        <v>0</v>
      </c>
      <c r="F6" s="47">
        <f ca="1">AVERAGE(INDIRECT($X$1&amp;ADDRESS($X6, F$57)&amp;":"&amp;ADDRESS($Y6, F$57)))</f>
        <v>0</v>
      </c>
      <c r="G6" s="47">
        <f ca="1">AVERAGE(INDIRECT($X$1&amp;ADDRESS($X6, G$57)&amp;":"&amp;ADDRESS($Y6, G$57)))</f>
        <v>0</v>
      </c>
      <c r="H6" s="47">
        <f ca="1">AVERAGE(INDIRECT($X$1&amp;ADDRESS($X6, H$57)&amp;":"&amp;ADDRESS($Y6, H$57)))</f>
        <v>14.122559999999998</v>
      </c>
      <c r="I6" s="47">
        <f ca="1">AVERAGE(INDIRECT($X$1&amp;ADDRESS($X6, I$57)&amp;":"&amp;ADDRESS($Y6, I$57)))</f>
        <v>11.09944</v>
      </c>
      <c r="J6" s="47">
        <f ca="1">ROUNDDOWN(AVERAGE(INDIRECT($X$1&amp;ADDRESS($X6, J$57)&amp;":"&amp;ADDRESS($Y6, J$57))), 2)</f>
        <v>0</v>
      </c>
      <c r="K6" s="47">
        <f ca="1">AVERAGE(INDIRECT($X$1&amp;ADDRESS($X6, K$57)&amp;":"&amp;ADDRESS($Y6, K$57)))</f>
        <v>0</v>
      </c>
      <c r="L6" s="47">
        <f ca="1">AVERAGE(INDIRECT($X$1&amp;ADDRESS($X6, L$57)&amp;":"&amp;ADDRESS($Y6, L$57)))</f>
        <v>0</v>
      </c>
      <c r="M6" s="49">
        <f ca="1">AVERAGE(INDIRECT($X$1&amp;ADDRESS($X6, M$57)&amp;":"&amp;ADDRESS($Y6, M$57)))</f>
        <v>0</v>
      </c>
      <c r="N6" s="47">
        <f ca="1">AVERAGE(INDIRECT($X$1&amp;ADDRESS($X6, N$57)&amp;":"&amp;ADDRESS($Y6, N$57)))</f>
        <v>0.16</v>
      </c>
      <c r="O6" s="47">
        <f ca="1">AVERAGE(INDIRECT($X$1&amp;ADDRESS($X6, O$57)&amp;":"&amp;ADDRESS($Y6, O$57)))</f>
        <v>0.35799999999999998</v>
      </c>
      <c r="P6" s="47">
        <f ca="1">AVERAGE(INDIRECT($X$1&amp;ADDRESS($X6, P$57)&amp;":"&amp;ADDRESS($Y6, P$57)))</f>
        <v>3.5939999999999999</v>
      </c>
      <c r="Q6" s="47">
        <f ca="1">AVERAGE(INDIRECT($X$1&amp;ADDRESS($X6, Q$57)&amp;":"&amp;ADDRESS($Y6, Q$57)))</f>
        <v>0.14599999999999999</v>
      </c>
      <c r="R6" s="47">
        <f ca="1">AVERAGE(INDIRECT($X$1&amp;ADDRESS($X6, R$57)&amp;":"&amp;ADDRESS($Y6, R$57)))</f>
        <v>1.272</v>
      </c>
      <c r="S6" s="47">
        <f t="shared" ca="1" si="0"/>
        <v>30.528785228729255</v>
      </c>
      <c r="T6" s="47">
        <f t="shared" ca="1" si="0"/>
        <v>9.0077042579650879</v>
      </c>
      <c r="U6" s="47">
        <f t="shared" ca="1" si="0"/>
        <v>9.8126402378082282</v>
      </c>
      <c r="V6" s="49">
        <f t="shared" ca="1" si="0"/>
        <v>7.4553433418273922</v>
      </c>
      <c r="X6">
        <f t="shared" si="1"/>
        <v>18</v>
      </c>
      <c r="Y6">
        <f t="shared" si="2"/>
        <v>22</v>
      </c>
    </row>
    <row r="7" spans="1:25">
      <c r="A7" s="56">
        <v>50</v>
      </c>
      <c r="B7" s="57">
        <v>4</v>
      </c>
      <c r="C7" s="57">
        <v>0.3</v>
      </c>
      <c r="D7" s="58">
        <v>0.5</v>
      </c>
      <c r="E7" s="47">
        <f ca="1">AVERAGE(INDIRECT($X$1&amp;ADDRESS($X7, E$57)&amp;":"&amp;ADDRESS($Y7, E$57)))</f>
        <v>0</v>
      </c>
      <c r="F7" s="47">
        <f ca="1">AVERAGE(INDIRECT($X$1&amp;ADDRESS($X7, F$57)&amp;":"&amp;ADDRESS($Y7, F$57)))</f>
        <v>0</v>
      </c>
      <c r="G7" s="47">
        <f ca="1">AVERAGE(INDIRECT($X$1&amp;ADDRESS($X7, G$57)&amp;":"&amp;ADDRESS($Y7, G$57)))</f>
        <v>0</v>
      </c>
      <c r="H7" s="47">
        <f ca="1">AVERAGE(INDIRECT($X$1&amp;ADDRESS($X7, H$57)&amp;":"&amp;ADDRESS($Y7, H$57)))</f>
        <v>11.222317999999998</v>
      </c>
      <c r="I7" s="47">
        <f ca="1">AVERAGE(INDIRECT($X$1&amp;ADDRESS($X7, I$57)&amp;":"&amp;ADDRESS($Y7, I$57)))</f>
        <v>6.2630840000000001</v>
      </c>
      <c r="J7" s="47">
        <f ca="1">AVERAGE(INDIRECT($X$1&amp;ADDRESS($X7, J$57)&amp;":"&amp;ADDRESS($Y7, J$57)))</f>
        <v>0</v>
      </c>
      <c r="K7" s="47">
        <f ca="1">AVERAGE(INDIRECT($X$1&amp;ADDRESS($X7, K$57)&amp;":"&amp;ADDRESS($Y7, K$57)))</f>
        <v>0</v>
      </c>
      <c r="L7" s="47">
        <f ca="1">AVERAGE(INDIRECT($X$1&amp;ADDRESS($X7, L$57)&amp;":"&amp;ADDRESS($Y7, L$57)))</f>
        <v>0</v>
      </c>
      <c r="M7" s="49">
        <f ca="1">AVERAGE(INDIRECT($X$1&amp;ADDRESS($X7, M$57)&amp;":"&amp;ADDRESS($Y7, M$57)))</f>
        <v>40.880890981223693</v>
      </c>
      <c r="N7" s="47">
        <f ca="1">AVERAGE(INDIRECT($X$1&amp;ADDRESS($X7, N$57)&amp;":"&amp;ADDRESS($Y7, N$57)))</f>
        <v>0.64399999999999991</v>
      </c>
      <c r="O7" s="47">
        <f ca="1">AVERAGE(INDIRECT($X$1&amp;ADDRESS($X7, O$57)&amp;":"&amp;ADDRESS($Y7, O$57)))</f>
        <v>1.3920000000000001</v>
      </c>
      <c r="P7" s="47">
        <f ca="1">AVERAGE(INDIRECT($X$1&amp;ADDRESS($X7, P$57)&amp;":"&amp;ADDRESS($Y7, P$57)))</f>
        <v>13.627999999999997</v>
      </c>
      <c r="Q7" s="47">
        <f ca="1">AVERAGE(INDIRECT($X$1&amp;ADDRESS($X7, Q$57)&amp;":"&amp;ADDRESS($Y7, Q$57)))</f>
        <v>0.68599999999999994</v>
      </c>
      <c r="R7" s="47">
        <f ca="1">AVERAGE(INDIRECT($X$1&amp;ADDRESS($X7, R$57)&amp;":"&amp;ADDRESS($Y7, R$57)))</f>
        <v>7.63</v>
      </c>
      <c r="S7" s="47">
        <f t="shared" ca="1" si="0"/>
        <v>144.93639841079712</v>
      </c>
      <c r="T7" s="47">
        <f t="shared" ca="1" si="0"/>
        <v>681.03338756561266</v>
      </c>
      <c r="U7" s="47">
        <f t="shared" ca="1" si="0"/>
        <v>1003.9630421638489</v>
      </c>
      <c r="V7" s="49">
        <f t="shared" ca="1" si="0"/>
        <v>7200</v>
      </c>
      <c r="X7">
        <f t="shared" si="1"/>
        <v>23</v>
      </c>
      <c r="Y7">
        <f t="shared" si="2"/>
        <v>27</v>
      </c>
    </row>
    <row r="8" spans="1:25">
      <c r="A8" s="57">
        <v>50</v>
      </c>
      <c r="B8" s="57">
        <v>4</v>
      </c>
      <c r="C8" s="57">
        <v>0.3</v>
      </c>
      <c r="D8" s="58">
        <v>1</v>
      </c>
      <c r="E8" s="47">
        <f ca="1">AVERAGE(INDIRECT($X$1&amp;ADDRESS($X8, E$57)&amp;":"&amp;ADDRESS($Y8, E$57)))</f>
        <v>0</v>
      </c>
      <c r="F8" s="47">
        <f ca="1">AVERAGE(INDIRECT($X$1&amp;ADDRESS($X8, F$57)&amp;":"&amp;ADDRESS($Y8, F$57)))</f>
        <v>0</v>
      </c>
      <c r="G8" s="47">
        <f ca="1">AVERAGE(INDIRECT($X$1&amp;ADDRESS($X8, G$57)&amp;":"&amp;ADDRESS($Y8, G$57)))</f>
        <v>0</v>
      </c>
      <c r="H8" s="47">
        <f ca="1">AVERAGE(INDIRECT($X$1&amp;ADDRESS($X8, H$57)&amp;":"&amp;ADDRESS($Y8, H$57)))</f>
        <v>3.1632980000000002</v>
      </c>
      <c r="I8" s="47">
        <f ca="1">AVERAGE(INDIRECT($X$1&amp;ADDRESS($X8, I$57)&amp;":"&amp;ADDRESS($Y8, I$57)))</f>
        <v>1.3542580000000002</v>
      </c>
      <c r="J8" s="47">
        <f ca="1">AVERAGE(INDIRECT($X$1&amp;ADDRESS($X8, J$57)&amp;":"&amp;ADDRESS($Y8, J$57)))</f>
        <v>0</v>
      </c>
      <c r="K8" s="47">
        <f ca="1">AVERAGE(INDIRECT($X$1&amp;ADDRESS($X8, K$57)&amp;":"&amp;ADDRESS($Y8, K$57)))</f>
        <v>0</v>
      </c>
      <c r="L8" s="47">
        <f ca="1">AVERAGE(INDIRECT($X$1&amp;ADDRESS($X8, L$57)&amp;":"&amp;ADDRESS($Y8, L$57)))</f>
        <v>0</v>
      </c>
      <c r="M8" s="49">
        <f ca="1">AVERAGE(INDIRECT($X$1&amp;ADDRESS($X8, M$57)&amp;":"&amp;ADDRESS($Y8, M$57)))</f>
        <v>0</v>
      </c>
      <c r="N8" s="47">
        <f ca="1">AVERAGE(INDIRECT($X$1&amp;ADDRESS($X8, N$57)&amp;":"&amp;ADDRESS($Y8, N$57)))</f>
        <v>15.815999999999999</v>
      </c>
      <c r="O8" s="47">
        <f ca="1">AVERAGE(INDIRECT($X$1&amp;ADDRESS($X8, O$57)&amp;":"&amp;ADDRESS($Y8, O$57)))</f>
        <v>2.6059999999999999</v>
      </c>
      <c r="P8" s="47">
        <f ca="1">AVERAGE(INDIRECT($X$1&amp;ADDRESS($X8, P$57)&amp;":"&amp;ADDRESS($Y8, P$57)))</f>
        <v>5.99</v>
      </c>
      <c r="Q8" s="47">
        <f ca="1">AVERAGE(INDIRECT($X$1&amp;ADDRESS($X8, Q$57)&amp;":"&amp;ADDRESS($Y8, Q$57)))</f>
        <v>6.49</v>
      </c>
      <c r="R8" s="47">
        <f ca="1">AVERAGE(INDIRECT($X$1&amp;ADDRESS($X8, R$57)&amp;":"&amp;ADDRESS($Y8, R$57)))</f>
        <v>4.0960000000000001</v>
      </c>
      <c r="S8" s="47">
        <f t="shared" ca="1" si="0"/>
        <v>241.46536378860475</v>
      </c>
      <c r="T8" s="47">
        <f t="shared" ca="1" si="0"/>
        <v>719.26915016174314</v>
      </c>
      <c r="U8" s="47">
        <f t="shared" ca="1" si="0"/>
        <v>208.79933466911316</v>
      </c>
      <c r="V8" s="49">
        <f t="shared" ca="1" si="0"/>
        <v>26.831996440887451</v>
      </c>
      <c r="X8">
        <f t="shared" si="1"/>
        <v>28</v>
      </c>
      <c r="Y8">
        <f t="shared" si="2"/>
        <v>32</v>
      </c>
    </row>
    <row r="9" spans="1:25">
      <c r="A9" s="57">
        <v>50</v>
      </c>
      <c r="B9" s="57">
        <v>8</v>
      </c>
      <c r="C9" s="57">
        <v>0.1</v>
      </c>
      <c r="D9" s="58">
        <v>0.1</v>
      </c>
      <c r="E9" s="47">
        <f ca="1">AVERAGE(INDIRECT($X$1&amp;ADDRESS($X9, E$57)&amp;":"&amp;ADDRESS($Y9, E$57)))</f>
        <v>0</v>
      </c>
      <c r="F9" s="47">
        <f ca="1">AVERAGE(INDIRECT($X$1&amp;ADDRESS($X9, F$57)&amp;":"&amp;ADDRESS($Y9, F$57)))</f>
        <v>0</v>
      </c>
      <c r="G9" s="47">
        <f ca="1">AVERAGE(INDIRECT($X$1&amp;ADDRESS($X9, G$57)&amp;":"&amp;ADDRESS($Y9, G$57)))</f>
        <v>0</v>
      </c>
      <c r="H9" s="47">
        <f ca="1">AVERAGE(INDIRECT($X$1&amp;ADDRESS($X9, H$57)&amp;":"&amp;ADDRESS($Y9, H$57)))</f>
        <v>35.425920000000005</v>
      </c>
      <c r="I9" s="47">
        <f ca="1">AVERAGE(INDIRECT($X$1&amp;ADDRESS($X9, I$57)&amp;":"&amp;ADDRESS($Y9, I$57)))</f>
        <v>33.188099999999999</v>
      </c>
      <c r="J9" s="47">
        <f ca="1">AVERAGE(INDIRECT($X$1&amp;ADDRESS($X9, J$57)&amp;":"&amp;ADDRESS($Y9, J$57)))</f>
        <v>0</v>
      </c>
      <c r="K9" s="47">
        <f ca="1">AVERAGE(INDIRECT($X$1&amp;ADDRESS($X9, K$57)&amp;":"&amp;ADDRESS($Y9, K$57)))</f>
        <v>0</v>
      </c>
      <c r="L9" s="47">
        <f ca="1">AVERAGE(INDIRECT($X$1&amp;ADDRESS($X9, L$57)&amp;":"&amp;ADDRESS($Y9, L$57)))</f>
        <v>0</v>
      </c>
      <c r="M9" s="49">
        <f ca="1">AVERAGE(INDIRECT($X$1&amp;ADDRESS($X9, M$57)&amp;":"&amp;ADDRESS($Y9, M$57)))</f>
        <v>0</v>
      </c>
      <c r="N9" s="47">
        <f ca="1">AVERAGE(INDIRECT($X$1&amp;ADDRESS($X9, N$57)&amp;":"&amp;ADDRESS($Y9, N$57)))</f>
        <v>5.3460000000000001</v>
      </c>
      <c r="O9" s="47">
        <f ca="1">AVERAGE(INDIRECT($X$1&amp;ADDRESS($X9, O$57)&amp;":"&amp;ADDRESS($Y9, O$57)))</f>
        <v>39.416000000000004</v>
      </c>
      <c r="P9" s="47">
        <f ca="1">AVERAGE(INDIRECT($X$1&amp;ADDRESS($X9, P$57)&amp;":"&amp;ADDRESS($Y9, P$57)))</f>
        <v>354.50400000000002</v>
      </c>
      <c r="Q9" s="47">
        <f ca="1">AVERAGE(INDIRECT($X$1&amp;ADDRESS($X9, Q$57)&amp;":"&amp;ADDRESS($Y9, Q$57)))</f>
        <v>3.62</v>
      </c>
      <c r="R9" s="47">
        <f ca="1">AVERAGE(INDIRECT($X$1&amp;ADDRESS($X9, R$57)&amp;":"&amp;ADDRESS($Y9, R$57)))</f>
        <v>397.65</v>
      </c>
      <c r="S9" s="47">
        <f t="shared" ca="1" si="0"/>
        <v>124.73924736976623</v>
      </c>
      <c r="T9" s="47">
        <f t="shared" ca="1" si="0"/>
        <v>49.632212018966676</v>
      </c>
      <c r="U9" s="47">
        <f t="shared" ca="1" si="0"/>
        <v>31.739089012145996</v>
      </c>
      <c r="V9" s="49">
        <f t="shared" ca="1" si="0"/>
        <v>262.11316900253297</v>
      </c>
      <c r="X9">
        <f t="shared" si="1"/>
        <v>33</v>
      </c>
      <c r="Y9">
        <f t="shared" si="2"/>
        <v>37</v>
      </c>
    </row>
    <row r="10" spans="1:25">
      <c r="A10" s="57">
        <v>50</v>
      </c>
      <c r="B10" s="57">
        <v>8</v>
      </c>
      <c r="C10" s="57">
        <v>0.1</v>
      </c>
      <c r="D10" s="58">
        <v>0.5</v>
      </c>
      <c r="E10" s="47">
        <f ca="1">AVERAGE(INDIRECT($X$1&amp;ADDRESS($X10, E$57)&amp;":"&amp;ADDRESS($Y10, E$57)))</f>
        <v>0</v>
      </c>
      <c r="F10" s="47">
        <f ca="1">AVERAGE(INDIRECT($X$1&amp;ADDRESS($X10, F$57)&amp;":"&amp;ADDRESS($Y10, F$57)))</f>
        <v>0</v>
      </c>
      <c r="G10" s="47">
        <f ca="1">AVERAGE(INDIRECT($X$1&amp;ADDRESS($X10, G$57)&amp;":"&amp;ADDRESS($Y10, G$57)))</f>
        <v>0</v>
      </c>
      <c r="H10" s="47">
        <f ca="1">AVERAGE(INDIRECT($X$1&amp;ADDRESS($X10, H$57)&amp;":"&amp;ADDRESS($Y10, H$57)))</f>
        <v>18.759339999999998</v>
      </c>
      <c r="I10" s="47">
        <f ca="1">AVERAGE(INDIRECT($X$1&amp;ADDRESS($X10, I$57)&amp;":"&amp;ADDRESS($Y10, I$57)))</f>
        <v>11.776142000000002</v>
      </c>
      <c r="J10" s="47">
        <f ca="1">AVERAGE(INDIRECT($X$1&amp;ADDRESS($X10, J$57)&amp;":"&amp;ADDRESS($Y10, J$57)))</f>
        <v>0</v>
      </c>
      <c r="K10" s="47">
        <f ca="1">AVERAGE(INDIRECT($X$1&amp;ADDRESS($X10, K$57)&amp;":"&amp;ADDRESS($Y10, K$57)))</f>
        <v>11.199210496666275</v>
      </c>
      <c r="L10" s="47">
        <f ca="1">AVERAGE(INDIRECT($X$1&amp;ADDRESS($X10, L$57)&amp;":"&amp;ADDRESS($Y10, L$57)))</f>
        <v>7.7740687938156388</v>
      </c>
      <c r="M10" s="49">
        <f ca="1">AVERAGE(INDIRECT($X$1&amp;ADDRESS($X10, M$57)&amp;":"&amp;ADDRESS($Y10, M$57)))</f>
        <v>64.936957934771982</v>
      </c>
      <c r="N10" s="47">
        <f ca="1">AVERAGE(INDIRECT($X$1&amp;ADDRESS($X10, N$57)&amp;":"&amp;ADDRESS($Y10, N$57)))</f>
        <v>18.931999999999999</v>
      </c>
      <c r="O10" s="47">
        <f ca="1">AVERAGE(INDIRECT($X$1&amp;ADDRESS($X10, O$57)&amp;":"&amp;ADDRESS($Y10, O$57)))</f>
        <v>1795.85</v>
      </c>
      <c r="P10" s="47">
        <f ca="1">AVERAGE(INDIRECT($X$1&amp;ADDRESS($X10, P$57)&amp;":"&amp;ADDRESS($Y10, P$57)))</f>
        <v>2163.9459999999999</v>
      </c>
      <c r="Q10" s="47">
        <f ca="1">AVERAGE(INDIRECT($X$1&amp;ADDRESS($X10, Q$57)&amp;":"&amp;ADDRESS($Y10, Q$57)))</f>
        <v>46.835999999999999</v>
      </c>
      <c r="R10" s="47">
        <f ca="1">AVERAGE(INDIRECT($X$1&amp;ADDRESS($X10, R$57)&amp;":"&amp;ADDRESS($Y10, R$57)))</f>
        <v>6546.3520000000008</v>
      </c>
      <c r="S10" s="47">
        <f t="shared" ca="1" si="0"/>
        <v>338.80857677459716</v>
      </c>
      <c r="T10" s="47">
        <f t="shared" ca="1" si="0"/>
        <v>6037.6833987712862</v>
      </c>
      <c r="U10" s="47">
        <f t="shared" ca="1" si="0"/>
        <v>5282.1107228279116</v>
      </c>
      <c r="V10" s="49">
        <f t="shared" ca="1" si="0"/>
        <v>7200</v>
      </c>
      <c r="X10">
        <f t="shared" si="1"/>
        <v>38</v>
      </c>
      <c r="Y10">
        <f t="shared" si="2"/>
        <v>42</v>
      </c>
    </row>
    <row r="11" spans="1:25">
      <c r="A11" s="57">
        <v>50</v>
      </c>
      <c r="B11" s="57">
        <v>8</v>
      </c>
      <c r="C11" s="57">
        <v>0.1</v>
      </c>
      <c r="D11" s="58">
        <v>1</v>
      </c>
      <c r="E11" s="47">
        <f ca="1">AVERAGE(INDIRECT($X$1&amp;ADDRESS($X11, E$57)&amp;":"&amp;ADDRESS($Y11, E$57)))</f>
        <v>13.370410000000001</v>
      </c>
      <c r="F11" s="47">
        <f ca="1">AVERAGE(INDIRECT($X$1&amp;ADDRESS($X11, F$57)&amp;":"&amp;ADDRESS($Y11, F$57)))</f>
        <v>5.4425280000000003</v>
      </c>
      <c r="G11" s="47">
        <f ca="1">AVERAGE(INDIRECT($X$1&amp;ADDRESS($X11, G$57)&amp;":"&amp;ADDRESS($Y11, G$57)))</f>
        <v>1.268716</v>
      </c>
      <c r="H11" s="47">
        <f ca="1">AVERAGE(INDIRECT($X$1&amp;ADDRESS($X11, H$57)&amp;":"&amp;ADDRESS($Y11, H$57)))</f>
        <v>6.8678039999999996</v>
      </c>
      <c r="I11" s="47">
        <f ca="1">AVERAGE(INDIRECT($X$1&amp;ADDRESS($X11, I$57)&amp;":"&amp;ADDRESS($Y11, I$57)))</f>
        <v>1.417608</v>
      </c>
      <c r="J11" s="47">
        <f ca="1">AVERAGE(INDIRECT($X$1&amp;ADDRESS($X11, J$57)&amp;":"&amp;ADDRESS($Y11, J$57)))</f>
        <v>8.0289381393936754</v>
      </c>
      <c r="K11" s="47">
        <f ca="1">AVERAGE(INDIRECT($X$1&amp;ADDRESS($X11, K$57)&amp;":"&amp;ADDRESS($Y11, K$57)))</f>
        <v>6.9559841426725821</v>
      </c>
      <c r="L11" s="47">
        <f ca="1">AVERAGE(INDIRECT($X$1&amp;ADDRESS($X11, L$57)&amp;":"&amp;ADDRESS($Y11, L$57)))</f>
        <v>6.6184100722471912</v>
      </c>
      <c r="M11" s="49">
        <f ca="1">AVERAGE(INDIRECT($X$1&amp;ADDRESS($X11, M$57)&amp;":"&amp;ADDRESS($Y11, M$57)))</f>
        <v>0.95660372550521178</v>
      </c>
      <c r="N11" s="47">
        <f ca="1">AVERAGE(INDIRECT($X$1&amp;ADDRESS($X11, N$57)&amp;":"&amp;ADDRESS($Y11, N$57)))</f>
        <v>7200</v>
      </c>
      <c r="O11" s="47">
        <f ca="1">AVERAGE(INDIRECT($X$1&amp;ADDRESS($X11, O$57)&amp;":"&amp;ADDRESS($Y11, O$57)))</f>
        <v>6045.4</v>
      </c>
      <c r="P11" s="47">
        <f ca="1">AVERAGE(INDIRECT($X$1&amp;ADDRESS($X11, P$57)&amp;":"&amp;ADDRESS($Y11, P$57)))</f>
        <v>2070.4160000000002</v>
      </c>
      <c r="Q11" s="47">
        <f ca="1">AVERAGE(INDIRECT($X$1&amp;ADDRESS($X11, Q$57)&amp;":"&amp;ADDRESS($Y11, Q$57)))</f>
        <v>5901.3779999999997</v>
      </c>
      <c r="R11" s="47">
        <f ca="1">AVERAGE(INDIRECT($X$1&amp;ADDRESS($X11, R$57)&amp;":"&amp;ADDRESS($Y11, R$57)))</f>
        <v>3514.4180000000001</v>
      </c>
      <c r="S11" s="47">
        <f t="shared" ca="1" si="0"/>
        <v>7200</v>
      </c>
      <c r="T11" s="47">
        <f t="shared" ca="1" si="0"/>
        <v>6163.3155251979824</v>
      </c>
      <c r="U11" s="47">
        <f t="shared" ca="1" si="0"/>
        <v>5707.1629712104796</v>
      </c>
      <c r="V11" s="49">
        <f t="shared" ca="1" si="0"/>
        <v>3278.9878809928896</v>
      </c>
      <c r="X11">
        <f t="shared" si="1"/>
        <v>43</v>
      </c>
      <c r="Y11">
        <f t="shared" si="2"/>
        <v>47</v>
      </c>
    </row>
    <row r="12" spans="1:25">
      <c r="A12" s="57">
        <v>50</v>
      </c>
      <c r="B12" s="57">
        <v>8</v>
      </c>
      <c r="C12" s="57">
        <v>0.3</v>
      </c>
      <c r="D12" s="58">
        <v>0.1</v>
      </c>
      <c r="E12" s="47">
        <f ca="1">AVERAGE(INDIRECT($X$1&amp;ADDRESS($X12, E$57)&amp;":"&amp;ADDRESS($Y12, E$57)))</f>
        <v>0</v>
      </c>
      <c r="F12" s="47">
        <f ca="1">AVERAGE(INDIRECT($X$1&amp;ADDRESS($X12, F$57)&amp;":"&amp;ADDRESS($Y12, F$57)))</f>
        <v>0</v>
      </c>
      <c r="G12" s="47">
        <f ca="1">AVERAGE(INDIRECT($X$1&amp;ADDRESS($X12, G$57)&amp;":"&amp;ADDRESS($Y12, G$57)))</f>
        <v>0</v>
      </c>
      <c r="H12" s="47">
        <f ca="1">AVERAGE(INDIRECT($X$1&amp;ADDRESS($X12, H$57)&amp;":"&amp;ADDRESS($Y12, H$57)))</f>
        <v>34.480679999999992</v>
      </c>
      <c r="I12" s="47">
        <f ca="1">AVERAGE(INDIRECT($X$1&amp;ADDRESS($X12, I$57)&amp;":"&amp;ADDRESS($Y12, I$57)))</f>
        <v>31.877400000000002</v>
      </c>
      <c r="J12" s="47">
        <f ca="1">AVERAGE(INDIRECT($X$1&amp;ADDRESS($X12, J$57)&amp;":"&amp;ADDRESS($Y12, J$57)))</f>
        <v>0</v>
      </c>
      <c r="K12" s="47">
        <f ca="1">AVERAGE(INDIRECT($X$1&amp;ADDRESS($X12, K$57)&amp;":"&amp;ADDRESS($Y12, K$57)))</f>
        <v>0</v>
      </c>
      <c r="L12" s="47">
        <f ca="1">AVERAGE(INDIRECT($X$1&amp;ADDRESS($X12, L$57)&amp;":"&amp;ADDRESS($Y12, L$57)))</f>
        <v>0</v>
      </c>
      <c r="M12" s="49">
        <f ca="1">AVERAGE(INDIRECT($X$1&amp;ADDRESS($X12, M$57)&amp;":"&amp;ADDRESS($Y12, M$57)))</f>
        <v>0</v>
      </c>
      <c r="N12" s="47">
        <f ca="1">AVERAGE(INDIRECT($X$1&amp;ADDRESS($X12, N$57)&amp;":"&amp;ADDRESS($Y12, N$57)))</f>
        <v>4.4079999999999995</v>
      </c>
      <c r="O12" s="47">
        <f ca="1">AVERAGE(INDIRECT($X$1&amp;ADDRESS($X12, O$57)&amp;":"&amp;ADDRESS($Y12, O$57)))</f>
        <v>34.131999999999998</v>
      </c>
      <c r="P12" s="47">
        <f ca="1">AVERAGE(INDIRECT($X$1&amp;ADDRESS($X12, P$57)&amp;":"&amp;ADDRESS($Y12, P$57)))</f>
        <v>342.35400000000004</v>
      </c>
      <c r="Q12" s="47">
        <f ca="1">AVERAGE(INDIRECT($X$1&amp;ADDRESS($X12, Q$57)&amp;":"&amp;ADDRESS($Y12, Q$57)))</f>
        <v>5.8679999999999994</v>
      </c>
      <c r="R12" s="47">
        <f ca="1">AVERAGE(INDIRECT($X$1&amp;ADDRESS($X12, R$57)&amp;":"&amp;ADDRESS($Y12, R$57)))</f>
        <v>353.95600000000002</v>
      </c>
      <c r="S12" s="47">
        <f t="shared" ca="1" si="0"/>
        <v>63.780571651458743</v>
      </c>
      <c r="T12" s="47">
        <f t="shared" ca="1" si="0"/>
        <v>28.283447599411012</v>
      </c>
      <c r="U12" s="47">
        <f t="shared" ca="1" si="0"/>
        <v>22.943104076385502</v>
      </c>
      <c r="V12" s="49">
        <f t="shared" ca="1" si="0"/>
        <v>140.95973453521728</v>
      </c>
      <c r="X12">
        <f t="shared" si="1"/>
        <v>48</v>
      </c>
      <c r="Y12">
        <f t="shared" si="2"/>
        <v>52</v>
      </c>
    </row>
    <row r="13" spans="1:25">
      <c r="A13" s="57">
        <v>50</v>
      </c>
      <c r="B13" s="57">
        <v>8</v>
      </c>
      <c r="C13" s="57">
        <v>0.3</v>
      </c>
      <c r="D13" s="58">
        <v>0.5</v>
      </c>
      <c r="E13" s="47">
        <f ca="1">AVERAGE(INDIRECT($X$1&amp;ADDRESS($X13, E$57)&amp;":"&amp;ADDRESS($Y13, E$57)))</f>
        <v>0</v>
      </c>
      <c r="F13" s="47">
        <f ca="1">AVERAGE(INDIRECT($X$1&amp;ADDRESS($X13, F$57)&amp;":"&amp;ADDRESS($Y13, F$57)))</f>
        <v>10.007272</v>
      </c>
      <c r="G13" s="47">
        <f ca="1">AVERAGE(INDIRECT($X$1&amp;ADDRESS($X13, G$57)&amp;":"&amp;ADDRESS($Y13, G$57)))</f>
        <v>16.103739999999998</v>
      </c>
      <c r="H13" s="47">
        <f ca="1">AVERAGE(INDIRECT($X$1&amp;ADDRESS($X13, H$57)&amp;":"&amp;ADDRESS($Y13, H$57)))</f>
        <v>27.414960000000001</v>
      </c>
      <c r="I13" s="47">
        <f ca="1">AVERAGE(INDIRECT($X$1&amp;ADDRESS($X13, I$57)&amp;":"&amp;ADDRESS($Y13, I$57)))</f>
        <v>21.922779999999999</v>
      </c>
      <c r="J13" s="47">
        <f ca="1">AVERAGE(INDIRECT($X$1&amp;ADDRESS($X13, J$57)&amp;":"&amp;ADDRESS($Y13, J$57)))</f>
        <v>1.4723981900452499</v>
      </c>
      <c r="K13" s="47">
        <f ca="1">AVERAGE(INDIRECT($X$1&amp;ADDRESS($X13, K$57)&amp;":"&amp;ADDRESS($Y13, K$57)))</f>
        <v>25.480696214940558</v>
      </c>
      <c r="L13" s="47">
        <f ca="1">AVERAGE(INDIRECT($X$1&amp;ADDRESS($X13, L$57)&amp;":"&amp;ADDRESS($Y13, L$57)))</f>
        <v>23.461972093473484</v>
      </c>
      <c r="M13" s="49">
        <f ca="1">AVERAGE(INDIRECT($X$1&amp;ADDRESS($X13, M$57)&amp;":"&amp;ADDRESS($Y13, M$57)))</f>
        <v>72.644356163554932</v>
      </c>
      <c r="N13" s="47">
        <f ca="1">AVERAGE(INDIRECT($X$1&amp;ADDRESS($X13, N$57)&amp;":"&amp;ADDRESS($Y13, N$57)))</f>
        <v>557.31399999999996</v>
      </c>
      <c r="O13" s="47">
        <f ca="1">AVERAGE(INDIRECT($X$1&amp;ADDRESS($X13, O$57)&amp;":"&amp;ADDRESS($Y13, O$57)))</f>
        <v>6241.3020000000006</v>
      </c>
      <c r="P13" s="47">
        <f ca="1">AVERAGE(INDIRECT($X$1&amp;ADDRESS($X13, P$57)&amp;":"&amp;ADDRESS($Y13, P$57)))</f>
        <v>7200</v>
      </c>
      <c r="Q13" s="47">
        <f ca="1">AVERAGE(INDIRECT($X$1&amp;ADDRESS($X13, Q$57)&amp;":"&amp;ADDRESS($Y13, Q$57)))</f>
        <v>409.61199999999997</v>
      </c>
      <c r="R13" s="47">
        <f ca="1">AVERAGE(INDIRECT($X$1&amp;ADDRESS($X13, R$57)&amp;":"&amp;ADDRESS($Y13, R$57)))</f>
        <v>4928.9940000000006</v>
      </c>
      <c r="S13" s="47">
        <f t="shared" ca="1" si="0"/>
        <v>2645.166051006317</v>
      </c>
      <c r="T13" s="47">
        <f t="shared" ca="1" si="0"/>
        <v>7200</v>
      </c>
      <c r="U13" s="47">
        <f t="shared" ca="1" si="0"/>
        <v>7200</v>
      </c>
      <c r="V13" s="49">
        <f t="shared" ca="1" si="0"/>
        <v>7200</v>
      </c>
      <c r="X13">
        <f t="shared" si="1"/>
        <v>53</v>
      </c>
      <c r="Y13">
        <f t="shared" si="2"/>
        <v>57</v>
      </c>
    </row>
    <row r="14" spans="1:25">
      <c r="A14" s="57">
        <v>50</v>
      </c>
      <c r="B14" s="57">
        <v>8</v>
      </c>
      <c r="C14" s="57">
        <v>0.3</v>
      </c>
      <c r="D14" s="58">
        <v>1</v>
      </c>
      <c r="E14" s="47">
        <f ca="1">AVERAGE(INDIRECT($X$1&amp;ADDRESS($X14, E$57)&amp;":"&amp;ADDRESS($Y14, E$57)))</f>
        <v>17.122820000000001</v>
      </c>
      <c r="F14" s="47">
        <f ca="1">AVERAGE(INDIRECT($X$1&amp;ADDRESS($X14, F$57)&amp;":"&amp;ADDRESS($Y14, F$57)))</f>
        <v>19.467940000000002</v>
      </c>
      <c r="G14" s="47">
        <f ca="1">AVERAGE(INDIRECT($X$1&amp;ADDRESS($X14, G$57)&amp;":"&amp;ADDRESS($Y14, G$57)))</f>
        <v>9.2591079999999994</v>
      </c>
      <c r="H14" s="47">
        <f ca="1">AVERAGE(INDIRECT($X$1&amp;ADDRESS($X14, H$57)&amp;":"&amp;ADDRESS($Y14, H$57)))</f>
        <v>15.22696</v>
      </c>
      <c r="I14" s="47">
        <f ca="1">AVERAGE(INDIRECT($X$1&amp;ADDRESS($X14, I$57)&amp;":"&amp;ADDRESS($Y14, I$57)))</f>
        <v>9.0831920000000004</v>
      </c>
      <c r="J14" s="47">
        <f ca="1">AVERAGE(INDIRECT($X$1&amp;ADDRESS($X14, J$57)&amp;":"&amp;ADDRESS($Y14, J$57)))</f>
        <v>14.751022002765222</v>
      </c>
      <c r="K14" s="47">
        <f ca="1">AVERAGE(INDIRECT($X$1&amp;ADDRESS($X14, K$57)&amp;":"&amp;ADDRESS($Y14, K$57)))</f>
        <v>14.692088936017248</v>
      </c>
      <c r="L14" s="47">
        <f ca="1">AVERAGE(INDIRECT($X$1&amp;ADDRESS($X14, L$57)&amp;":"&amp;ADDRESS($Y14, L$57)))</f>
        <v>14.232021062854926</v>
      </c>
      <c r="M14" s="49">
        <f ca="1">AVERAGE(INDIRECT($X$1&amp;ADDRESS($X14, M$57)&amp;":"&amp;ADDRESS($Y14, M$57)))</f>
        <v>2.345954614858468</v>
      </c>
      <c r="N14" s="47">
        <f ca="1">AVERAGE(INDIRECT($X$1&amp;ADDRESS($X14, N$57)&amp;":"&amp;ADDRESS($Y14, N$57)))</f>
        <v>7200</v>
      </c>
      <c r="O14" s="47">
        <f ca="1">AVERAGE(INDIRECT($X$1&amp;ADDRESS($X14, O$57)&amp;":"&amp;ADDRESS($Y14, O$57)))</f>
        <v>7200</v>
      </c>
      <c r="P14" s="47">
        <f ca="1">AVERAGE(INDIRECT($X$1&amp;ADDRESS($X14, P$57)&amp;":"&amp;ADDRESS($Y14, P$57)))</f>
        <v>7200</v>
      </c>
      <c r="Q14" s="47">
        <f ca="1">AVERAGE(INDIRECT($X$1&amp;ADDRESS($X14, Q$57)&amp;":"&amp;ADDRESS($Y14, Q$57)))</f>
        <v>7200</v>
      </c>
      <c r="R14" s="47">
        <f ca="1">AVERAGE(INDIRECT($X$1&amp;ADDRESS($X14, R$57)&amp;":"&amp;ADDRESS($Y14, R$57)))</f>
        <v>7082.06</v>
      </c>
      <c r="S14" s="47">
        <f t="shared" ca="1" si="0"/>
        <v>7200</v>
      </c>
      <c r="T14" s="47">
        <f t="shared" ca="1" si="0"/>
        <v>7200</v>
      </c>
      <c r="U14" s="47">
        <f t="shared" ca="1" si="0"/>
        <v>7200</v>
      </c>
      <c r="V14" s="49">
        <f t="shared" ca="1" si="0"/>
        <v>4353.8402580261227</v>
      </c>
      <c r="X14">
        <f t="shared" si="1"/>
        <v>58</v>
      </c>
      <c r="Y14">
        <f t="shared" si="2"/>
        <v>62</v>
      </c>
    </row>
    <row r="15" spans="1:25">
      <c r="A15" s="60">
        <v>75</v>
      </c>
      <c r="B15" s="60">
        <v>4</v>
      </c>
      <c r="C15" s="60">
        <v>0.1</v>
      </c>
      <c r="D15" s="67">
        <v>0.1</v>
      </c>
      <c r="E15" s="47">
        <f ca="1">AVERAGE(INDIRECT($X$1&amp;ADDRESS($X15, E$57)&amp;":"&amp;ADDRESS($Y15, E$57)))</f>
        <v>0</v>
      </c>
      <c r="F15" s="47">
        <f ca="1">AVERAGE(INDIRECT($X$1&amp;ADDRESS($X15, F$57)&amp;":"&amp;ADDRESS($Y15, F$57)))</f>
        <v>0</v>
      </c>
      <c r="G15" s="47">
        <f ca="1">AVERAGE(INDIRECT($X$1&amp;ADDRESS($X15, G$57)&amp;":"&amp;ADDRESS($Y15, G$57)))</f>
        <v>0</v>
      </c>
      <c r="H15" s="47">
        <f ca="1">AVERAGE(INDIRECT($X$1&amp;ADDRESS($X15, H$57)&amp;":"&amp;ADDRESS($Y15, H$57)))</f>
        <v>25.345739999999999</v>
      </c>
      <c r="I15" s="47">
        <f ca="1">AVERAGE(INDIRECT($X$1&amp;ADDRESS($X15, I$57)&amp;":"&amp;ADDRESS($Y15, I$57)))</f>
        <v>19.914940000000001</v>
      </c>
      <c r="J15" s="47">
        <f ca="1">AVERAGE(INDIRECT($X$1&amp;ADDRESS($X15, J$57)&amp;":"&amp;ADDRESS($Y15, J$57)))</f>
        <v>0</v>
      </c>
      <c r="K15" s="47">
        <f ca="1">AVERAGE(INDIRECT($X$1&amp;ADDRESS($X15, K$57)&amp;":"&amp;ADDRESS($Y15, K$57)))</f>
        <v>0</v>
      </c>
      <c r="L15" s="47">
        <f ca="1">AVERAGE(INDIRECT($X$1&amp;ADDRESS($X15, L$57)&amp;":"&amp;ADDRESS($Y15, L$57)))</f>
        <v>0</v>
      </c>
      <c r="M15" s="49">
        <f ca="1">AVERAGE(INDIRECT($X$1&amp;ADDRESS($X15, M$57)&amp;":"&amp;ADDRESS($Y15, M$57)))</f>
        <v>0</v>
      </c>
      <c r="N15" s="47">
        <f ca="1">AVERAGE(INDIRECT($X$1&amp;ADDRESS($X15, N$57)&amp;":"&amp;ADDRESS($Y15, N$57)))</f>
        <v>0.58800000000000008</v>
      </c>
      <c r="O15" s="47">
        <f ca="1">AVERAGE(INDIRECT($X$1&amp;ADDRESS($X15, O$57)&amp;":"&amp;ADDRESS($Y15, O$57)))</f>
        <v>0.81200000000000006</v>
      </c>
      <c r="P15" s="47">
        <f ca="1">AVERAGE(INDIRECT($X$1&amp;ADDRESS($X15, P$57)&amp;":"&amp;ADDRESS($Y15, P$57)))</f>
        <v>2.8720000000000003</v>
      </c>
      <c r="Q15" s="47">
        <f ca="1">AVERAGE(INDIRECT($X$1&amp;ADDRESS($X15, Q$57)&amp;":"&amp;ADDRESS($Y15, Q$57)))</f>
        <v>0.32399999999999995</v>
      </c>
      <c r="R15" s="47">
        <f ca="1">AVERAGE(INDIRECT($X$1&amp;ADDRESS($X15, R$57)&amp;":"&amp;ADDRESS($Y15, R$57)))</f>
        <v>1.6800000000000002</v>
      </c>
      <c r="S15" s="47">
        <f t="shared" ca="1" si="0"/>
        <v>38.072031593322755</v>
      </c>
      <c r="T15" s="47">
        <f t="shared" ca="1" si="0"/>
        <v>22.593754768371582</v>
      </c>
      <c r="U15" s="47">
        <f t="shared" ca="1" si="0"/>
        <v>14.302668333053589</v>
      </c>
      <c r="V15" s="49">
        <f t="shared" ca="1" si="0"/>
        <v>30.917724227905275</v>
      </c>
      <c r="X15">
        <f t="shared" si="1"/>
        <v>63</v>
      </c>
      <c r="Y15">
        <f t="shared" si="2"/>
        <v>67</v>
      </c>
    </row>
    <row r="16" spans="1:25">
      <c r="A16" s="60">
        <v>75</v>
      </c>
      <c r="B16" s="60">
        <v>4</v>
      </c>
      <c r="C16" s="60">
        <v>0.1</v>
      </c>
      <c r="D16" s="67">
        <v>0.5</v>
      </c>
      <c r="E16" s="47">
        <f ca="1">AVERAGE(INDIRECT($X$1&amp;ADDRESS($X16, E$57)&amp;":"&amp;ADDRESS($Y16, E$57)))</f>
        <v>0</v>
      </c>
      <c r="F16" s="47">
        <f ca="1">AVERAGE(INDIRECT($X$1&amp;ADDRESS($X16, F$57)&amp;":"&amp;ADDRESS($Y16, F$57)))</f>
        <v>0</v>
      </c>
      <c r="G16" s="47">
        <f ca="1">AVERAGE(INDIRECT($X$1&amp;ADDRESS($X16, G$57)&amp;":"&amp;ADDRESS($Y16, G$57)))</f>
        <v>0</v>
      </c>
      <c r="H16" s="47">
        <f ca="1">AVERAGE(INDIRECT($X$1&amp;ADDRESS($X16, H$57)&amp;":"&amp;ADDRESS($Y16, H$57)))</f>
        <v>7.4002160000000003</v>
      </c>
      <c r="I16" s="47">
        <f ca="1">AVERAGE(INDIRECT($X$1&amp;ADDRESS($X16, I$57)&amp;":"&amp;ADDRESS($Y16, I$57)))</f>
        <v>4.2929779999999997</v>
      </c>
      <c r="J16" s="47">
        <f ca="1">AVERAGE(INDIRECT($X$1&amp;ADDRESS($X16, J$57)&amp;":"&amp;ADDRESS($Y16, J$57)))</f>
        <v>0</v>
      </c>
      <c r="K16" s="47">
        <f ca="1">AVERAGE(INDIRECT($X$1&amp;ADDRESS($X16, K$57)&amp;":"&amp;ADDRESS($Y16, K$57)))</f>
        <v>0</v>
      </c>
      <c r="L16" s="47">
        <f ca="1">AVERAGE(INDIRECT($X$1&amp;ADDRESS($X16, L$57)&amp;":"&amp;ADDRESS($Y16, L$57)))</f>
        <v>0</v>
      </c>
      <c r="M16" s="49">
        <f ca="1">AVERAGE(INDIRECT($X$1&amp;ADDRESS($X16, M$57)&amp;":"&amp;ADDRESS($Y16, M$57)))</f>
        <v>63.664590310849192</v>
      </c>
      <c r="N16" s="47">
        <f ca="1">AVERAGE(INDIRECT($X$1&amp;ADDRESS($X16, N$57)&amp;":"&amp;ADDRESS($Y16, N$57)))</f>
        <v>0.74</v>
      </c>
      <c r="O16" s="47">
        <f ca="1">AVERAGE(INDIRECT($X$1&amp;ADDRESS($X16, O$57)&amp;":"&amp;ADDRESS($Y16, O$57)))</f>
        <v>1.1419999999999999</v>
      </c>
      <c r="P16" s="47">
        <f ca="1">AVERAGE(INDIRECT($X$1&amp;ADDRESS($X16, P$57)&amp;":"&amp;ADDRESS($Y16, P$57)))</f>
        <v>9.6859999999999999</v>
      </c>
      <c r="Q16" s="47">
        <f ca="1">AVERAGE(INDIRECT($X$1&amp;ADDRESS($X16, Q$57)&amp;":"&amp;ADDRESS($Y16, Q$57)))</f>
        <v>0.52200000000000002</v>
      </c>
      <c r="R16" s="47">
        <f ca="1">AVERAGE(INDIRECT($X$1&amp;ADDRESS($X16, R$57)&amp;":"&amp;ADDRESS($Y16, R$57)))</f>
        <v>18.497999999999998</v>
      </c>
      <c r="S16" s="47">
        <f t="shared" ca="1" si="0"/>
        <v>199.91947107315065</v>
      </c>
      <c r="T16" s="47">
        <f t="shared" ca="1" si="0"/>
        <v>632.12529878616328</v>
      </c>
      <c r="U16" s="47">
        <f t="shared" ca="1" si="0"/>
        <v>471.32897777557372</v>
      </c>
      <c r="V16" s="49">
        <f t="shared" ca="1" si="0"/>
        <v>7200</v>
      </c>
      <c r="X16">
        <f t="shared" si="1"/>
        <v>68</v>
      </c>
      <c r="Y16">
        <f t="shared" si="2"/>
        <v>72</v>
      </c>
    </row>
    <row r="17" spans="1:25">
      <c r="A17" s="60">
        <v>75</v>
      </c>
      <c r="B17" s="60">
        <v>4</v>
      </c>
      <c r="C17" s="60">
        <v>0.1</v>
      </c>
      <c r="D17" s="67">
        <v>1</v>
      </c>
      <c r="E17" s="47">
        <f ca="1">AVERAGE(INDIRECT($X$1&amp;ADDRESS($X17, E$57)&amp;":"&amp;ADDRESS($Y17, E$57)))</f>
        <v>0</v>
      </c>
      <c r="F17" s="47">
        <f ca="1">AVERAGE(INDIRECT($X$1&amp;ADDRESS($X17, F$57)&amp;":"&amp;ADDRESS($Y17, F$57)))</f>
        <v>0</v>
      </c>
      <c r="G17" s="47">
        <f ca="1">AVERAGE(INDIRECT($X$1&amp;ADDRESS($X17, G$57)&amp;":"&amp;ADDRESS($Y17, G$57)))</f>
        <v>0</v>
      </c>
      <c r="H17" s="47">
        <f ca="1">AVERAGE(INDIRECT($X$1&amp;ADDRESS($X17, H$57)&amp;":"&amp;ADDRESS($Y17, H$57)))</f>
        <v>0.88446000000000002</v>
      </c>
      <c r="I17" s="47">
        <f ca="1">AVERAGE(INDIRECT($X$1&amp;ADDRESS($X17, I$57)&amp;":"&amp;ADDRESS($Y17, I$57)))</f>
        <v>0.3152276</v>
      </c>
      <c r="J17" s="47">
        <f ca="1">AVERAGE(INDIRECT($X$1&amp;ADDRESS($X17, J$57)&amp;":"&amp;ADDRESS($Y17, J$57)))</f>
        <v>0</v>
      </c>
      <c r="K17" s="47">
        <f ca="1">AVERAGE(INDIRECT($X$1&amp;ADDRESS($X17, K$57)&amp;":"&amp;ADDRESS($Y17, K$57)))</f>
        <v>0</v>
      </c>
      <c r="L17" s="47">
        <f ca="1">AVERAGE(INDIRECT($X$1&amp;ADDRESS($X17, L$57)&amp;":"&amp;ADDRESS($Y17, L$57)))</f>
        <v>0</v>
      </c>
      <c r="M17" s="49">
        <f ca="1">AVERAGE(INDIRECT($X$1&amp;ADDRESS($X17, M$57)&amp;":"&amp;ADDRESS($Y17, M$57)))</f>
        <v>0.90909090909093282</v>
      </c>
      <c r="N17" s="47">
        <f ca="1">AVERAGE(INDIRECT($X$1&amp;ADDRESS($X17, N$57)&amp;":"&amp;ADDRESS($Y17, N$57)))</f>
        <v>73.22999999999999</v>
      </c>
      <c r="O17" s="47">
        <f ca="1">AVERAGE(INDIRECT($X$1&amp;ADDRESS($X17, O$57)&amp;":"&amp;ADDRESS($Y17, O$57)))</f>
        <v>1.97</v>
      </c>
      <c r="P17" s="47">
        <f ca="1">AVERAGE(INDIRECT($X$1&amp;ADDRESS($X17, P$57)&amp;":"&amp;ADDRESS($Y17, P$57)))</f>
        <v>3.4180000000000006</v>
      </c>
      <c r="Q17" s="47">
        <f ca="1">AVERAGE(INDIRECT($X$1&amp;ADDRESS($X17, Q$57)&amp;":"&amp;ADDRESS($Y17, Q$57)))</f>
        <v>1.1400000000000001</v>
      </c>
      <c r="R17" s="47">
        <f ca="1">AVERAGE(INDIRECT($X$1&amp;ADDRESS($X17, R$57)&amp;":"&amp;ADDRESS($Y17, R$57)))</f>
        <v>7.5860000000000003</v>
      </c>
      <c r="S17" s="47">
        <f t="shared" ca="1" si="0"/>
        <v>203.59686279296875</v>
      </c>
      <c r="T17" s="47">
        <f t="shared" ca="1" si="0"/>
        <v>1049.8501901626587</v>
      </c>
      <c r="U17" s="47">
        <f t="shared" ca="1" si="0"/>
        <v>375.54785351753242</v>
      </c>
      <c r="V17" s="49">
        <f t="shared" ca="1" si="0"/>
        <v>4056.0931610584257</v>
      </c>
      <c r="X17">
        <f t="shared" si="1"/>
        <v>73</v>
      </c>
      <c r="Y17">
        <f t="shared" si="2"/>
        <v>77</v>
      </c>
    </row>
    <row r="18" spans="1:25">
      <c r="A18" s="60">
        <v>75</v>
      </c>
      <c r="B18" s="60">
        <v>4</v>
      </c>
      <c r="C18" s="60">
        <v>0.3</v>
      </c>
      <c r="D18" s="67">
        <v>0.1</v>
      </c>
      <c r="E18" s="47">
        <f ca="1">AVERAGE(INDIRECT($X$1&amp;ADDRESS($X18, E$57)&amp;":"&amp;ADDRESS($Y18, E$57)))</f>
        <v>0</v>
      </c>
      <c r="F18" s="47">
        <f ca="1">AVERAGE(INDIRECT($X$1&amp;ADDRESS($X18, F$57)&amp;":"&amp;ADDRESS($Y18, F$57)))</f>
        <v>0</v>
      </c>
      <c r="G18" s="47">
        <f ca="1">AVERAGE(INDIRECT($X$1&amp;ADDRESS($X18, G$57)&amp;":"&amp;ADDRESS($Y18, G$57)))</f>
        <v>0</v>
      </c>
      <c r="H18" s="47">
        <f ca="1">AVERAGE(INDIRECT($X$1&amp;ADDRESS($X18, H$57)&amp;":"&amp;ADDRESS($Y18, H$57)))</f>
        <v>15.131221999999999</v>
      </c>
      <c r="I18" s="47">
        <f ca="1">AVERAGE(INDIRECT($X$1&amp;ADDRESS($X18, I$57)&amp;":"&amp;ADDRESS($Y18, I$57)))</f>
        <v>11.307582</v>
      </c>
      <c r="J18" s="47">
        <f ca="1">AVERAGE(INDIRECT($X$1&amp;ADDRESS($X18, J$57)&amp;":"&amp;ADDRESS($Y18, J$57)))</f>
        <v>0</v>
      </c>
      <c r="K18" s="47">
        <f ca="1">AVERAGE(INDIRECT($X$1&amp;ADDRESS($X18, K$57)&amp;":"&amp;ADDRESS($Y18, K$57)))</f>
        <v>0</v>
      </c>
      <c r="L18" s="47">
        <f ca="1">AVERAGE(INDIRECT($X$1&amp;ADDRESS($X18, L$57)&amp;":"&amp;ADDRESS($Y18, L$57)))</f>
        <v>0</v>
      </c>
      <c r="M18" s="49">
        <f ca="1">AVERAGE(INDIRECT($X$1&amp;ADDRESS($X18, M$57)&amp;":"&amp;ADDRESS($Y18, M$57)))</f>
        <v>0</v>
      </c>
      <c r="N18" s="47">
        <f ca="1">AVERAGE(INDIRECT($X$1&amp;ADDRESS($X18, N$57)&amp;":"&amp;ADDRESS($Y18, N$57)))</f>
        <v>0.34799999999999998</v>
      </c>
      <c r="O18" s="47">
        <f ca="1">AVERAGE(INDIRECT($X$1&amp;ADDRESS($X18, O$57)&amp;":"&amp;ADDRESS($Y18, O$57)))</f>
        <v>0.65999999999999992</v>
      </c>
      <c r="P18" s="47">
        <f ca="1">AVERAGE(INDIRECT($X$1&amp;ADDRESS($X18, P$57)&amp;":"&amp;ADDRESS($Y18, P$57)))</f>
        <v>10.66</v>
      </c>
      <c r="Q18" s="47">
        <f ca="1">AVERAGE(INDIRECT($X$1&amp;ADDRESS($X18, Q$57)&amp;":"&amp;ADDRESS($Y18, Q$57)))</f>
        <v>0.48</v>
      </c>
      <c r="R18" s="47">
        <f ca="1">AVERAGE(INDIRECT($X$1&amp;ADDRESS($X18, R$57)&amp;":"&amp;ADDRESS($Y18, R$57)))</f>
        <v>10.603999999999999</v>
      </c>
      <c r="S18" s="47">
        <f t="shared" ca="1" si="0"/>
        <v>39.079758214950559</v>
      </c>
      <c r="T18" s="47">
        <f t="shared" ca="1" si="0"/>
        <v>17.883675003051756</v>
      </c>
      <c r="U18" s="47">
        <f t="shared" ca="1" si="0"/>
        <v>10.039717340469361</v>
      </c>
      <c r="V18" s="49">
        <f t="shared" ca="1" si="0"/>
        <v>122.33926825523376</v>
      </c>
      <c r="X18">
        <f t="shared" si="1"/>
        <v>78</v>
      </c>
      <c r="Y18">
        <f t="shared" si="2"/>
        <v>82</v>
      </c>
    </row>
    <row r="19" spans="1:25">
      <c r="A19" s="60">
        <v>75</v>
      </c>
      <c r="B19" s="60">
        <v>4</v>
      </c>
      <c r="C19" s="60">
        <v>0.3</v>
      </c>
      <c r="D19" s="67">
        <v>0.5</v>
      </c>
      <c r="E19" s="47">
        <f ca="1">AVERAGE(INDIRECT($X$1&amp;ADDRESS($X19, E$57)&amp;":"&amp;ADDRESS($Y19, E$57)))</f>
        <v>0</v>
      </c>
      <c r="F19" s="47">
        <f ca="1">AVERAGE(INDIRECT($X$1&amp;ADDRESS($X19, F$57)&amp;":"&amp;ADDRESS($Y19, F$57)))</f>
        <v>0</v>
      </c>
      <c r="G19" s="47">
        <f ca="1">AVERAGE(INDIRECT($X$1&amp;ADDRESS($X19, G$57)&amp;":"&amp;ADDRESS($Y19, G$57)))</f>
        <v>0</v>
      </c>
      <c r="H19" s="47">
        <f ca="1">AVERAGE(INDIRECT($X$1&amp;ADDRESS($X19, H$57)&amp;":"&amp;ADDRESS($Y19, H$57)))</f>
        <v>12.665437999999998</v>
      </c>
      <c r="I19" s="47">
        <f ca="1">AVERAGE(INDIRECT($X$1&amp;ADDRESS($X19, I$57)&amp;":"&amp;ADDRESS($Y19, I$57)))</f>
        <v>7.5923619999999996</v>
      </c>
      <c r="J19" s="47">
        <f ca="1">AVERAGE(INDIRECT($X$1&amp;ADDRESS($X19, J$57)&amp;":"&amp;ADDRESS($Y19, J$57)))</f>
        <v>0</v>
      </c>
      <c r="K19" s="47">
        <f ca="1">AVERAGE(INDIRECT($X$1&amp;ADDRESS($X19, K$57)&amp;":"&amp;ADDRESS($Y19, K$57)))</f>
        <v>5.0659080593960208</v>
      </c>
      <c r="L19" s="47">
        <f ca="1">AVERAGE(INDIRECT($X$1&amp;ADDRESS($X19, L$57)&amp;":"&amp;ADDRESS($Y19, L$57)))</f>
        <v>3.8408909893628911</v>
      </c>
      <c r="M19" s="49">
        <f ca="1">AVERAGE(INDIRECT($X$1&amp;ADDRESS($X19, M$57)&amp;":"&amp;ADDRESS($Y19, M$57)))</f>
        <v>71.429745056976003</v>
      </c>
      <c r="N19" s="47">
        <f ca="1">AVERAGE(INDIRECT($X$1&amp;ADDRESS($X19, N$57)&amp;":"&amp;ADDRESS($Y19, N$57)))</f>
        <v>2.972</v>
      </c>
      <c r="O19" s="47">
        <f ca="1">AVERAGE(INDIRECT($X$1&amp;ADDRESS($X19, O$57)&amp;":"&amp;ADDRESS($Y19, O$57)))</f>
        <v>9.2799999999999994</v>
      </c>
      <c r="P19" s="47">
        <f ca="1">AVERAGE(INDIRECT($X$1&amp;ADDRESS($X19, P$57)&amp;":"&amp;ADDRESS($Y19, P$57)))</f>
        <v>109.58400000000002</v>
      </c>
      <c r="Q19" s="47">
        <f ca="1">AVERAGE(INDIRECT($X$1&amp;ADDRESS($X19, Q$57)&amp;":"&amp;ADDRESS($Y19, Q$57)))</f>
        <v>2.238</v>
      </c>
      <c r="R19" s="47">
        <f ca="1">AVERAGE(INDIRECT($X$1&amp;ADDRESS($X19, R$57)&amp;":"&amp;ADDRESS($Y19, R$57)))</f>
        <v>34.287999999999997</v>
      </c>
      <c r="S19" s="47">
        <f t="shared" ref="S19:V34" ca="1" si="3">AVERAGE(INDIRECT($X$1&amp;ADDRESS($X19, S$57)&amp;":"&amp;ADDRESS($Y19, S$57)))</f>
        <v>226.6330915927887</v>
      </c>
      <c r="T19" s="47">
        <f t="shared" ca="1" si="3"/>
        <v>5375.2248346328734</v>
      </c>
      <c r="U19" s="47">
        <f t="shared" ca="1" si="3"/>
        <v>5224.0176578521732</v>
      </c>
      <c r="V19" s="49">
        <f t="shared" ca="1" si="3"/>
        <v>7200</v>
      </c>
      <c r="X19">
        <f t="shared" si="1"/>
        <v>83</v>
      </c>
      <c r="Y19">
        <f t="shared" si="2"/>
        <v>87</v>
      </c>
    </row>
    <row r="20" spans="1:25">
      <c r="A20" s="60">
        <v>75</v>
      </c>
      <c r="B20" s="60">
        <v>4</v>
      </c>
      <c r="C20" s="60">
        <v>0.3</v>
      </c>
      <c r="D20" s="67">
        <v>1</v>
      </c>
      <c r="E20" s="47">
        <f ca="1">AVERAGE(INDIRECT($X$1&amp;ADDRESS($X20, E$57)&amp;":"&amp;ADDRESS($Y20, E$57)))</f>
        <v>0</v>
      </c>
      <c r="F20" s="47">
        <f ca="1">AVERAGE(INDIRECT($X$1&amp;ADDRESS($X20, F$57)&amp;":"&amp;ADDRESS($Y20, F$57)))</f>
        <v>0</v>
      </c>
      <c r="G20" s="47">
        <f ca="1">AVERAGE(INDIRECT($X$1&amp;ADDRESS($X20, G$57)&amp;":"&amp;ADDRESS($Y20, G$57)))</f>
        <v>0</v>
      </c>
      <c r="H20" s="47">
        <f ca="1">AVERAGE(INDIRECT($X$1&amp;ADDRESS($X20, H$57)&amp;":"&amp;ADDRESS($Y20, H$57)))</f>
        <v>1.4653936000000001</v>
      </c>
      <c r="I20" s="47">
        <f ca="1">AVERAGE(INDIRECT($X$1&amp;ADDRESS($X20, I$57)&amp;":"&amp;ADDRESS($Y20, I$57)))</f>
        <v>0.1953328</v>
      </c>
      <c r="J20" s="47">
        <f ca="1">AVERAGE(INDIRECT($X$1&amp;ADDRESS($X20, J$57)&amp;":"&amp;ADDRESS($Y20, J$57)))</f>
        <v>0</v>
      </c>
      <c r="K20" s="47">
        <f ca="1">AVERAGE(INDIRECT($X$1&amp;ADDRESS($X20, K$57)&amp;":"&amp;ADDRESS($Y20, K$57)))</f>
        <v>0</v>
      </c>
      <c r="L20" s="47">
        <f ca="1">AVERAGE(INDIRECT($X$1&amp;ADDRESS($X20, L$57)&amp;":"&amp;ADDRESS($Y20, L$57)))</f>
        <v>0</v>
      </c>
      <c r="M20" s="49">
        <f ca="1">AVERAGE(INDIRECT($X$1&amp;ADDRESS($X20, M$57)&amp;":"&amp;ADDRESS($Y20, M$57)))</f>
        <v>2.1615837346186018</v>
      </c>
      <c r="N20" s="47">
        <f ca="1">AVERAGE(INDIRECT($X$1&amp;ADDRESS($X20, N$57)&amp;":"&amp;ADDRESS($Y20, N$57)))</f>
        <v>15.918000000000001</v>
      </c>
      <c r="O20" s="47">
        <f ca="1">AVERAGE(INDIRECT($X$1&amp;ADDRESS($X20, O$57)&amp;":"&amp;ADDRESS($Y20, O$57)))</f>
        <v>4.1920000000000002</v>
      </c>
      <c r="P20" s="47">
        <f ca="1">AVERAGE(INDIRECT($X$1&amp;ADDRESS($X20, P$57)&amp;":"&amp;ADDRESS($Y20, P$57)))</f>
        <v>4.9459999999999997</v>
      </c>
      <c r="Q20" s="47">
        <f ca="1">AVERAGE(INDIRECT($X$1&amp;ADDRESS($X20, Q$57)&amp;":"&amp;ADDRESS($Y20, Q$57)))</f>
        <v>2.774</v>
      </c>
      <c r="R20" s="47">
        <f ca="1">AVERAGE(INDIRECT($X$1&amp;ADDRESS($X20, R$57)&amp;":"&amp;ADDRESS($Y20, R$57)))</f>
        <v>12.042</v>
      </c>
      <c r="S20" s="47">
        <f t="shared" ca="1" si="3"/>
        <v>212.4865837097168</v>
      </c>
      <c r="T20" s="47">
        <f t="shared" ca="1" si="3"/>
        <v>2541.1189711570742</v>
      </c>
      <c r="U20" s="47">
        <f t="shared" ca="1" si="3"/>
        <v>1338.5123971462249</v>
      </c>
      <c r="V20" s="49">
        <f t="shared" ca="1" si="3"/>
        <v>3535.6865767955778</v>
      </c>
      <c r="X20">
        <f t="shared" si="1"/>
        <v>88</v>
      </c>
      <c r="Y20">
        <f t="shared" si="2"/>
        <v>92</v>
      </c>
    </row>
    <row r="21" spans="1:25">
      <c r="A21" s="60">
        <v>75</v>
      </c>
      <c r="B21" s="60">
        <v>8</v>
      </c>
      <c r="C21" s="60">
        <v>0.1</v>
      </c>
      <c r="D21" s="67">
        <v>0.1</v>
      </c>
      <c r="E21" s="47">
        <f ca="1">AVERAGE(INDIRECT($X$1&amp;ADDRESS($X21, E$57)&amp;":"&amp;ADDRESS($Y21, E$57)))</f>
        <v>0</v>
      </c>
      <c r="F21" s="47">
        <f ca="1">AVERAGE(INDIRECT($X$1&amp;ADDRESS($X21, F$57)&amp;":"&amp;ADDRESS($Y21, F$57)))</f>
        <v>0</v>
      </c>
      <c r="G21" s="47">
        <f ca="1">AVERAGE(INDIRECT($X$1&amp;ADDRESS($X21, G$57)&amp;":"&amp;ADDRESS($Y21, G$57)))</f>
        <v>0</v>
      </c>
      <c r="H21" s="47">
        <f ca="1">AVERAGE(INDIRECT($X$1&amp;ADDRESS($X21, H$57)&amp;":"&amp;ADDRESS($Y21, H$57)))</f>
        <v>34.511440000000007</v>
      </c>
      <c r="I21" s="47">
        <f ca="1">AVERAGE(INDIRECT($X$1&amp;ADDRESS($X21, I$57)&amp;":"&amp;ADDRESS($Y21, I$57)))</f>
        <v>31.405700000000003</v>
      </c>
      <c r="J21" s="47">
        <f ca="1">AVERAGE(INDIRECT($X$1&amp;ADDRESS($X21, J$57)&amp;":"&amp;ADDRESS($Y21, J$57)))</f>
        <v>0</v>
      </c>
      <c r="K21" s="47">
        <f ca="1">AVERAGE(INDIRECT($X$1&amp;ADDRESS($X21, K$57)&amp;":"&amp;ADDRESS($Y21, K$57)))</f>
        <v>0</v>
      </c>
      <c r="L21" s="47">
        <f ca="1">AVERAGE(INDIRECT($X$1&amp;ADDRESS($X21, L$57)&amp;":"&amp;ADDRESS($Y21, L$57)))</f>
        <v>0</v>
      </c>
      <c r="M21" s="49">
        <f ca="1">AVERAGE(INDIRECT($X$1&amp;ADDRESS($X21, M$57)&amp;":"&amp;ADDRESS($Y21, M$57)))</f>
        <v>48.508836989613954</v>
      </c>
      <c r="N21" s="47">
        <f ca="1">AVERAGE(INDIRECT($X$1&amp;ADDRESS($X21, N$57)&amp;":"&amp;ADDRESS($Y21, N$57)))</f>
        <v>13.424000000000001</v>
      </c>
      <c r="O21" s="47">
        <f ca="1">AVERAGE(INDIRECT($X$1&amp;ADDRESS($X21, O$57)&amp;":"&amp;ADDRESS($Y21, O$57)))</f>
        <v>279.214</v>
      </c>
      <c r="P21" s="47">
        <f ca="1">AVERAGE(INDIRECT($X$1&amp;ADDRESS($X21, P$57)&amp;":"&amp;ADDRESS($Y21, P$57)))</f>
        <v>1534.5840000000003</v>
      </c>
      <c r="Q21" s="47">
        <f ca="1">AVERAGE(INDIRECT($X$1&amp;ADDRESS($X21, Q$57)&amp;":"&amp;ADDRESS($Y21, Q$57)))</f>
        <v>14.783999999999997</v>
      </c>
      <c r="R21" s="47">
        <f ca="1">AVERAGE(INDIRECT($X$1&amp;ADDRESS($X21, R$57)&amp;":"&amp;ADDRESS($Y21, R$57)))</f>
        <v>4985.6859999999997</v>
      </c>
      <c r="S21" s="47">
        <f t="shared" ca="1" si="3"/>
        <v>138.76545286178589</v>
      </c>
      <c r="T21" s="47">
        <f t="shared" ca="1" si="3"/>
        <v>454.28185119628904</v>
      </c>
      <c r="U21" s="47">
        <f t="shared" ca="1" si="3"/>
        <v>184.96733422279357</v>
      </c>
      <c r="V21" s="49">
        <f t="shared" ca="1" si="3"/>
        <v>7200</v>
      </c>
      <c r="X21">
        <f t="shared" si="1"/>
        <v>93</v>
      </c>
      <c r="Y21">
        <f t="shared" si="2"/>
        <v>97</v>
      </c>
    </row>
    <row r="22" spans="1:25">
      <c r="A22" s="60">
        <v>75</v>
      </c>
      <c r="B22" s="60">
        <v>8</v>
      </c>
      <c r="C22" s="60">
        <v>0.1</v>
      </c>
      <c r="D22" s="67">
        <v>0.5</v>
      </c>
      <c r="E22" s="47">
        <f ca="1">AVERAGE(INDIRECT($X$1&amp;ADDRESS($X22, E$57)&amp;":"&amp;ADDRESS($Y22, E$57)))</f>
        <v>0</v>
      </c>
      <c r="F22" s="47">
        <f ca="1">AVERAGE(INDIRECT($X$1&amp;ADDRESS($X22, F$57)&amp;":"&amp;ADDRESS($Y22, F$57)))</f>
        <v>6.0387940000000002</v>
      </c>
      <c r="G22" s="47">
        <f ca="1">AVERAGE(INDIRECT($X$1&amp;ADDRESS($X22, G$57)&amp;":"&amp;ADDRESS($Y22, G$57)))</f>
        <v>7.4924599999999995</v>
      </c>
      <c r="H22" s="47">
        <f ca="1">AVERAGE(INDIRECT($X$1&amp;ADDRESS($X22, H$57)&amp;":"&amp;ADDRESS($Y22, H$57)))</f>
        <v>16.879239999999999</v>
      </c>
      <c r="I22" s="47">
        <f ca="1">AVERAGE(INDIRECT($X$1&amp;ADDRESS($X22, I$57)&amp;":"&amp;ADDRESS($Y22, I$57)))</f>
        <v>10.886968</v>
      </c>
      <c r="J22" s="47">
        <f ca="1">AVERAGE(INDIRECT($X$1&amp;ADDRESS($X22, J$57)&amp;":"&amp;ADDRESS($Y22, J$57)))</f>
        <v>0.81950363893397604</v>
      </c>
      <c r="K22" s="47">
        <f ca="1">AVERAGE(INDIRECT($X$1&amp;ADDRESS($X22, K$57)&amp;":"&amp;ADDRESS($Y22, K$57)))</f>
        <v>17.411883886930895</v>
      </c>
      <c r="L22" s="47">
        <f ca="1">AVERAGE(INDIRECT($X$1&amp;ADDRESS($X22, L$57)&amp;":"&amp;ADDRESS($Y22, L$57)))</f>
        <v>15.093293531087207</v>
      </c>
      <c r="M22" s="49">
        <f ca="1">AVERAGE(INDIRECT($X$1&amp;ADDRESS($X22, M$57)&amp;":"&amp;ADDRESS($Y22, M$57)))</f>
        <v>78.532169810310066</v>
      </c>
      <c r="N22" s="47">
        <f ca="1">AVERAGE(INDIRECT($X$1&amp;ADDRESS($X22, N$57)&amp;":"&amp;ADDRESS($Y22, N$57)))</f>
        <v>303.40600000000001</v>
      </c>
      <c r="O22" s="47">
        <f ca="1">AVERAGE(INDIRECT($X$1&amp;ADDRESS($X22, O$57)&amp;":"&amp;ADDRESS($Y22, O$57)))</f>
        <v>6108.1019999999999</v>
      </c>
      <c r="P22" s="47">
        <f ca="1">AVERAGE(INDIRECT($X$1&amp;ADDRESS($X22, P$57)&amp;":"&amp;ADDRESS($Y22, P$57)))</f>
        <v>5897.7640000000001</v>
      </c>
      <c r="Q22" s="47">
        <f ca="1">AVERAGE(INDIRECT($X$1&amp;ADDRESS($X22, Q$57)&amp;":"&amp;ADDRESS($Y22, Q$57)))</f>
        <v>337.90800000000002</v>
      </c>
      <c r="R22" s="47">
        <f ca="1">AVERAGE(INDIRECT($X$1&amp;ADDRESS($X22, R$57)&amp;":"&amp;ADDRESS($Y22, R$57)))</f>
        <v>6849.2740000000003</v>
      </c>
      <c r="S22" s="47">
        <f t="shared" ca="1" si="3"/>
        <v>3417.4615476131439</v>
      </c>
      <c r="T22" s="47">
        <f t="shared" ca="1" si="3"/>
        <v>7200</v>
      </c>
      <c r="U22" s="47">
        <f t="shared" ca="1" si="3"/>
        <v>7200</v>
      </c>
      <c r="V22" s="49">
        <f t="shared" ca="1" si="3"/>
        <v>7200</v>
      </c>
      <c r="X22">
        <f t="shared" si="1"/>
        <v>98</v>
      </c>
      <c r="Y22">
        <f t="shared" si="2"/>
        <v>102</v>
      </c>
    </row>
    <row r="23" spans="1:25">
      <c r="A23" s="60">
        <v>75</v>
      </c>
      <c r="B23" s="60">
        <v>8</v>
      </c>
      <c r="C23" s="60">
        <v>0.1</v>
      </c>
      <c r="D23" s="67">
        <v>1</v>
      </c>
      <c r="E23" s="47">
        <f ca="1">AVERAGE(INDIRECT($X$1&amp;ADDRESS($X23, E$57)&amp;":"&amp;ADDRESS($Y23, E$57)))</f>
        <v>19.944719999999997</v>
      </c>
      <c r="F23" s="47">
        <f ca="1">AVERAGE(INDIRECT($X$1&amp;ADDRESS($X23, F$57)&amp;":"&amp;ADDRESS($Y23, F$57)))</f>
        <v>29.735740000000003</v>
      </c>
      <c r="G23" s="47">
        <f ca="1">AVERAGE(INDIRECT($X$1&amp;ADDRESS($X23, G$57)&amp;":"&amp;ADDRESS($Y23, G$57)))</f>
        <v>17.057141999999999</v>
      </c>
      <c r="H23" s="47">
        <f ca="1">AVERAGE(INDIRECT($X$1&amp;ADDRESS($X23, H$57)&amp;":"&amp;ADDRESS($Y23, H$57)))</f>
        <v>10.58323</v>
      </c>
      <c r="I23" s="47">
        <f ca="1">AVERAGE(INDIRECT($X$1&amp;ADDRESS($X23, I$57)&amp;":"&amp;ADDRESS($Y23, I$57)))</f>
        <v>3.3720559999999997</v>
      </c>
      <c r="J23" s="47">
        <f ca="1">AVERAGE(INDIRECT($X$1&amp;ADDRESS($X23, J$57)&amp;":"&amp;ADDRESS($Y23, J$57)))</f>
        <v>12.817292931318281</v>
      </c>
      <c r="K23" s="47">
        <f ca="1">AVERAGE(INDIRECT($X$1&amp;ADDRESS($X23, K$57)&amp;":"&amp;ADDRESS($Y23, K$57)))</f>
        <v>12.910536278496176</v>
      </c>
      <c r="L23" s="47">
        <f ca="1">AVERAGE(INDIRECT($X$1&amp;ADDRESS($X23, L$57)&amp;":"&amp;ADDRESS($Y23, L$57)))</f>
        <v>12.924202457453902</v>
      </c>
      <c r="M23" s="49">
        <f ca="1">AVERAGE(INDIRECT($X$1&amp;ADDRESS($X23, M$57)&amp;":"&amp;ADDRESS($Y23, M$57)))</f>
        <v>4.275982199561204</v>
      </c>
      <c r="N23" s="47">
        <f ca="1">AVERAGE(INDIRECT($X$1&amp;ADDRESS($X23, N$57)&amp;":"&amp;ADDRESS($Y23, N$57)))</f>
        <v>7200</v>
      </c>
      <c r="O23" s="47">
        <f ca="1">AVERAGE(INDIRECT($X$1&amp;ADDRESS($X23, O$57)&amp;":"&amp;ADDRESS($Y23, O$57)))</f>
        <v>7200</v>
      </c>
      <c r="P23" s="47">
        <f ca="1">AVERAGE(INDIRECT($X$1&amp;ADDRESS($X23, P$57)&amp;":"&amp;ADDRESS($Y23, P$57)))</f>
        <v>7200</v>
      </c>
      <c r="Q23" s="47">
        <f ca="1">AVERAGE(INDIRECT($X$1&amp;ADDRESS($X23, Q$57)&amp;":"&amp;ADDRESS($Y23, Q$57)))</f>
        <v>7200</v>
      </c>
      <c r="R23" s="47">
        <f ca="1">AVERAGE(INDIRECT($X$1&amp;ADDRESS($X23, R$57)&amp;":"&amp;ADDRESS($Y23, R$57)))</f>
        <v>6667.6040000000012</v>
      </c>
      <c r="S23" s="47">
        <f t="shared" ca="1" si="3"/>
        <v>7200</v>
      </c>
      <c r="T23" s="47">
        <f t="shared" ca="1" si="3"/>
        <v>7200</v>
      </c>
      <c r="U23" s="47">
        <f t="shared" ca="1" si="3"/>
        <v>7200</v>
      </c>
      <c r="V23" s="49">
        <f t="shared" ca="1" si="3"/>
        <v>5913.2183135986324</v>
      </c>
      <c r="X23">
        <f t="shared" si="1"/>
        <v>103</v>
      </c>
      <c r="Y23">
        <f t="shared" si="2"/>
        <v>107</v>
      </c>
    </row>
    <row r="24" spans="1:25">
      <c r="A24" s="60">
        <v>75</v>
      </c>
      <c r="B24" s="60">
        <v>8</v>
      </c>
      <c r="C24" s="60">
        <v>0.3</v>
      </c>
      <c r="D24" s="67">
        <v>0.1</v>
      </c>
      <c r="E24" s="47">
        <f ca="1">AVERAGE(INDIRECT($X$1&amp;ADDRESS($X24, E$57)&amp;":"&amp;ADDRESS($Y24, E$57)))</f>
        <v>0</v>
      </c>
      <c r="F24" s="47">
        <f ca="1">AVERAGE(INDIRECT($X$1&amp;ADDRESS($X24, F$57)&amp;":"&amp;ADDRESS($Y24, F$57)))</f>
        <v>0</v>
      </c>
      <c r="G24" s="47">
        <f ca="1">AVERAGE(INDIRECT($X$1&amp;ADDRESS($X24, G$57)&amp;":"&amp;ADDRESS($Y24, G$57)))</f>
        <v>0</v>
      </c>
      <c r="H24" s="47">
        <f ca="1">AVERAGE(INDIRECT($X$1&amp;ADDRESS($X24, H$57)&amp;":"&amp;ADDRESS($Y24, H$57)))</f>
        <v>33.013979999999997</v>
      </c>
      <c r="I24" s="47">
        <f ca="1">AVERAGE(INDIRECT($X$1&amp;ADDRESS($X24, I$57)&amp;":"&amp;ADDRESS($Y24, I$57)))</f>
        <v>27.876960000000004</v>
      </c>
      <c r="J24" s="47">
        <f ca="1">AVERAGE(INDIRECT($X$1&amp;ADDRESS($X24, J$57)&amp;":"&amp;ADDRESS($Y24, J$57)))</f>
        <v>0</v>
      </c>
      <c r="K24" s="47">
        <f ca="1">AVERAGE(INDIRECT($X$1&amp;ADDRESS($X24, K$57)&amp;":"&amp;ADDRESS($Y24, K$57)))</f>
        <v>0</v>
      </c>
      <c r="L24" s="47">
        <f ca="1">AVERAGE(INDIRECT($X$1&amp;ADDRESS($X24, L$57)&amp;":"&amp;ADDRESS($Y24, L$57)))</f>
        <v>0</v>
      </c>
      <c r="M24" s="49">
        <f ca="1">AVERAGE(INDIRECT($X$1&amp;ADDRESS($X24, M$57)&amp;":"&amp;ADDRESS($Y24, M$57)))</f>
        <v>48.734559110937376</v>
      </c>
      <c r="N24" s="47">
        <f ca="1">AVERAGE(INDIRECT($X$1&amp;ADDRESS($X24, N$57)&amp;":"&amp;ADDRESS($Y24, N$57)))</f>
        <v>12.219999999999999</v>
      </c>
      <c r="O24" s="47">
        <f ca="1">AVERAGE(INDIRECT($X$1&amp;ADDRESS($X24, O$57)&amp;":"&amp;ADDRESS($Y24, O$57)))</f>
        <v>192.26999999999998</v>
      </c>
      <c r="P24" s="47">
        <f ca="1">AVERAGE(INDIRECT($X$1&amp;ADDRESS($X24, P$57)&amp;":"&amp;ADDRESS($Y24, P$57)))</f>
        <v>1639.33</v>
      </c>
      <c r="Q24" s="47">
        <f ca="1">AVERAGE(INDIRECT($X$1&amp;ADDRESS($X24, Q$57)&amp;":"&amp;ADDRESS($Y24, Q$57)))</f>
        <v>27.475999999999999</v>
      </c>
      <c r="R24" s="47">
        <f ca="1">AVERAGE(INDIRECT($X$1&amp;ADDRESS($X24, R$57)&amp;":"&amp;ADDRESS($Y24, R$57)))</f>
        <v>3355.7020000000002</v>
      </c>
      <c r="S24" s="47">
        <f t="shared" ca="1" si="3"/>
        <v>156.50336380004882</v>
      </c>
      <c r="T24" s="47">
        <f t="shared" ca="1" si="3"/>
        <v>203.77566113471985</v>
      </c>
      <c r="U24" s="47">
        <f t="shared" ca="1" si="3"/>
        <v>192.78808341026306</v>
      </c>
      <c r="V24" s="49">
        <f t="shared" ca="1" si="3"/>
        <v>7200</v>
      </c>
      <c r="X24">
        <f t="shared" si="1"/>
        <v>108</v>
      </c>
      <c r="Y24">
        <f t="shared" si="2"/>
        <v>112</v>
      </c>
    </row>
    <row r="25" spans="1:25">
      <c r="A25" s="60">
        <v>75</v>
      </c>
      <c r="B25" s="60">
        <v>8</v>
      </c>
      <c r="C25" s="60">
        <v>0.3</v>
      </c>
      <c r="D25" s="67">
        <v>0.5</v>
      </c>
      <c r="E25" s="47">
        <f ca="1">AVERAGE(INDIRECT($X$1&amp;ADDRESS($X25, E$57)&amp;":"&amp;ADDRESS($Y25, E$57)))</f>
        <v>4.4663040000000001</v>
      </c>
      <c r="F25" s="47">
        <f ca="1">AVERAGE(INDIRECT($X$1&amp;ADDRESS($X25, F$57)&amp;":"&amp;ADDRESS($Y25, F$57)))</f>
        <v>23.658099999999997</v>
      </c>
      <c r="G25" s="47">
        <f ca="1">AVERAGE(INDIRECT($X$1&amp;ADDRESS($X25, G$57)&amp;":"&amp;ADDRESS($Y25, G$57)))</f>
        <v>24.379439999999999</v>
      </c>
      <c r="H25" s="47">
        <f ca="1">AVERAGE(INDIRECT($X$1&amp;ADDRESS($X25, H$57)&amp;":"&amp;ADDRESS($Y25, H$57)))</f>
        <v>30.0002</v>
      </c>
      <c r="I25" s="47">
        <f ca="1">AVERAGE(INDIRECT($X$1&amp;ADDRESS($X25, I$57)&amp;":"&amp;ADDRESS($Y25, I$57)))</f>
        <v>24.303679999999996</v>
      </c>
      <c r="J25" s="47">
        <f ca="1">AVERAGE(INDIRECT($X$1&amp;ADDRESS($X25, J$57)&amp;":"&amp;ADDRESS($Y25, J$57)))</f>
        <v>11.241417634664298</v>
      </c>
      <c r="K25" s="47">
        <f ca="1">AVERAGE(INDIRECT($X$1&amp;ADDRESS($X25, K$57)&amp;":"&amp;ADDRESS($Y25, K$57)))</f>
        <v>30.294888274923721</v>
      </c>
      <c r="L25" s="47">
        <f ca="1">AVERAGE(INDIRECT($X$1&amp;ADDRESS($X25, L$57)&amp;":"&amp;ADDRESS($Y25, L$57)))</f>
        <v>29.16957772056594</v>
      </c>
      <c r="M25" s="49">
        <f ca="1">AVERAGE(INDIRECT($X$1&amp;ADDRESS($X25, M$57)&amp;":"&amp;ADDRESS($Y25, M$57)))</f>
        <v>82.373155268949958</v>
      </c>
      <c r="N25" s="47">
        <f ca="1">AVERAGE(INDIRECT($X$1&amp;ADDRESS($X25, N$57)&amp;":"&amp;ADDRESS($Y25, N$57)))</f>
        <v>5898.634</v>
      </c>
      <c r="O25" s="47">
        <f ca="1">AVERAGE(INDIRECT($X$1&amp;ADDRESS($X25, O$57)&amp;":"&amp;ADDRESS($Y25, O$57)))</f>
        <v>7200</v>
      </c>
      <c r="P25" s="47">
        <f ca="1">AVERAGE(INDIRECT($X$1&amp;ADDRESS($X25, P$57)&amp;":"&amp;ADDRESS($Y25, P$57)))</f>
        <v>7200</v>
      </c>
      <c r="Q25" s="47">
        <f ca="1">AVERAGE(INDIRECT($X$1&amp;ADDRESS($X25, Q$57)&amp;":"&amp;ADDRESS($Y25, Q$57)))</f>
        <v>6103.3119999999999</v>
      </c>
      <c r="R25" s="47">
        <f ca="1">AVERAGE(INDIRECT($X$1&amp;ADDRESS($X25, R$57)&amp;":"&amp;ADDRESS($Y25, R$57)))</f>
        <v>7200</v>
      </c>
      <c r="S25" s="47">
        <f t="shared" ca="1" si="3"/>
        <v>7200</v>
      </c>
      <c r="T25" s="47">
        <f t="shared" ca="1" si="3"/>
        <v>7200</v>
      </c>
      <c r="U25" s="47">
        <f t="shared" ca="1" si="3"/>
        <v>7200</v>
      </c>
      <c r="V25" s="49">
        <f t="shared" ca="1" si="3"/>
        <v>7200</v>
      </c>
      <c r="X25">
        <f t="shared" si="1"/>
        <v>113</v>
      </c>
      <c r="Y25">
        <f t="shared" si="2"/>
        <v>117</v>
      </c>
    </row>
    <row r="26" spans="1:25">
      <c r="A26" s="60">
        <v>75</v>
      </c>
      <c r="B26" s="60">
        <v>8</v>
      </c>
      <c r="C26" s="60">
        <v>0.3</v>
      </c>
      <c r="D26" s="67">
        <v>1</v>
      </c>
      <c r="E26" s="47">
        <f ca="1">AVERAGE(INDIRECT($X$1&amp;ADDRESS($X26, E$57)&amp;":"&amp;ADDRESS($Y26, E$57)))</f>
        <v>24.827040000000004</v>
      </c>
      <c r="F26" s="47">
        <f ca="1">AVERAGE(INDIRECT($X$1&amp;ADDRESS($X26, F$57)&amp;":"&amp;ADDRESS($Y26, F$57)))</f>
        <v>30.78238</v>
      </c>
      <c r="G26" s="47">
        <f ca="1">AVERAGE(INDIRECT($X$1&amp;ADDRESS($X26, G$57)&amp;":"&amp;ADDRESS($Y26, G$57)))</f>
        <v>29.904000000000003</v>
      </c>
      <c r="H26" s="47">
        <f ca="1">AVERAGE(INDIRECT($X$1&amp;ADDRESS($X26, H$57)&amp;":"&amp;ADDRESS($Y26, H$57)))</f>
        <v>19.809000000000005</v>
      </c>
      <c r="I26" s="47">
        <f ca="1">AVERAGE(INDIRECT($X$1&amp;ADDRESS($X26, I$57)&amp;":"&amp;ADDRESS($Y26, I$57)))</f>
        <v>13.276940000000002</v>
      </c>
      <c r="J26" s="47">
        <f ca="1">AVERAGE(INDIRECT($X$1&amp;ADDRESS($X26, J$57)&amp;":"&amp;ADDRESS($Y26, J$57)))</f>
        <v>25.212904518564976</v>
      </c>
      <c r="K26" s="47">
        <f ca="1">AVERAGE(INDIRECT($X$1&amp;ADDRESS($X26, K$57)&amp;":"&amp;ADDRESS($Y26, K$57)))</f>
        <v>25.664532545949452</v>
      </c>
      <c r="L26" s="47">
        <f ca="1">AVERAGE(INDIRECT($X$1&amp;ADDRESS($X26, L$57)&amp;":"&amp;ADDRESS($Y26, L$57)))</f>
        <v>24.660044473402007</v>
      </c>
      <c r="M26" s="49">
        <f ca="1">AVERAGE(INDIRECT($X$1&amp;ADDRESS($X26, M$57)&amp;":"&amp;ADDRESS($Y26, M$57)))</f>
        <v>17.892581045256588</v>
      </c>
      <c r="N26" s="47">
        <f ca="1">AVERAGE(INDIRECT($X$1&amp;ADDRESS($X26, N$57)&amp;":"&amp;ADDRESS($Y26, N$57)))</f>
        <v>7200</v>
      </c>
      <c r="O26" s="47">
        <f ca="1">AVERAGE(INDIRECT($X$1&amp;ADDRESS($X26, O$57)&amp;":"&amp;ADDRESS($Y26, O$57)))</f>
        <v>7200</v>
      </c>
      <c r="P26" s="47">
        <f ca="1">AVERAGE(INDIRECT($X$1&amp;ADDRESS($X26, P$57)&amp;":"&amp;ADDRESS($Y26, P$57)))</f>
        <v>7200</v>
      </c>
      <c r="Q26" s="47">
        <f ca="1">AVERAGE(INDIRECT($X$1&amp;ADDRESS($X26, Q$57)&amp;":"&amp;ADDRESS($Y26, Q$57)))</f>
        <v>7200</v>
      </c>
      <c r="R26" s="47">
        <f ca="1">AVERAGE(INDIRECT($X$1&amp;ADDRESS($X26, R$57)&amp;":"&amp;ADDRESS($Y26, R$57)))</f>
        <v>7200</v>
      </c>
      <c r="S26" s="47">
        <f t="shared" ca="1" si="3"/>
        <v>7200</v>
      </c>
      <c r="T26" s="47">
        <f t="shared" ca="1" si="3"/>
        <v>7200</v>
      </c>
      <c r="U26" s="47">
        <f t="shared" ca="1" si="3"/>
        <v>7200</v>
      </c>
      <c r="V26" s="49">
        <f t="shared" ca="1" si="3"/>
        <v>7200</v>
      </c>
      <c r="X26">
        <f t="shared" si="1"/>
        <v>118</v>
      </c>
      <c r="Y26">
        <f t="shared" si="2"/>
        <v>122</v>
      </c>
    </row>
    <row r="27" spans="1:25">
      <c r="A27" s="60">
        <v>75</v>
      </c>
      <c r="B27" s="60">
        <v>12</v>
      </c>
      <c r="C27" s="60">
        <v>0.1</v>
      </c>
      <c r="D27" s="67">
        <v>0.1</v>
      </c>
      <c r="E27" s="47">
        <f ca="1">AVERAGE(INDIRECT($X$1&amp;ADDRESS($X27, E$57)&amp;":"&amp;ADDRESS($Y27, E$57)))</f>
        <v>0</v>
      </c>
      <c r="F27" s="47">
        <f ca="1">AVERAGE(INDIRECT($X$1&amp;ADDRESS($X27, F$57)&amp;":"&amp;ADDRESS($Y27, F$57)))</f>
        <v>36.726179999999999</v>
      </c>
      <c r="G27" s="47">
        <f ca="1">AVERAGE(INDIRECT($X$1&amp;ADDRESS($X27, G$57)&amp;":"&amp;ADDRESS($Y27, G$57)))</f>
        <v>43.467460000000003</v>
      </c>
      <c r="H27" s="47">
        <f ca="1">AVERAGE(INDIRECT($X$1&amp;ADDRESS($X27, H$57)&amp;":"&amp;ADDRESS($Y27, H$57)))</f>
        <v>40.549199999999999</v>
      </c>
      <c r="I27" s="47">
        <f ca="1">AVERAGE(INDIRECT($X$1&amp;ADDRESS($X27, I$57)&amp;":"&amp;ADDRESS($Y27, I$57)))</f>
        <v>39.735219999999998</v>
      </c>
      <c r="J27" s="47">
        <f ca="1">AVERAGE(INDIRECT($X$1&amp;ADDRESS($X27, J$57)&amp;":"&amp;ADDRESS($Y27, J$57)))</f>
        <v>0</v>
      </c>
      <c r="K27" s="47">
        <f ca="1">AVERAGE(INDIRECT($X$1&amp;ADDRESS($X27, K$57)&amp;":"&amp;ADDRESS($Y27, K$57)))</f>
        <v>8.5996646911244063</v>
      </c>
      <c r="L27" s="47">
        <f ca="1">AVERAGE(INDIRECT($X$1&amp;ADDRESS($X27, L$57)&amp;":"&amp;ADDRESS($Y27, L$57)))</f>
        <v>5.7298678476389426</v>
      </c>
      <c r="M27" s="49">
        <f ca="1">AVERAGE(INDIRECT($X$1&amp;ADDRESS($X27, M$57)&amp;":"&amp;ADDRESS($Y27, M$57)))</f>
        <v>60.120401438636463</v>
      </c>
      <c r="N27" s="47">
        <f ca="1">AVERAGE(INDIRECT($X$1&amp;ADDRESS($X27, N$57)&amp;":"&amp;ADDRESS($Y27, N$57)))</f>
        <v>1151.5360000000001</v>
      </c>
      <c r="O27" s="47">
        <f ca="1">AVERAGE(INDIRECT($X$1&amp;ADDRESS($X27, O$57)&amp;":"&amp;ADDRESS($Y27, O$57)))</f>
        <v>7200</v>
      </c>
      <c r="P27" s="47">
        <f ca="1">AVERAGE(INDIRECT($X$1&amp;ADDRESS($X27, P$57)&amp;":"&amp;ADDRESS($Y27, P$57)))</f>
        <v>7200</v>
      </c>
      <c r="Q27" s="47">
        <f ca="1">AVERAGE(INDIRECT($X$1&amp;ADDRESS($X27, Q$57)&amp;":"&amp;ADDRESS($Y27, Q$57)))</f>
        <v>247.702</v>
      </c>
      <c r="R27" s="47">
        <f ca="1">AVERAGE(INDIRECT($X$1&amp;ADDRESS($X27, R$57)&amp;":"&amp;ADDRESS($Y27, R$57)))</f>
        <v>7052.3259999999991</v>
      </c>
      <c r="S27" s="47">
        <f t="shared" ca="1" si="3"/>
        <v>486.97207584381101</v>
      </c>
      <c r="T27" s="47">
        <f t="shared" ca="1" si="3"/>
        <v>5791.5941592216495</v>
      </c>
      <c r="U27" s="47">
        <f t="shared" ca="1" si="3"/>
        <v>4397.3596094131472</v>
      </c>
      <c r="V27" s="49">
        <f t="shared" ca="1" si="3"/>
        <v>7200</v>
      </c>
      <c r="X27">
        <f t="shared" si="1"/>
        <v>123</v>
      </c>
      <c r="Y27">
        <f t="shared" si="2"/>
        <v>127</v>
      </c>
    </row>
    <row r="28" spans="1:25">
      <c r="A28" s="60">
        <v>75</v>
      </c>
      <c r="B28" s="60">
        <v>12</v>
      </c>
      <c r="C28" s="60">
        <v>0.1</v>
      </c>
      <c r="D28" s="67">
        <v>0.5</v>
      </c>
      <c r="E28" s="47">
        <f ca="1">AVERAGE(INDIRECT($X$1&amp;ADDRESS($X28, E$57)&amp;":"&amp;ADDRESS($Y28, E$57)))</f>
        <v>18.6084</v>
      </c>
      <c r="F28" s="47">
        <f ca="1">AVERAGE(INDIRECT($X$1&amp;ADDRESS($X28, F$57)&amp;":"&amp;ADDRESS($Y28, F$57)))</f>
        <v>40.487020000000001</v>
      </c>
      <c r="G28" s="47">
        <f ca="1">AVERAGE(INDIRECT($X$1&amp;ADDRESS($X28, G$57)&amp;":"&amp;ADDRESS($Y28, G$57)))</f>
        <v>38.510399999999997</v>
      </c>
      <c r="H28" s="47">
        <f ca="1">AVERAGE(INDIRECT($X$1&amp;ADDRESS($X28, H$57)&amp;":"&amp;ADDRESS($Y28, H$57)))</f>
        <v>30.151019999999999</v>
      </c>
      <c r="I28" s="47">
        <f ca="1">AVERAGE(INDIRECT($X$1&amp;ADDRESS($X28, I$57)&amp;":"&amp;ADDRESS($Y28, I$57)))</f>
        <v>29.012360000000001</v>
      </c>
      <c r="J28" s="47">
        <f ca="1">AVERAGE(INDIRECT($X$1&amp;ADDRESS($X28, J$57)&amp;":"&amp;ADDRESS($Y28, J$57)))</f>
        <v>14.04131181409036</v>
      </c>
      <c r="K28" s="47">
        <f ca="1">AVERAGE(INDIRECT($X$1&amp;ADDRESS($X28, K$57)&amp;":"&amp;ADDRESS($Y28, K$57)))</f>
        <v>27.067510986036229</v>
      </c>
      <c r="L28" s="47">
        <f ca="1">AVERAGE(INDIRECT($X$1&amp;ADDRESS($X28, L$57)&amp;":"&amp;ADDRESS($Y28, L$57)))</f>
        <v>25.683097087401411</v>
      </c>
      <c r="M28" s="49">
        <f ca="1">AVERAGE(INDIRECT($X$1&amp;ADDRESS($X28, M$57)&amp;":"&amp;ADDRESS($Y28, M$57)))</f>
        <v>83.612888706084078</v>
      </c>
      <c r="N28" s="47">
        <f ca="1">AVERAGE(INDIRECT($X$1&amp;ADDRESS($X28, N$57)&amp;":"&amp;ADDRESS($Y28, N$57)))</f>
        <v>7200</v>
      </c>
      <c r="O28" s="47">
        <f ca="1">AVERAGE(INDIRECT($X$1&amp;ADDRESS($X28, O$57)&amp;":"&amp;ADDRESS($Y28, O$57)))</f>
        <v>7200</v>
      </c>
      <c r="P28" s="47">
        <f ca="1">AVERAGE(INDIRECT($X$1&amp;ADDRESS($X28, P$57)&amp;":"&amp;ADDRESS($Y28, P$57)))</f>
        <v>7200</v>
      </c>
      <c r="Q28" s="47">
        <f ca="1">AVERAGE(INDIRECT($X$1&amp;ADDRESS($X28, Q$57)&amp;":"&amp;ADDRESS($Y28, Q$57)))</f>
        <v>7200</v>
      </c>
      <c r="R28" s="47">
        <f ca="1">AVERAGE(INDIRECT($X$1&amp;ADDRESS($X28, R$57)&amp;":"&amp;ADDRESS($Y28, R$57)))</f>
        <v>7200</v>
      </c>
      <c r="S28" s="47">
        <f t="shared" ca="1" si="3"/>
        <v>7200</v>
      </c>
      <c r="T28" s="47">
        <f t="shared" ca="1" si="3"/>
        <v>7200</v>
      </c>
      <c r="U28" s="47">
        <f t="shared" ca="1" si="3"/>
        <v>7200</v>
      </c>
      <c r="V28" s="49">
        <f t="shared" ca="1" si="3"/>
        <v>7200</v>
      </c>
      <c r="X28">
        <f t="shared" si="1"/>
        <v>128</v>
      </c>
      <c r="Y28">
        <f t="shared" si="2"/>
        <v>132</v>
      </c>
    </row>
    <row r="29" spans="1:25">
      <c r="A29" s="60">
        <v>75</v>
      </c>
      <c r="B29" s="60">
        <v>12</v>
      </c>
      <c r="C29" s="60">
        <v>0.1</v>
      </c>
      <c r="D29" s="67">
        <v>1</v>
      </c>
      <c r="E29" s="47">
        <f ca="1">AVERAGE(INDIRECT($X$1&amp;ADDRESS($X29, E$57)&amp;":"&amp;ADDRESS($Y29, E$57)))</f>
        <v>35.377139999999997</v>
      </c>
      <c r="F29" s="47">
        <f ca="1">AVERAGE(INDIRECT($X$1&amp;ADDRESS($X29, F$57)&amp;":"&amp;ADDRESS($Y29, F$57)))</f>
        <v>37.587419999999995</v>
      </c>
      <c r="G29" s="47">
        <f ca="1">AVERAGE(INDIRECT($X$1&amp;ADDRESS($X29, G$57)&amp;":"&amp;ADDRESS($Y29, G$57)))</f>
        <v>36.363500000000002</v>
      </c>
      <c r="H29" s="47">
        <f ca="1">AVERAGE(INDIRECT($X$1&amp;ADDRESS($X29, H$57)&amp;":"&amp;ADDRESS($Y29, H$57)))</f>
        <v>20.588959999999997</v>
      </c>
      <c r="I29" s="47">
        <f ca="1">AVERAGE(INDIRECT($X$1&amp;ADDRESS($X29, I$57)&amp;":"&amp;ADDRESS($Y29, I$57)))</f>
        <v>11.626887999999999</v>
      </c>
      <c r="J29" s="47">
        <f ca="1">AVERAGE(INDIRECT($X$1&amp;ADDRESS($X29, J$57)&amp;":"&amp;ADDRESS($Y29, J$57)))</f>
        <v>32.034398129149139</v>
      </c>
      <c r="K29" s="47">
        <f ca="1">AVERAGE(INDIRECT($X$1&amp;ADDRESS($X29, K$57)&amp;":"&amp;ADDRESS($Y29, K$57)))</f>
        <v>33.3652833167503</v>
      </c>
      <c r="L29" s="47">
        <f ca="1">AVERAGE(INDIRECT($X$1&amp;ADDRESS($X29, L$57)&amp;":"&amp;ADDRESS($Y29, L$57)))</f>
        <v>31.284564180796657</v>
      </c>
      <c r="M29" s="49">
        <f ca="1">AVERAGE(INDIRECT($X$1&amp;ADDRESS($X29, M$57)&amp;":"&amp;ADDRESS($Y29, M$57)))</f>
        <v>17.091902584364181</v>
      </c>
      <c r="N29" s="47">
        <f ca="1">AVERAGE(INDIRECT($X$1&amp;ADDRESS($X29, N$57)&amp;":"&amp;ADDRESS($Y29, N$57)))</f>
        <v>7200</v>
      </c>
      <c r="O29" s="47">
        <f ca="1">AVERAGE(INDIRECT($X$1&amp;ADDRESS($X29, O$57)&amp;":"&amp;ADDRESS($Y29, O$57)))</f>
        <v>7200</v>
      </c>
      <c r="P29" s="47">
        <f ca="1">AVERAGE(INDIRECT($X$1&amp;ADDRESS($X29, P$57)&amp;":"&amp;ADDRESS($Y29, P$57)))</f>
        <v>7200</v>
      </c>
      <c r="Q29" s="47">
        <f ca="1">AVERAGE(INDIRECT($X$1&amp;ADDRESS($X29, Q$57)&amp;":"&amp;ADDRESS($Y29, Q$57)))</f>
        <v>7200</v>
      </c>
      <c r="R29" s="47">
        <f ca="1">AVERAGE(INDIRECT($X$1&amp;ADDRESS($X29, R$57)&amp;":"&amp;ADDRESS($Y29, R$57)))</f>
        <v>7200</v>
      </c>
      <c r="S29" s="47">
        <f t="shared" ca="1" si="3"/>
        <v>7200</v>
      </c>
      <c r="T29" s="47">
        <f t="shared" ca="1" si="3"/>
        <v>7200</v>
      </c>
      <c r="U29" s="47">
        <f t="shared" ca="1" si="3"/>
        <v>7200</v>
      </c>
      <c r="V29" s="49">
        <f t="shared" ca="1" si="3"/>
        <v>7200</v>
      </c>
      <c r="X29">
        <f t="shared" si="1"/>
        <v>133</v>
      </c>
      <c r="Y29">
        <f t="shared" si="2"/>
        <v>137</v>
      </c>
    </row>
    <row r="30" spans="1:25">
      <c r="A30" s="60">
        <v>75</v>
      </c>
      <c r="B30" s="60">
        <v>12</v>
      </c>
      <c r="C30" s="60">
        <v>0.3</v>
      </c>
      <c r="D30" s="67">
        <v>0.1</v>
      </c>
      <c r="E30" s="47">
        <f ca="1">AVERAGE(INDIRECT($X$1&amp;ADDRESS($X30, E$57)&amp;":"&amp;ADDRESS($Y30, E$57)))</f>
        <v>0</v>
      </c>
      <c r="F30" s="47">
        <f ca="1">AVERAGE(INDIRECT($X$1&amp;ADDRESS($X30, F$57)&amp;":"&amp;ADDRESS($Y30, F$57)))</f>
        <v>33.360200000000006</v>
      </c>
      <c r="G30" s="47">
        <f ca="1">AVERAGE(INDIRECT($X$1&amp;ADDRESS($X30, G$57)&amp;":"&amp;ADDRESS($Y30, G$57)))</f>
        <v>32.525639999999996</v>
      </c>
      <c r="H30" s="47">
        <f ca="1">AVERAGE(INDIRECT($X$1&amp;ADDRESS($X30, H$57)&amp;":"&amp;ADDRESS($Y30, H$57)))</f>
        <v>33.437899999999999</v>
      </c>
      <c r="I30" s="47">
        <f ca="1">AVERAGE(INDIRECT($X$1&amp;ADDRESS($X30, I$57)&amp;":"&amp;ADDRESS($Y30, I$57)))</f>
        <v>33.176279999999998</v>
      </c>
      <c r="J30" s="47">
        <f ca="1">AVERAGE(INDIRECT($X$1&amp;ADDRESS($X30, J$57)&amp;":"&amp;ADDRESS($Y30, J$57)))</f>
        <v>0</v>
      </c>
      <c r="K30" s="47">
        <f ca="1">AVERAGE(INDIRECT($X$1&amp;ADDRESS($X30, K$57)&amp;":"&amp;ADDRESS($Y30, K$57)))</f>
        <v>2.014539540623006</v>
      </c>
      <c r="L30" s="47">
        <f ca="1">AVERAGE(INDIRECT($X$1&amp;ADDRESS($X30, L$57)&amp;":"&amp;ADDRESS($Y30, L$57)))</f>
        <v>0</v>
      </c>
      <c r="M30" s="49">
        <f ca="1">AVERAGE(INDIRECT($X$1&amp;ADDRESS($X30, M$57)&amp;":"&amp;ADDRESS($Y30, M$57)))</f>
        <v>56.732556977549713</v>
      </c>
      <c r="N30" s="47">
        <f ca="1">AVERAGE(INDIRECT($X$1&amp;ADDRESS($X30, N$57)&amp;":"&amp;ADDRESS($Y30, N$57)))</f>
        <v>699.75199999999995</v>
      </c>
      <c r="O30" s="47">
        <f ca="1">AVERAGE(INDIRECT($X$1&amp;ADDRESS($X30, O$57)&amp;":"&amp;ADDRESS($Y30, O$57)))</f>
        <v>7200</v>
      </c>
      <c r="P30" s="47">
        <f ca="1">AVERAGE(INDIRECT($X$1&amp;ADDRESS($X30, P$57)&amp;":"&amp;ADDRESS($Y30, P$57)))</f>
        <v>7200</v>
      </c>
      <c r="Q30" s="47">
        <f ca="1">AVERAGE(INDIRECT($X$1&amp;ADDRESS($X30, Q$57)&amp;":"&amp;ADDRESS($Y30, Q$57)))</f>
        <v>993.38199999999995</v>
      </c>
      <c r="R30" s="47">
        <f ca="1">AVERAGE(INDIRECT($X$1&amp;ADDRESS($X30, R$57)&amp;":"&amp;ADDRESS($Y30, R$57)))</f>
        <v>7200</v>
      </c>
      <c r="S30" s="47">
        <f t="shared" ca="1" si="3"/>
        <v>287.67407479286192</v>
      </c>
      <c r="T30" s="47">
        <f t="shared" ca="1" si="3"/>
        <v>2048.48236579895</v>
      </c>
      <c r="U30" s="47">
        <f t="shared" ca="1" si="3"/>
        <v>682.45263175964351</v>
      </c>
      <c r="V30" s="49">
        <f t="shared" ca="1" si="3"/>
        <v>7200</v>
      </c>
      <c r="X30">
        <f t="shared" si="1"/>
        <v>138</v>
      </c>
      <c r="Y30">
        <f t="shared" si="2"/>
        <v>142</v>
      </c>
    </row>
    <row r="31" spans="1:25">
      <c r="A31" s="60">
        <v>75</v>
      </c>
      <c r="B31" s="60">
        <v>12</v>
      </c>
      <c r="C31" s="60">
        <v>0.3</v>
      </c>
      <c r="D31" s="67">
        <v>0.5</v>
      </c>
      <c r="E31" s="47">
        <f ca="1">AVERAGE(INDIRECT($X$1&amp;ADDRESS($X31, E$57)&amp;":"&amp;ADDRESS($Y31, E$57)))</f>
        <v>31.917059999999999</v>
      </c>
      <c r="F31" s="47">
        <f ca="1">AVERAGE(INDIRECT($X$1&amp;ADDRESS($X31, F$57)&amp;":"&amp;ADDRESS($Y31, F$57)))</f>
        <v>40.164100000000005</v>
      </c>
      <c r="G31" s="47">
        <f ca="1">AVERAGE(INDIRECT($X$1&amp;ADDRESS($X31, G$57)&amp;":"&amp;ADDRESS($Y31, G$57)))</f>
        <v>38.867800000000003</v>
      </c>
      <c r="H31" s="47">
        <f ca="1">AVERAGE(INDIRECT($X$1&amp;ADDRESS($X31, H$57)&amp;":"&amp;ADDRESS($Y31, H$57)))</f>
        <v>37.296939999999999</v>
      </c>
      <c r="I31" s="47">
        <f ca="1">AVERAGE(INDIRECT($X$1&amp;ADDRESS($X31, I$57)&amp;":"&amp;ADDRESS($Y31, I$57)))</f>
        <v>36.066839999999999</v>
      </c>
      <c r="J31" s="47">
        <f ca="1">AVERAGE(INDIRECT($X$1&amp;ADDRESS($X31, J$57)&amp;":"&amp;ADDRESS($Y31, J$57)))</f>
        <v>26.727985329093787</v>
      </c>
      <c r="K31" s="47">
        <f ca="1">AVERAGE(INDIRECT($X$1&amp;ADDRESS($X31, K$57)&amp;":"&amp;ADDRESS($Y31, K$57)))</f>
        <v>37.940507189067766</v>
      </c>
      <c r="L31" s="47">
        <f ca="1">AVERAGE(INDIRECT($X$1&amp;ADDRESS($X31, L$57)&amp;":"&amp;ADDRESS($Y31, L$57)))</f>
        <v>36.792345688260227</v>
      </c>
      <c r="M31" s="49">
        <f ca="1">AVERAGE(INDIRECT($X$1&amp;ADDRESS($X31, M$57)&amp;":"&amp;ADDRESS($Y31, M$57)))</f>
        <v>87.839509960374158</v>
      </c>
      <c r="N31" s="47">
        <f ca="1">AVERAGE(INDIRECT($X$1&amp;ADDRESS($X31, N$57)&amp;":"&amp;ADDRESS($Y31, N$57)))</f>
        <v>7200</v>
      </c>
      <c r="O31" s="47">
        <f ca="1">AVERAGE(INDIRECT($X$1&amp;ADDRESS($X31, O$57)&amp;":"&amp;ADDRESS($Y31, O$57)))</f>
        <v>7200</v>
      </c>
      <c r="P31" s="47">
        <f ca="1">AVERAGE(INDIRECT($X$1&amp;ADDRESS($X31, P$57)&amp;":"&amp;ADDRESS($Y31, P$57)))</f>
        <v>7200</v>
      </c>
      <c r="Q31" s="47">
        <f ca="1">AVERAGE(INDIRECT($X$1&amp;ADDRESS($X31, Q$57)&amp;":"&amp;ADDRESS($Y31, Q$57)))</f>
        <v>7200</v>
      </c>
      <c r="R31" s="47">
        <f ca="1">AVERAGE(INDIRECT($X$1&amp;ADDRESS($X31, R$57)&amp;":"&amp;ADDRESS($Y31, R$57)))</f>
        <v>7200</v>
      </c>
      <c r="S31" s="47">
        <f t="shared" ca="1" si="3"/>
        <v>7200</v>
      </c>
      <c r="T31" s="47">
        <f t="shared" ca="1" si="3"/>
        <v>7200</v>
      </c>
      <c r="U31" s="47">
        <f t="shared" ca="1" si="3"/>
        <v>7200</v>
      </c>
      <c r="V31" s="49">
        <f t="shared" ca="1" si="3"/>
        <v>7200</v>
      </c>
      <c r="X31">
        <f t="shared" si="1"/>
        <v>143</v>
      </c>
      <c r="Y31">
        <f t="shared" si="2"/>
        <v>147</v>
      </c>
    </row>
    <row r="32" spans="1:25">
      <c r="A32" s="60">
        <v>75</v>
      </c>
      <c r="B32" s="60">
        <v>12</v>
      </c>
      <c r="C32" s="60">
        <v>0.3</v>
      </c>
      <c r="D32" s="67">
        <v>1</v>
      </c>
      <c r="E32" s="47">
        <f ca="1">AVERAGE(INDIRECT($X$1&amp;ADDRESS($X32, E$57)&amp;":"&amp;ADDRESS($Y32, E$57)))</f>
        <v>36.741319999999995</v>
      </c>
      <c r="F32" s="47">
        <f ca="1">AVERAGE(INDIRECT($X$1&amp;ADDRESS($X32, F$57)&amp;":"&amp;ADDRESS($Y32, F$57)))</f>
        <v>48.297000000000004</v>
      </c>
      <c r="G32" s="47">
        <f ca="1">AVERAGE(INDIRECT($X$1&amp;ADDRESS($X32, G$57)&amp;":"&amp;ADDRESS($Y32, G$57)))</f>
        <v>46.497799999999998</v>
      </c>
      <c r="H32" s="47">
        <f ca="1">AVERAGE(INDIRECT($X$1&amp;ADDRESS($X32, H$57)&amp;":"&amp;ADDRESS($Y32, H$57)))</f>
        <v>25.282</v>
      </c>
      <c r="I32" s="47">
        <f ca="1">AVERAGE(INDIRECT($X$1&amp;ADDRESS($X32, I$57)&amp;":"&amp;ADDRESS($Y32, I$57)))</f>
        <v>22.384</v>
      </c>
      <c r="J32" s="47">
        <f ca="1">AVERAGE(INDIRECT($X$1&amp;ADDRESS($X32, J$57)&amp;":"&amp;ADDRESS($Y32, J$57)))</f>
        <v>33.058765915029014</v>
      </c>
      <c r="K32" s="47">
        <f ca="1">AVERAGE(INDIRECT($X$1&amp;ADDRESS($X32, K$57)&amp;":"&amp;ADDRESS($Y32, K$57)))</f>
        <v>33.711732737797533</v>
      </c>
      <c r="L32" s="47">
        <f ca="1">AVERAGE(INDIRECT($X$1&amp;ADDRESS($X32, L$57)&amp;":"&amp;ADDRESS($Y32, L$57)))</f>
        <v>32.089342830315914</v>
      </c>
      <c r="M32" s="49">
        <f ca="1">AVERAGE(INDIRECT($X$1&amp;ADDRESS($X32, M$57)&amp;":"&amp;ADDRESS($Y32, M$57)))</f>
        <v>22.084123867400027</v>
      </c>
      <c r="N32" s="47">
        <f ca="1">AVERAGE(INDIRECT($X$1&amp;ADDRESS($X32, N$57)&amp;":"&amp;ADDRESS($Y32, N$57)))</f>
        <v>7200</v>
      </c>
      <c r="O32" s="47">
        <f ca="1">AVERAGE(INDIRECT($X$1&amp;ADDRESS($X32, O$57)&amp;":"&amp;ADDRESS($Y32, O$57)))</f>
        <v>7200</v>
      </c>
      <c r="P32" s="47">
        <f ca="1">AVERAGE(INDIRECT($X$1&amp;ADDRESS($X32, P$57)&amp;":"&amp;ADDRESS($Y32, P$57)))</f>
        <v>7200</v>
      </c>
      <c r="Q32" s="47">
        <f ca="1">AVERAGE(INDIRECT($X$1&amp;ADDRESS($X32, Q$57)&amp;":"&amp;ADDRESS($Y32, Q$57)))</f>
        <v>7200</v>
      </c>
      <c r="R32" s="47">
        <f ca="1">AVERAGE(INDIRECT($X$1&amp;ADDRESS($X32, R$57)&amp;":"&amp;ADDRESS($Y32, R$57)))</f>
        <v>7200</v>
      </c>
      <c r="S32" s="47">
        <f t="shared" ca="1" si="3"/>
        <v>7200</v>
      </c>
      <c r="T32" s="47">
        <f t="shared" ca="1" si="3"/>
        <v>7200</v>
      </c>
      <c r="U32" s="47">
        <f t="shared" ca="1" si="3"/>
        <v>7200</v>
      </c>
      <c r="V32" s="49">
        <f t="shared" ca="1" si="3"/>
        <v>7200</v>
      </c>
      <c r="X32">
        <f t="shared" si="1"/>
        <v>148</v>
      </c>
      <c r="Y32">
        <f t="shared" si="2"/>
        <v>152</v>
      </c>
    </row>
    <row r="33" spans="1:25">
      <c r="A33" s="60">
        <v>100</v>
      </c>
      <c r="B33" s="60">
        <v>4</v>
      </c>
      <c r="C33" s="60">
        <v>0.1</v>
      </c>
      <c r="D33" s="67">
        <v>0.1</v>
      </c>
      <c r="E33" s="47">
        <f ca="1">AVERAGE(INDIRECT($X$1&amp;ADDRESS($X33, E$57)&amp;":"&amp;ADDRESS($Y33, E$57)))</f>
        <v>0</v>
      </c>
      <c r="F33" s="47">
        <f ca="1">AVERAGE(INDIRECT($X$1&amp;ADDRESS($X33, F$57)&amp;":"&amp;ADDRESS($Y33, F$57)))</f>
        <v>0</v>
      </c>
      <c r="G33" s="47">
        <f ca="1">AVERAGE(INDIRECT($X$1&amp;ADDRESS($X33, G$57)&amp;":"&amp;ADDRESS($Y33, G$57)))</f>
        <v>0</v>
      </c>
      <c r="H33" s="47">
        <f ca="1">AVERAGE(INDIRECT($X$1&amp;ADDRESS($X33, H$57)&amp;":"&amp;ADDRESS($Y33, H$57)))</f>
        <v>13.237577999999999</v>
      </c>
      <c r="I33" s="47">
        <f ca="1">AVERAGE(INDIRECT($X$1&amp;ADDRESS($X33, I$57)&amp;":"&amp;ADDRESS($Y33, I$57)))</f>
        <v>8.2532800000000002</v>
      </c>
      <c r="J33" s="47">
        <f ca="1">AVERAGE(INDIRECT($X$1&amp;ADDRESS($X33, J$57)&amp;":"&amp;ADDRESS($Y33, J$57)))</f>
        <v>0</v>
      </c>
      <c r="K33" s="47">
        <f ca="1">AVERAGE(INDIRECT($X$1&amp;ADDRESS($X33, K$57)&amp;":"&amp;ADDRESS($Y33, K$57)))</f>
        <v>0</v>
      </c>
      <c r="L33" s="47">
        <f ca="1">AVERAGE(INDIRECT($X$1&amp;ADDRESS($X33, L$57)&amp;":"&amp;ADDRESS($Y33, L$57)))</f>
        <v>0</v>
      </c>
      <c r="M33" s="49">
        <f ca="1">AVERAGE(INDIRECT($X$1&amp;ADDRESS($X33, M$57)&amp;":"&amp;ADDRESS($Y33, M$57)))</f>
        <v>1.0948366060110404</v>
      </c>
      <c r="N33" s="47">
        <f ca="1">AVERAGE(INDIRECT($X$1&amp;ADDRESS($X33, N$57)&amp;":"&amp;ADDRESS($Y33, N$57)))</f>
        <v>0.64200000000000002</v>
      </c>
      <c r="O33" s="47">
        <f ca="1">AVERAGE(INDIRECT($X$1&amp;ADDRESS($X33, O$57)&amp;":"&amp;ADDRESS($Y33, O$57)))</f>
        <v>1.3560000000000001</v>
      </c>
      <c r="P33" s="47">
        <f ca="1">AVERAGE(INDIRECT($X$1&amp;ADDRESS($X33, P$57)&amp;":"&amp;ADDRESS($Y33, P$57)))</f>
        <v>5.99</v>
      </c>
      <c r="Q33" s="47">
        <f ca="1">AVERAGE(INDIRECT($X$1&amp;ADDRESS($X33, Q$57)&amp;":"&amp;ADDRESS($Y33, Q$57)))</f>
        <v>0.60799999999999998</v>
      </c>
      <c r="R33" s="47">
        <f ca="1">AVERAGE(INDIRECT($X$1&amp;ADDRESS($X33, R$57)&amp;":"&amp;ADDRESS($Y33, R$57)))</f>
        <v>3.024</v>
      </c>
      <c r="S33" s="47">
        <f t="shared" ca="1" si="3"/>
        <v>177.49117999076844</v>
      </c>
      <c r="T33" s="47">
        <f t="shared" ca="1" si="3"/>
        <v>36.131196784973142</v>
      </c>
      <c r="U33" s="47">
        <f t="shared" ca="1" si="3"/>
        <v>19.686746835708618</v>
      </c>
      <c r="V33" s="49">
        <f t="shared" ca="1" si="3"/>
        <v>1663.1685962677002</v>
      </c>
      <c r="X33">
        <f t="shared" si="1"/>
        <v>153</v>
      </c>
      <c r="Y33">
        <f t="shared" si="2"/>
        <v>157</v>
      </c>
    </row>
    <row r="34" spans="1:25">
      <c r="A34" s="60">
        <v>100</v>
      </c>
      <c r="B34" s="60">
        <v>4</v>
      </c>
      <c r="C34" s="60">
        <v>0.1</v>
      </c>
      <c r="D34" s="67">
        <v>0.5</v>
      </c>
      <c r="E34" s="47">
        <f ca="1">AVERAGE(INDIRECT($X$1&amp;ADDRESS($X34, E$57)&amp;":"&amp;ADDRESS($Y34, E$57)))</f>
        <v>0</v>
      </c>
      <c r="F34" s="47">
        <f ca="1">AVERAGE(INDIRECT($X$1&amp;ADDRESS($X34, F$57)&amp;":"&amp;ADDRESS($Y34, F$57)))</f>
        <v>0</v>
      </c>
      <c r="G34" s="47">
        <f ca="1">AVERAGE(INDIRECT($X$1&amp;ADDRESS($X34, G$57)&amp;":"&amp;ADDRESS($Y34, G$57)))</f>
        <v>0</v>
      </c>
      <c r="H34" s="47">
        <f ca="1">AVERAGE(INDIRECT($X$1&amp;ADDRESS($X34, H$57)&amp;":"&amp;ADDRESS($Y34, H$57)))</f>
        <v>7.1249840000000004</v>
      </c>
      <c r="I34" s="47">
        <f ca="1">AVERAGE(INDIRECT($X$1&amp;ADDRESS($X34, I$57)&amp;":"&amp;ADDRESS($Y34, I$57)))</f>
        <v>4.0584239999999996</v>
      </c>
      <c r="J34" s="47">
        <f ca="1">AVERAGE(INDIRECT($X$1&amp;ADDRESS($X34, J$57)&amp;":"&amp;ADDRESS($Y34, J$57)))</f>
        <v>0</v>
      </c>
      <c r="K34" s="47">
        <f ca="1">AVERAGE(INDIRECT($X$1&amp;ADDRESS($X34, K$57)&amp;":"&amp;ADDRESS($Y34, K$57)))</f>
        <v>0</v>
      </c>
      <c r="L34" s="47">
        <f ca="1">AVERAGE(INDIRECT($X$1&amp;ADDRESS($X34, L$57)&amp;":"&amp;ADDRESS($Y34, L$57)))</f>
        <v>0</v>
      </c>
      <c r="M34" s="49">
        <f ca="1">AVERAGE(INDIRECT($X$1&amp;ADDRESS($X34, M$57)&amp;":"&amp;ADDRESS($Y34, M$57)))</f>
        <v>77.230270898006708</v>
      </c>
      <c r="N34" s="47">
        <f ca="1">AVERAGE(INDIRECT($X$1&amp;ADDRESS($X34, N$57)&amp;":"&amp;ADDRESS($Y34, N$57)))</f>
        <v>1.47</v>
      </c>
      <c r="O34" s="47">
        <f ca="1">AVERAGE(INDIRECT($X$1&amp;ADDRESS($X34, O$57)&amp;":"&amp;ADDRESS($Y34, O$57)))</f>
        <v>4.4060000000000006</v>
      </c>
      <c r="P34" s="47">
        <f ca="1">AVERAGE(INDIRECT($X$1&amp;ADDRESS($X34, P$57)&amp;":"&amp;ADDRESS($Y34, P$57)))</f>
        <v>30.848000000000003</v>
      </c>
      <c r="Q34" s="47">
        <f ca="1">AVERAGE(INDIRECT($X$1&amp;ADDRESS($X34, Q$57)&amp;":"&amp;ADDRESS($Y34, Q$57)))</f>
        <v>1.5779999999999998</v>
      </c>
      <c r="R34" s="47">
        <f ca="1">AVERAGE(INDIRECT($X$1&amp;ADDRESS($X34, R$57)&amp;":"&amp;ADDRESS($Y34, R$57)))</f>
        <v>67.397999999999996</v>
      </c>
      <c r="S34" s="47">
        <f t="shared" ca="1" si="3"/>
        <v>314.88749599456787</v>
      </c>
      <c r="T34" s="47">
        <f t="shared" ca="1" si="3"/>
        <v>3098.6230638027191</v>
      </c>
      <c r="U34" s="47">
        <f t="shared" ca="1" si="3"/>
        <v>2132.0529502391814</v>
      </c>
      <c r="V34" s="49">
        <f t="shared" ca="1" si="3"/>
        <v>7200</v>
      </c>
      <c r="X34">
        <f t="shared" si="1"/>
        <v>158</v>
      </c>
      <c r="Y34">
        <f t="shared" si="2"/>
        <v>162</v>
      </c>
    </row>
    <row r="35" spans="1:25">
      <c r="A35" s="60">
        <v>100</v>
      </c>
      <c r="B35" s="60">
        <v>4</v>
      </c>
      <c r="C35" s="60">
        <v>0.1</v>
      </c>
      <c r="D35" s="67">
        <v>1</v>
      </c>
      <c r="E35" s="47">
        <f ca="1">AVERAGE(INDIRECT($X$1&amp;ADDRESS($X35, E$57)&amp;":"&amp;ADDRESS($Y35, E$57)))</f>
        <v>0</v>
      </c>
      <c r="F35" s="47">
        <f ca="1">AVERAGE(INDIRECT($X$1&amp;ADDRESS($X35, F$57)&amp;":"&amp;ADDRESS($Y35, F$57)))</f>
        <v>0</v>
      </c>
      <c r="G35" s="47">
        <f ca="1">AVERAGE(INDIRECT($X$1&amp;ADDRESS($X35, G$57)&amp;":"&amp;ADDRESS($Y35, G$57)))</f>
        <v>0</v>
      </c>
      <c r="H35" s="47">
        <f ca="1">AVERAGE(INDIRECT($X$1&amp;ADDRESS($X35, H$57)&amp;":"&amp;ADDRESS($Y35, H$57)))</f>
        <v>0.45000239999999997</v>
      </c>
      <c r="I35" s="47">
        <f ca="1">AVERAGE(INDIRECT($X$1&amp;ADDRESS($X35, I$57)&amp;":"&amp;ADDRESS($Y35, I$57)))</f>
        <v>3.2051200000000002E-2</v>
      </c>
      <c r="J35" s="47">
        <f ca="1">AVERAGE(INDIRECT($X$1&amp;ADDRESS($X35, J$57)&amp;":"&amp;ADDRESS($Y35, J$57)))</f>
        <v>0</v>
      </c>
      <c r="K35" s="47">
        <f ca="1">AVERAGE(INDIRECT($X$1&amp;ADDRESS($X35, K$57)&amp;":"&amp;ADDRESS($Y35, K$57)))</f>
        <v>0</v>
      </c>
      <c r="L35" s="47">
        <f ca="1">AVERAGE(INDIRECT($X$1&amp;ADDRESS($X35, L$57)&amp;":"&amp;ADDRESS($Y35, L$57)))</f>
        <v>0</v>
      </c>
      <c r="M35" s="49">
        <f ca="1">AVERAGE(INDIRECT($X$1&amp;ADDRESS($X35, M$57)&amp;":"&amp;ADDRESS($Y35, M$57)))</f>
        <v>4.6690329162211501</v>
      </c>
      <c r="N35" s="47">
        <f ca="1">AVERAGE(INDIRECT($X$1&amp;ADDRESS($X35, N$57)&amp;":"&amp;ADDRESS($Y35, N$57)))</f>
        <v>500.51400000000001</v>
      </c>
      <c r="O35" s="47">
        <f ca="1">AVERAGE(INDIRECT($X$1&amp;ADDRESS($X35, O$57)&amp;":"&amp;ADDRESS($Y35, O$57)))</f>
        <v>8.6240000000000006</v>
      </c>
      <c r="P35" s="47">
        <f ca="1">AVERAGE(INDIRECT($X$1&amp;ADDRESS($X35, P$57)&amp;":"&amp;ADDRESS($Y35, P$57)))</f>
        <v>6.4620000000000006</v>
      </c>
      <c r="Q35" s="47">
        <f ca="1">AVERAGE(INDIRECT($X$1&amp;ADDRESS($X35, Q$57)&amp;":"&amp;ADDRESS($Y35, Q$57)))</f>
        <v>17.128</v>
      </c>
      <c r="R35" s="47">
        <f ca="1">AVERAGE(INDIRECT($X$1&amp;ADDRESS($X35, R$57)&amp;":"&amp;ADDRESS($Y35, R$57)))</f>
        <v>4.4580000000000002</v>
      </c>
      <c r="S35" s="47">
        <f t="shared" ref="S35:V50" ca="1" si="4">AVERAGE(INDIRECT($X$1&amp;ADDRESS($X35, S$57)&amp;":"&amp;ADDRESS($Y35, S$57)))</f>
        <v>431.81454567909242</v>
      </c>
      <c r="T35" s="47">
        <f t="shared" ca="1" si="4"/>
        <v>1237.7439517974851</v>
      </c>
      <c r="U35" s="47">
        <f t="shared" ca="1" si="4"/>
        <v>673.01086902618408</v>
      </c>
      <c r="V35" s="49">
        <f t="shared" ca="1" si="4"/>
        <v>5836.1594972133635</v>
      </c>
      <c r="X35">
        <f t="shared" si="1"/>
        <v>163</v>
      </c>
      <c r="Y35">
        <f t="shared" si="2"/>
        <v>167</v>
      </c>
    </row>
    <row r="36" spans="1:25">
      <c r="A36" s="60">
        <v>100</v>
      </c>
      <c r="B36" s="60">
        <v>4</v>
      </c>
      <c r="C36" s="60">
        <v>0.3</v>
      </c>
      <c r="D36" s="67">
        <v>0.1</v>
      </c>
      <c r="E36" s="47">
        <f ca="1">AVERAGE(INDIRECT($X$1&amp;ADDRESS($X36, E$57)&amp;":"&amp;ADDRESS($Y36, E$57)))</f>
        <v>0</v>
      </c>
      <c r="F36" s="47">
        <f ca="1">AVERAGE(INDIRECT($X$1&amp;ADDRESS($X36, F$57)&amp;":"&amp;ADDRESS($Y36, F$57)))</f>
        <v>0</v>
      </c>
      <c r="G36" s="47">
        <f ca="1">AVERAGE(INDIRECT($X$1&amp;ADDRESS($X36, G$57)&amp;":"&amp;ADDRESS($Y36, G$57)))</f>
        <v>0</v>
      </c>
      <c r="H36" s="47">
        <f ca="1">AVERAGE(INDIRECT($X$1&amp;ADDRESS($X36, H$57)&amp;":"&amp;ADDRESS($Y36, H$57)))</f>
        <v>12.442342</v>
      </c>
      <c r="I36" s="47">
        <f ca="1">AVERAGE(INDIRECT($X$1&amp;ADDRESS($X36, I$57)&amp;":"&amp;ADDRESS($Y36, I$57)))</f>
        <v>10.153319999999999</v>
      </c>
      <c r="J36" s="47">
        <f ca="1">AVERAGE(INDIRECT($X$1&amp;ADDRESS($X36, J$57)&amp;":"&amp;ADDRESS($Y36, J$57)))</f>
        <v>0</v>
      </c>
      <c r="K36" s="47">
        <f ca="1">AVERAGE(INDIRECT($X$1&amp;ADDRESS($X36, K$57)&amp;":"&amp;ADDRESS($Y36, K$57)))</f>
        <v>0</v>
      </c>
      <c r="L36" s="47">
        <f ca="1">AVERAGE(INDIRECT($X$1&amp;ADDRESS($X36, L$57)&amp;":"&amp;ADDRESS($Y36, L$57)))</f>
        <v>0</v>
      </c>
      <c r="M36" s="49">
        <f ca="1">AVERAGE(INDIRECT($X$1&amp;ADDRESS($X36, M$57)&amp;":"&amp;ADDRESS($Y36, M$57)))</f>
        <v>5.8411820992509673</v>
      </c>
      <c r="N36" s="47">
        <f ca="1">AVERAGE(INDIRECT($X$1&amp;ADDRESS($X36, N$57)&amp;":"&amp;ADDRESS($Y36, N$57)))</f>
        <v>0.35599999999999998</v>
      </c>
      <c r="O36" s="47">
        <f ca="1">AVERAGE(INDIRECT($X$1&amp;ADDRESS($X36, O$57)&amp;":"&amp;ADDRESS($Y36, O$57)))</f>
        <v>0.48</v>
      </c>
      <c r="P36" s="47">
        <f ca="1">AVERAGE(INDIRECT($X$1&amp;ADDRESS($X36, P$57)&amp;":"&amp;ADDRESS($Y36, P$57)))</f>
        <v>3.3860000000000001</v>
      </c>
      <c r="Q36" s="47">
        <f ca="1">AVERAGE(INDIRECT($X$1&amp;ADDRESS($X36, Q$57)&amp;":"&amp;ADDRESS($Y36, Q$57)))</f>
        <v>0.31799999999999995</v>
      </c>
      <c r="R36" s="47">
        <f ca="1">AVERAGE(INDIRECT($X$1&amp;ADDRESS($X36, R$57)&amp;":"&amp;ADDRESS($Y36, R$57)))</f>
        <v>4.49</v>
      </c>
      <c r="S36" s="47">
        <f t="shared" ca="1" si="4"/>
        <v>69.544903373718242</v>
      </c>
      <c r="T36" s="47">
        <f t="shared" ca="1" si="4"/>
        <v>16.536572599411009</v>
      </c>
      <c r="U36" s="47">
        <f t="shared" ca="1" si="4"/>
        <v>11.775962781906125</v>
      </c>
      <c r="V36" s="49">
        <f t="shared" ca="1" si="4"/>
        <v>1579.8391618251801</v>
      </c>
      <c r="X36">
        <f t="shared" si="1"/>
        <v>168</v>
      </c>
      <c r="Y36">
        <f t="shared" si="2"/>
        <v>172</v>
      </c>
    </row>
    <row r="37" spans="1:25">
      <c r="A37" s="60">
        <v>100</v>
      </c>
      <c r="B37" s="60">
        <v>4</v>
      </c>
      <c r="C37" s="60">
        <v>0.3</v>
      </c>
      <c r="D37" s="67">
        <v>0.5</v>
      </c>
      <c r="E37" s="47">
        <f ca="1">AVERAGE(INDIRECT($X$1&amp;ADDRESS($X37, E$57)&amp;":"&amp;ADDRESS($Y37, E$57)))</f>
        <v>0</v>
      </c>
      <c r="F37" s="47">
        <f ca="1">AVERAGE(INDIRECT($X$1&amp;ADDRESS($X37, F$57)&amp;":"&amp;ADDRESS($Y37, F$57)))</f>
        <v>0</v>
      </c>
      <c r="G37" s="47">
        <f ca="1">AVERAGE(INDIRECT($X$1&amp;ADDRESS($X37, G$57)&amp;":"&amp;ADDRESS($Y37, G$57)))</f>
        <v>0</v>
      </c>
      <c r="H37" s="47">
        <f ca="1">AVERAGE(INDIRECT($X$1&amp;ADDRESS($X37, H$57)&amp;":"&amp;ADDRESS($Y37, H$57)))</f>
        <v>7.7347940000000008</v>
      </c>
      <c r="I37" s="47">
        <f ca="1">AVERAGE(INDIRECT($X$1&amp;ADDRESS($X37, I$57)&amp;":"&amp;ADDRESS($Y37, I$57)))</f>
        <v>4.241232000000001</v>
      </c>
      <c r="J37" s="47">
        <f ca="1">AVERAGE(INDIRECT($X$1&amp;ADDRESS($X37, J$57)&amp;":"&amp;ADDRESS($Y37, J$57)))</f>
        <v>0</v>
      </c>
      <c r="K37" s="47">
        <f ca="1">AVERAGE(INDIRECT($X$1&amp;ADDRESS($X37, K$57)&amp;":"&amp;ADDRESS($Y37, K$57)))</f>
        <v>2.9702777351483656</v>
      </c>
      <c r="L37" s="47">
        <f ca="1">AVERAGE(INDIRECT($X$1&amp;ADDRESS($X37, L$57)&amp;":"&amp;ADDRESS($Y37, L$57)))</f>
        <v>1.920101606828144</v>
      </c>
      <c r="M37" s="49">
        <f ca="1">AVERAGE(INDIRECT($X$1&amp;ADDRESS($X37, M$57)&amp;":"&amp;ADDRESS($Y37, M$57)))</f>
        <v>78.023675363129087</v>
      </c>
      <c r="N37" s="47">
        <f ca="1">AVERAGE(INDIRECT($X$1&amp;ADDRESS($X37, N$57)&amp;":"&amp;ADDRESS($Y37, N$57)))</f>
        <v>2.468</v>
      </c>
      <c r="O37" s="47">
        <f ca="1">AVERAGE(INDIRECT($X$1&amp;ADDRESS($X37, O$57)&amp;":"&amp;ADDRESS($Y37, O$57)))</f>
        <v>14.324000000000003</v>
      </c>
      <c r="P37" s="47">
        <f ca="1">AVERAGE(INDIRECT($X$1&amp;ADDRESS($X37, P$57)&amp;":"&amp;ADDRESS($Y37, P$57)))</f>
        <v>91.927999999999997</v>
      </c>
      <c r="Q37" s="47">
        <f ca="1">AVERAGE(INDIRECT($X$1&amp;ADDRESS($X37, Q$57)&amp;":"&amp;ADDRESS($Y37, Q$57)))</f>
        <v>2.3679999999999999</v>
      </c>
      <c r="R37" s="47">
        <f ca="1">AVERAGE(INDIRECT($X$1&amp;ADDRESS($X37, R$57)&amp;":"&amp;ADDRESS($Y37, R$57)))</f>
        <v>35.926000000000002</v>
      </c>
      <c r="S37" s="47">
        <f t="shared" ca="1" si="4"/>
        <v>318.28447833061216</v>
      </c>
      <c r="T37" s="47">
        <f t="shared" ca="1" si="4"/>
        <v>4297.8969612121582</v>
      </c>
      <c r="U37" s="47">
        <f t="shared" ca="1" si="4"/>
        <v>3750.8272310256957</v>
      </c>
      <c r="V37" s="49">
        <f t="shared" ca="1" si="4"/>
        <v>7200</v>
      </c>
      <c r="X37">
        <f t="shared" si="1"/>
        <v>173</v>
      </c>
      <c r="Y37">
        <f t="shared" si="2"/>
        <v>177</v>
      </c>
    </row>
    <row r="38" spans="1:25">
      <c r="A38" s="60">
        <v>100</v>
      </c>
      <c r="B38" s="60">
        <v>4</v>
      </c>
      <c r="C38" s="60">
        <v>0.3</v>
      </c>
      <c r="D38" s="67">
        <v>1</v>
      </c>
      <c r="E38" s="47">
        <f ca="1">AVERAGE(INDIRECT($X$1&amp;ADDRESS($X38, E$57)&amp;":"&amp;ADDRESS($Y38, E$57)))</f>
        <v>0.212254</v>
      </c>
      <c r="F38" s="47">
        <f ca="1">AVERAGE(INDIRECT($X$1&amp;ADDRESS($X38, F$57)&amp;":"&amp;ADDRESS($Y38, F$57)))</f>
        <v>0</v>
      </c>
      <c r="G38" s="47">
        <f ca="1">AVERAGE(INDIRECT($X$1&amp;ADDRESS($X38, G$57)&amp;":"&amp;ADDRESS($Y38, G$57)))</f>
        <v>0</v>
      </c>
      <c r="H38" s="47">
        <f ca="1">AVERAGE(INDIRECT($X$1&amp;ADDRESS($X38, H$57)&amp;":"&amp;ADDRESS($Y38, H$57)))</f>
        <v>1.8451160000000002</v>
      </c>
      <c r="I38" s="47">
        <f ca="1">AVERAGE(INDIRECT($X$1&amp;ADDRESS($X38, I$57)&amp;":"&amp;ADDRESS($Y38, I$57)))</f>
        <v>0.52077879999999999</v>
      </c>
      <c r="J38" s="47">
        <f ca="1">AVERAGE(INDIRECT($X$1&amp;ADDRESS($X38, J$57)&amp;":"&amp;ADDRESS($Y38, J$57)))</f>
        <v>0</v>
      </c>
      <c r="K38" s="47">
        <f ca="1">AVERAGE(INDIRECT($X$1&amp;ADDRESS($X38, K$57)&amp;":"&amp;ADDRESS($Y38, K$57)))</f>
        <v>0</v>
      </c>
      <c r="L38" s="47">
        <f ca="1">AVERAGE(INDIRECT($X$1&amp;ADDRESS($X38, L$57)&amp;":"&amp;ADDRESS($Y38, L$57)))</f>
        <v>0</v>
      </c>
      <c r="M38" s="49">
        <f ca="1">AVERAGE(INDIRECT($X$1&amp;ADDRESS($X38, M$57)&amp;":"&amp;ADDRESS($Y38, M$57)))</f>
        <v>6.1571447434577218</v>
      </c>
      <c r="N38" s="47">
        <f ca="1">AVERAGE(INDIRECT($X$1&amp;ADDRESS($X38, N$57)&amp;":"&amp;ADDRESS($Y38, N$57)))</f>
        <v>1679.0479999999995</v>
      </c>
      <c r="O38" s="47">
        <f ca="1">AVERAGE(INDIRECT($X$1&amp;ADDRESS($X38, O$57)&amp;":"&amp;ADDRESS($Y38, O$57)))</f>
        <v>190.97200000000004</v>
      </c>
      <c r="P38" s="47">
        <f ca="1">AVERAGE(INDIRECT($X$1&amp;ADDRESS($X38, P$57)&amp;":"&amp;ADDRESS($Y38, P$57)))</f>
        <v>36.073999999999998</v>
      </c>
      <c r="Q38" s="47">
        <f ca="1">AVERAGE(INDIRECT($X$1&amp;ADDRESS($X38, Q$57)&amp;":"&amp;ADDRESS($Y38, Q$57)))</f>
        <v>414.2879999999999</v>
      </c>
      <c r="R38" s="47">
        <f ca="1">AVERAGE(INDIRECT($X$1&amp;ADDRESS($X38, R$57)&amp;":"&amp;ADDRESS($Y38, R$57)))</f>
        <v>46.501999999999995</v>
      </c>
      <c r="S38" s="47">
        <f t="shared" ca="1" si="4"/>
        <v>1188.0540630817413</v>
      </c>
      <c r="T38" s="47">
        <f t="shared" ca="1" si="4"/>
        <v>2410.3146537303924</v>
      </c>
      <c r="U38" s="47">
        <f t="shared" ca="1" si="4"/>
        <v>2957.868377017975</v>
      </c>
      <c r="V38" s="49">
        <f t="shared" ca="1" si="4"/>
        <v>7200</v>
      </c>
      <c r="X38">
        <f t="shared" si="1"/>
        <v>178</v>
      </c>
      <c r="Y38">
        <f t="shared" si="2"/>
        <v>182</v>
      </c>
    </row>
    <row r="39" spans="1:25">
      <c r="A39" s="60">
        <v>100</v>
      </c>
      <c r="B39" s="60">
        <v>8</v>
      </c>
      <c r="C39" s="60">
        <v>0.1</v>
      </c>
      <c r="D39" s="67">
        <v>0.1</v>
      </c>
      <c r="E39" s="47">
        <f ca="1">AVERAGE(INDIRECT($X$1&amp;ADDRESS($X39, E$57)&amp;":"&amp;ADDRESS($Y39, E$57)))</f>
        <v>0</v>
      </c>
      <c r="F39" s="47">
        <f ca="1">AVERAGE(INDIRECT($X$1&amp;ADDRESS($X39, F$57)&amp;":"&amp;ADDRESS($Y39, F$57)))</f>
        <v>0</v>
      </c>
      <c r="G39" s="47">
        <f ca="1">AVERAGE(INDIRECT($X$1&amp;ADDRESS($X39, G$57)&amp;":"&amp;ADDRESS($Y39, G$57)))</f>
        <v>2.2220400000000002</v>
      </c>
      <c r="H39" s="47">
        <f ca="1">AVERAGE(INDIRECT($X$1&amp;ADDRESS($X39, H$57)&amp;":"&amp;ADDRESS($Y39, H$57)))</f>
        <v>25.55566</v>
      </c>
      <c r="I39" s="47">
        <f ca="1">AVERAGE(INDIRECT($X$1&amp;ADDRESS($X39, I$57)&amp;":"&amp;ADDRESS($Y39, I$57)))</f>
        <v>21.829039999999999</v>
      </c>
      <c r="J39" s="47">
        <f ca="1">AVERAGE(INDIRECT($X$1&amp;ADDRESS($X39, J$57)&amp;":"&amp;ADDRESS($Y39, J$57)))</f>
        <v>0</v>
      </c>
      <c r="K39" s="47">
        <f ca="1">AVERAGE(INDIRECT($X$1&amp;ADDRESS($X39, K$57)&amp;":"&amp;ADDRESS($Y39, K$57)))</f>
        <v>2.4141961315968996</v>
      </c>
      <c r="L39" s="47">
        <f ca="1">AVERAGE(INDIRECT($X$1&amp;ADDRESS($X39, L$57)&amp;":"&amp;ADDRESS($Y39, L$57)))</f>
        <v>0</v>
      </c>
      <c r="M39" s="49">
        <f ca="1">AVERAGE(INDIRECT($X$1&amp;ADDRESS($X39, M$57)&amp;":"&amp;ADDRESS($Y39, M$57)))</f>
        <v>60.574728289781071</v>
      </c>
      <c r="N39" s="47">
        <f ca="1">AVERAGE(INDIRECT($X$1&amp;ADDRESS($X39, N$57)&amp;":"&amp;ADDRESS($Y39, N$57)))</f>
        <v>24.374000000000002</v>
      </c>
      <c r="O39" s="47">
        <f ca="1">AVERAGE(INDIRECT($X$1&amp;ADDRESS($X39, O$57)&amp;":"&amp;ADDRESS($Y39, O$57)))</f>
        <v>1765.5080000000003</v>
      </c>
      <c r="P39" s="47">
        <f ca="1">AVERAGE(INDIRECT($X$1&amp;ADDRESS($X39, P$57)&amp;":"&amp;ADDRESS($Y39, P$57)))</f>
        <v>3328.7660000000005</v>
      </c>
      <c r="Q39" s="47">
        <f ca="1">AVERAGE(INDIRECT($X$1&amp;ADDRESS($X39, Q$57)&amp;":"&amp;ADDRESS($Y39, Q$57)))</f>
        <v>21.713999999999999</v>
      </c>
      <c r="R39" s="47">
        <f ca="1">AVERAGE(INDIRECT($X$1&amp;ADDRESS($X39, R$57)&amp;":"&amp;ADDRESS($Y39, R$57)))</f>
        <v>6559.9780000000001</v>
      </c>
      <c r="S39" s="47">
        <f t="shared" ca="1" si="4"/>
        <v>184.95692443847656</v>
      </c>
      <c r="T39" s="47">
        <f t="shared" ca="1" si="4"/>
        <v>2431.5991082191467</v>
      </c>
      <c r="U39" s="47">
        <f t="shared" ca="1" si="4"/>
        <v>772.71688160896304</v>
      </c>
      <c r="V39" s="49">
        <f t="shared" ca="1" si="4"/>
        <v>7200</v>
      </c>
      <c r="X39">
        <f t="shared" si="1"/>
        <v>183</v>
      </c>
      <c r="Y39">
        <f t="shared" si="2"/>
        <v>187</v>
      </c>
    </row>
    <row r="40" spans="1:25">
      <c r="A40" s="60">
        <v>100</v>
      </c>
      <c r="B40" s="60">
        <v>8</v>
      </c>
      <c r="C40" s="60">
        <v>0.1</v>
      </c>
      <c r="D40" s="67">
        <v>0.5</v>
      </c>
      <c r="E40" s="47">
        <f ca="1">AVERAGE(INDIRECT($X$1&amp;ADDRESS($X40, E$57)&amp;":"&amp;ADDRESS($Y40, E$57)))</f>
        <v>0.90411199999999992</v>
      </c>
      <c r="F40" s="47">
        <f ca="1">AVERAGE(INDIRECT($X$1&amp;ADDRESS($X40, F$57)&amp;":"&amp;ADDRESS($Y40, F$57)))</f>
        <v>17.831324000000002</v>
      </c>
      <c r="G40" s="47">
        <f ca="1">AVERAGE(INDIRECT($X$1&amp;ADDRESS($X40, G$57)&amp;":"&amp;ADDRESS($Y40, G$57)))</f>
        <v>13.429928</v>
      </c>
      <c r="H40" s="47">
        <f ca="1">AVERAGE(INDIRECT($X$1&amp;ADDRESS($X40, H$57)&amp;":"&amp;ADDRESS($Y40, H$57)))</f>
        <v>17.140740000000001</v>
      </c>
      <c r="I40" s="47">
        <f ca="1">AVERAGE(INDIRECT($X$1&amp;ADDRESS($X40, I$57)&amp;":"&amp;ADDRESS($Y40, I$57)))</f>
        <v>12.8178</v>
      </c>
      <c r="J40" s="47">
        <f ca="1">AVERAGE(INDIRECT($X$1&amp;ADDRESS($X40, J$57)&amp;":"&amp;ADDRESS($Y40, J$57)))</f>
        <v>7.05829123321152</v>
      </c>
      <c r="K40" s="47">
        <f ca="1">AVERAGE(INDIRECT($X$1&amp;ADDRESS($X40, K$57)&amp;":"&amp;ADDRESS($Y40, K$57)))</f>
        <v>19.171071957989703</v>
      </c>
      <c r="L40" s="47">
        <f ca="1">AVERAGE(INDIRECT($X$1&amp;ADDRESS($X40, L$57)&amp;":"&amp;ADDRESS($Y40, L$57)))</f>
        <v>17.934797092904589</v>
      </c>
      <c r="M40" s="49">
        <f ca="1">AVERAGE(INDIRECT($X$1&amp;ADDRESS($X40, M$57)&amp;":"&amp;ADDRESS($Y40, M$57)))</f>
        <v>85.264817570267297</v>
      </c>
      <c r="N40" s="47">
        <f ca="1">AVERAGE(INDIRECT($X$1&amp;ADDRESS($X40, N$57)&amp;":"&amp;ADDRESS($Y40, N$57)))</f>
        <v>3408.8180000000002</v>
      </c>
      <c r="O40" s="47">
        <f ca="1">AVERAGE(INDIRECT($X$1&amp;ADDRESS($X40, O$57)&amp;":"&amp;ADDRESS($Y40, O$57)))</f>
        <v>7200</v>
      </c>
      <c r="P40" s="47">
        <f ca="1">AVERAGE(INDIRECT($X$1&amp;ADDRESS($X40, P$57)&amp;":"&amp;ADDRESS($Y40, P$57)))</f>
        <v>7200</v>
      </c>
      <c r="Q40" s="47">
        <f ca="1">AVERAGE(INDIRECT($X$1&amp;ADDRESS($X40, Q$57)&amp;":"&amp;ADDRESS($Y40, Q$57)))</f>
        <v>2691.0639999999999</v>
      </c>
      <c r="R40" s="47">
        <f ca="1">AVERAGE(INDIRECT($X$1&amp;ADDRESS($X40, R$57)&amp;":"&amp;ADDRESS($Y40, R$57)))</f>
        <v>7165.8119999999999</v>
      </c>
      <c r="S40" s="47">
        <f t="shared" ca="1" si="4"/>
        <v>7200</v>
      </c>
      <c r="T40" s="47">
        <f t="shared" ca="1" si="4"/>
        <v>7200</v>
      </c>
      <c r="U40" s="47">
        <f t="shared" ca="1" si="4"/>
        <v>7200</v>
      </c>
      <c r="V40" s="49">
        <f t="shared" ca="1" si="4"/>
        <v>7200</v>
      </c>
      <c r="X40">
        <f t="shared" si="1"/>
        <v>188</v>
      </c>
      <c r="Y40">
        <f t="shared" si="2"/>
        <v>192</v>
      </c>
    </row>
    <row r="41" spans="1:25">
      <c r="A41" s="60">
        <v>100</v>
      </c>
      <c r="B41" s="60">
        <v>8</v>
      </c>
      <c r="C41" s="60">
        <v>0.1</v>
      </c>
      <c r="D41" s="67">
        <v>1</v>
      </c>
      <c r="E41" s="47">
        <f ca="1">AVERAGE(INDIRECT($X$1&amp;ADDRESS($X41, E$57)&amp;":"&amp;ADDRESS($Y41, E$57)))</f>
        <v>25.08428</v>
      </c>
      <c r="F41" s="47">
        <f ca="1">AVERAGE(INDIRECT($X$1&amp;ADDRESS($X41, F$57)&amp;":"&amp;ADDRESS($Y41, F$57)))</f>
        <v>33.862260000000006</v>
      </c>
      <c r="G41" s="47">
        <f ca="1">AVERAGE(INDIRECT($X$1&amp;ADDRESS($X41, G$57)&amp;":"&amp;ADDRESS($Y41, G$57)))</f>
        <v>32.199840000000002</v>
      </c>
      <c r="H41" s="47">
        <f ca="1">AVERAGE(INDIRECT($X$1&amp;ADDRESS($X41, H$57)&amp;":"&amp;ADDRESS($Y41, H$57)))</f>
        <v>9.9373060000000013</v>
      </c>
      <c r="I41" s="47">
        <f ca="1">AVERAGE(INDIRECT($X$1&amp;ADDRESS($X41, I$57)&amp;":"&amp;ADDRESS($Y41, I$57)))</f>
        <v>3.7326700000000002</v>
      </c>
      <c r="J41" s="47">
        <f ca="1">AVERAGE(INDIRECT($X$1&amp;ADDRESS($X41, J$57)&amp;":"&amp;ADDRESS($Y41, J$57)))</f>
        <v>22.548294049850973</v>
      </c>
      <c r="K41" s="47">
        <f ca="1">AVERAGE(INDIRECT($X$1&amp;ADDRESS($X41, K$57)&amp;":"&amp;ADDRESS($Y41, K$57)))</f>
        <v>23.080498075485099</v>
      </c>
      <c r="L41" s="47">
        <f ca="1">AVERAGE(INDIRECT($X$1&amp;ADDRESS($X41, L$57)&amp;":"&amp;ADDRESS($Y41, L$57)))</f>
        <v>21.331347414273896</v>
      </c>
      <c r="M41" s="49">
        <f ca="1">AVERAGE(INDIRECT($X$1&amp;ADDRESS($X41, M$57)&amp;":"&amp;ADDRESS($Y41, M$57)))</f>
        <v>2.1568811454152925</v>
      </c>
      <c r="N41" s="47">
        <f ca="1">AVERAGE(INDIRECT($X$1&amp;ADDRESS($X41, N$57)&amp;":"&amp;ADDRESS($Y41, N$57)))</f>
        <v>7200</v>
      </c>
      <c r="O41" s="47">
        <f ca="1">AVERAGE(INDIRECT($X$1&amp;ADDRESS($X41, O$57)&amp;":"&amp;ADDRESS($Y41, O$57)))</f>
        <v>7200</v>
      </c>
      <c r="P41" s="47">
        <f ca="1">AVERAGE(INDIRECT($X$1&amp;ADDRESS($X41, P$57)&amp;":"&amp;ADDRESS($Y41, P$57)))</f>
        <v>7200</v>
      </c>
      <c r="Q41" s="47">
        <f ca="1">AVERAGE(INDIRECT($X$1&amp;ADDRESS($X41, Q$57)&amp;":"&amp;ADDRESS($Y41, Q$57)))</f>
        <v>7200</v>
      </c>
      <c r="R41" s="47">
        <f ca="1">AVERAGE(INDIRECT($X$1&amp;ADDRESS($X41, R$57)&amp;":"&amp;ADDRESS($Y41, R$57)))</f>
        <v>7200</v>
      </c>
      <c r="S41" s="47">
        <f t="shared" ca="1" si="4"/>
        <v>7200</v>
      </c>
      <c r="T41" s="47">
        <f t="shared" ca="1" si="4"/>
        <v>7200</v>
      </c>
      <c r="U41" s="47">
        <f t="shared" ca="1" si="4"/>
        <v>7200</v>
      </c>
      <c r="V41" s="49">
        <f t="shared" ca="1" si="4"/>
        <v>6561.6198885917665</v>
      </c>
      <c r="X41">
        <f t="shared" si="1"/>
        <v>193</v>
      </c>
      <c r="Y41">
        <f t="shared" si="2"/>
        <v>197</v>
      </c>
    </row>
    <row r="42" spans="1:25">
      <c r="A42" s="60">
        <v>100</v>
      </c>
      <c r="B42" s="60">
        <v>8</v>
      </c>
      <c r="C42" s="60">
        <v>0.3</v>
      </c>
      <c r="D42" s="67">
        <v>0.1</v>
      </c>
      <c r="E42" s="47">
        <f ca="1">AVERAGE(INDIRECT($X$1&amp;ADDRESS($X42, E$57)&amp;":"&amp;ADDRESS($Y42, E$57)))</f>
        <v>0</v>
      </c>
      <c r="F42" s="47">
        <f ca="1">AVERAGE(INDIRECT($X$1&amp;ADDRESS($X42, F$57)&amp;":"&amp;ADDRESS($Y42, F$57)))</f>
        <v>0</v>
      </c>
      <c r="G42" s="47">
        <f ca="1">AVERAGE(INDIRECT($X$1&amp;ADDRESS($X42, G$57)&amp;":"&amp;ADDRESS($Y42, G$57)))</f>
        <v>0.66120400000000001</v>
      </c>
      <c r="H42" s="47">
        <f ca="1">AVERAGE(INDIRECT($X$1&amp;ADDRESS($X42, H$57)&amp;":"&amp;ADDRESS($Y42, H$57)))</f>
        <v>25.613600000000002</v>
      </c>
      <c r="I42" s="47">
        <f ca="1">AVERAGE(INDIRECT($X$1&amp;ADDRESS($X42, I$57)&amp;":"&amp;ADDRESS($Y42, I$57)))</f>
        <v>20.463720000000002</v>
      </c>
      <c r="J42" s="47">
        <f ca="1">AVERAGE(INDIRECT($X$1&amp;ADDRESS($X42, J$57)&amp;":"&amp;ADDRESS($Y42, J$57)))</f>
        <v>0</v>
      </c>
      <c r="K42" s="47">
        <f ca="1">AVERAGE(INDIRECT($X$1&amp;ADDRESS($X42, K$57)&amp;":"&amp;ADDRESS($Y42, K$57)))</f>
        <v>0</v>
      </c>
      <c r="L42" s="47">
        <f ca="1">AVERAGE(INDIRECT($X$1&amp;ADDRESS($X42, L$57)&amp;":"&amp;ADDRESS($Y42, L$57)))</f>
        <v>0</v>
      </c>
      <c r="M42" s="49">
        <f ca="1">AVERAGE(INDIRECT($X$1&amp;ADDRESS($X42, M$57)&amp;":"&amp;ADDRESS($Y42, M$57)))</f>
        <v>60.946347642770448</v>
      </c>
      <c r="N42" s="47">
        <f ca="1">AVERAGE(INDIRECT($X$1&amp;ADDRESS($X42, N$57)&amp;":"&amp;ADDRESS($Y42, N$57)))</f>
        <v>26.798000000000002</v>
      </c>
      <c r="O42" s="47">
        <f ca="1">AVERAGE(INDIRECT($X$1&amp;ADDRESS($X42, O$57)&amp;":"&amp;ADDRESS($Y42, O$57)))</f>
        <v>623.6880000000001</v>
      </c>
      <c r="P42" s="47">
        <f ca="1">AVERAGE(INDIRECT($X$1&amp;ADDRESS($X42, P$57)&amp;":"&amp;ADDRESS($Y42, P$57)))</f>
        <v>3112.482</v>
      </c>
      <c r="Q42" s="47">
        <f ca="1">AVERAGE(INDIRECT($X$1&amp;ADDRESS($X42, Q$57)&amp;":"&amp;ADDRESS($Y42, Q$57)))</f>
        <v>45.666000000000004</v>
      </c>
      <c r="R42" s="47">
        <f ca="1">AVERAGE(INDIRECT($X$1&amp;ADDRESS($X42, R$57)&amp;":"&amp;ADDRESS($Y42, R$57)))</f>
        <v>6363.1239999999998</v>
      </c>
      <c r="S42" s="47">
        <f t="shared" ca="1" si="4"/>
        <v>142.6422001838684</v>
      </c>
      <c r="T42" s="47">
        <f t="shared" ca="1" si="4"/>
        <v>463.13866572380067</v>
      </c>
      <c r="U42" s="47">
        <f t="shared" ca="1" si="4"/>
        <v>141.2228771686554</v>
      </c>
      <c r="V42" s="49">
        <f t="shared" ca="1" si="4"/>
        <v>7200</v>
      </c>
      <c r="X42">
        <f t="shared" si="1"/>
        <v>198</v>
      </c>
      <c r="Y42">
        <f t="shared" si="2"/>
        <v>202</v>
      </c>
    </row>
    <row r="43" spans="1:25">
      <c r="A43" s="60">
        <v>100</v>
      </c>
      <c r="B43" s="60">
        <v>8</v>
      </c>
      <c r="C43" s="60">
        <v>0.3</v>
      </c>
      <c r="D43" s="67">
        <v>0.5</v>
      </c>
      <c r="E43" s="47">
        <f ca="1">AVERAGE(INDIRECT($X$1&amp;ADDRESS($X43, E$57)&amp;":"&amp;ADDRESS($Y43, E$57)))</f>
        <v>9.3955880000000001</v>
      </c>
      <c r="F43" s="47">
        <f ca="1">AVERAGE(INDIRECT($X$1&amp;ADDRESS($X43, F$57)&amp;":"&amp;ADDRESS($Y43, F$57)))</f>
        <v>27.0779</v>
      </c>
      <c r="G43" s="47">
        <f ca="1">AVERAGE(INDIRECT($X$1&amp;ADDRESS($X43, G$57)&amp;":"&amp;ADDRESS($Y43, G$57)))</f>
        <v>24.036670000000001</v>
      </c>
      <c r="H43" s="47">
        <f ca="1">AVERAGE(INDIRECT($X$1&amp;ADDRESS($X43, H$57)&amp;":"&amp;ADDRESS($Y43, H$57)))</f>
        <v>25.68112</v>
      </c>
      <c r="I43" s="47">
        <f ca="1">AVERAGE(INDIRECT($X$1&amp;ADDRESS($X43, I$57)&amp;":"&amp;ADDRESS($Y43, I$57)))</f>
        <v>21.940519999999999</v>
      </c>
      <c r="J43" s="47">
        <f ca="1">AVERAGE(INDIRECT($X$1&amp;ADDRESS($X43, J$57)&amp;":"&amp;ADDRESS($Y43, J$57)))</f>
        <v>13.855373450799267</v>
      </c>
      <c r="K43" s="47">
        <f ca="1">AVERAGE(INDIRECT($X$1&amp;ADDRESS($X43, K$57)&amp;":"&amp;ADDRESS($Y43, K$57)))</f>
        <v>26.249404806721628</v>
      </c>
      <c r="L43" s="47">
        <f ca="1">AVERAGE(INDIRECT($X$1&amp;ADDRESS($X43, L$57)&amp;":"&amp;ADDRESS($Y43, L$57)))</f>
        <v>24.773325014084378</v>
      </c>
      <c r="M43" s="49">
        <f ca="1">AVERAGE(INDIRECT($X$1&amp;ADDRESS($X43, M$57)&amp;":"&amp;ADDRESS($Y43, M$57)))</f>
        <v>87.957434397735298</v>
      </c>
      <c r="N43" s="47">
        <f ca="1">AVERAGE(INDIRECT($X$1&amp;ADDRESS($X43, N$57)&amp;":"&amp;ADDRESS($Y43, N$57)))</f>
        <v>5955.768</v>
      </c>
      <c r="O43" s="47">
        <f ca="1">AVERAGE(INDIRECT($X$1&amp;ADDRESS($X43, O$57)&amp;":"&amp;ADDRESS($Y43, O$57)))</f>
        <v>7200</v>
      </c>
      <c r="P43" s="47">
        <f ca="1">AVERAGE(INDIRECT($X$1&amp;ADDRESS($X43, P$57)&amp;":"&amp;ADDRESS($Y43, P$57)))</f>
        <v>7200</v>
      </c>
      <c r="Q43" s="47">
        <f ca="1">AVERAGE(INDIRECT($X$1&amp;ADDRESS($X43, Q$57)&amp;":"&amp;ADDRESS($Y43, Q$57)))</f>
        <v>6188.5379999999996</v>
      </c>
      <c r="R43" s="47">
        <f ca="1">AVERAGE(INDIRECT($X$1&amp;ADDRESS($X43, R$57)&amp;":"&amp;ADDRESS($Y43, R$57)))</f>
        <v>7200</v>
      </c>
      <c r="S43" s="47">
        <f t="shared" ca="1" si="4"/>
        <v>7200</v>
      </c>
      <c r="T43" s="47">
        <f t="shared" ca="1" si="4"/>
        <v>7200</v>
      </c>
      <c r="U43" s="47">
        <f t="shared" ca="1" si="4"/>
        <v>7200</v>
      </c>
      <c r="V43" s="49">
        <f t="shared" ca="1" si="4"/>
        <v>7200</v>
      </c>
      <c r="X43">
        <f t="shared" si="1"/>
        <v>203</v>
      </c>
      <c r="Y43">
        <f t="shared" si="2"/>
        <v>207</v>
      </c>
    </row>
    <row r="44" spans="1:25">
      <c r="A44" s="60">
        <v>100</v>
      </c>
      <c r="B44" s="60">
        <v>8</v>
      </c>
      <c r="C44" s="60">
        <v>0.3</v>
      </c>
      <c r="D44" s="67">
        <v>1</v>
      </c>
      <c r="E44" s="47">
        <f ca="1">AVERAGE(INDIRECT($X$1&amp;ADDRESS($X44, E$57)&amp;":"&amp;ADDRESS($Y44, E$57)))</f>
        <v>23.236640000000001</v>
      </c>
      <c r="F44" s="47">
        <f ca="1">AVERAGE(INDIRECT($X$1&amp;ADDRESS($X44, F$57)&amp;":"&amp;ADDRESS($Y44, F$57)))</f>
        <v>25.691399999999998</v>
      </c>
      <c r="G44" s="47">
        <f ca="1">AVERAGE(INDIRECT($X$1&amp;ADDRESS($X44, G$57)&amp;":"&amp;ADDRESS($Y44, G$57)))</f>
        <v>25.545560000000002</v>
      </c>
      <c r="H44" s="47">
        <f ca="1">AVERAGE(INDIRECT($X$1&amp;ADDRESS($X44, H$57)&amp;":"&amp;ADDRESS($Y44, H$57)))</f>
        <v>14.770066</v>
      </c>
      <c r="I44" s="47">
        <f ca="1">AVERAGE(INDIRECT($X$1&amp;ADDRESS($X44, I$57)&amp;":"&amp;ADDRESS($Y44, I$57)))</f>
        <v>10.552976000000001</v>
      </c>
      <c r="J44" s="47">
        <f ca="1">AVERAGE(INDIRECT($X$1&amp;ADDRESS($X44, J$57)&amp;":"&amp;ADDRESS($Y44, J$57)))</f>
        <v>22.070921403735134</v>
      </c>
      <c r="K44" s="47">
        <f ca="1">AVERAGE(INDIRECT($X$1&amp;ADDRESS($X44, K$57)&amp;":"&amp;ADDRESS($Y44, K$57)))</f>
        <v>22.894781630091313</v>
      </c>
      <c r="L44" s="47">
        <f ca="1">AVERAGE(INDIRECT($X$1&amp;ADDRESS($X44, L$57)&amp;":"&amp;ADDRESS($Y44, L$57)))</f>
        <v>21.880142403044012</v>
      </c>
      <c r="M44" s="49">
        <f ca="1">AVERAGE(INDIRECT($X$1&amp;ADDRESS($X44, M$57)&amp;":"&amp;ADDRESS($Y44, M$57)))</f>
        <v>13.644605607500759</v>
      </c>
      <c r="N44" s="47">
        <f ca="1">AVERAGE(INDIRECT($X$1&amp;ADDRESS($X44, N$57)&amp;":"&amp;ADDRESS($Y44, N$57)))</f>
        <v>7200</v>
      </c>
      <c r="O44" s="47">
        <f ca="1">AVERAGE(INDIRECT($X$1&amp;ADDRESS($X44, O$57)&amp;":"&amp;ADDRESS($Y44, O$57)))</f>
        <v>7200</v>
      </c>
      <c r="P44" s="47">
        <f ca="1">AVERAGE(INDIRECT($X$1&amp;ADDRESS($X44, P$57)&amp;":"&amp;ADDRESS($Y44, P$57)))</f>
        <v>7200</v>
      </c>
      <c r="Q44" s="47">
        <f ca="1">AVERAGE(INDIRECT($X$1&amp;ADDRESS($X44, Q$57)&amp;":"&amp;ADDRESS($Y44, Q$57)))</f>
        <v>7200</v>
      </c>
      <c r="R44" s="47">
        <f ca="1">AVERAGE(INDIRECT($X$1&amp;ADDRESS($X44, R$57)&amp;":"&amp;ADDRESS($Y44, R$57)))</f>
        <v>7200</v>
      </c>
      <c r="S44" s="47">
        <f t="shared" ca="1" si="4"/>
        <v>7200</v>
      </c>
      <c r="T44" s="47">
        <f t="shared" ca="1" si="4"/>
        <v>7200</v>
      </c>
      <c r="U44" s="47">
        <f t="shared" ca="1" si="4"/>
        <v>7200</v>
      </c>
      <c r="V44" s="49">
        <f t="shared" ca="1" si="4"/>
        <v>6099.949832201004</v>
      </c>
      <c r="X44">
        <f t="shared" si="1"/>
        <v>208</v>
      </c>
      <c r="Y44">
        <f t="shared" si="2"/>
        <v>212</v>
      </c>
    </row>
    <row r="45" spans="1:25">
      <c r="A45" s="60">
        <v>100</v>
      </c>
      <c r="B45" s="60">
        <v>12</v>
      </c>
      <c r="C45" s="60">
        <v>0.1</v>
      </c>
      <c r="D45" s="67">
        <v>0.1</v>
      </c>
      <c r="E45" s="47">
        <f ca="1">AVERAGE(INDIRECT($X$1&amp;ADDRESS($X45, E$57)&amp;":"&amp;ADDRESS($Y45, E$57)))</f>
        <v>2.839378</v>
      </c>
      <c r="F45" s="47">
        <f ca="1">AVERAGE(INDIRECT($X$1&amp;ADDRESS($X45, F$57)&amp;":"&amp;ADDRESS($Y45, F$57)))</f>
        <v>49.938859999999998</v>
      </c>
      <c r="G45" s="47">
        <f ca="1">AVERAGE(INDIRECT($X$1&amp;ADDRESS($X45, G$57)&amp;":"&amp;ADDRESS($Y45, G$57)))</f>
        <v>47.99286</v>
      </c>
      <c r="H45" s="47">
        <f ca="1">AVERAGE(INDIRECT($X$1&amp;ADDRESS($X45, H$57)&amp;":"&amp;ADDRESS($Y45, H$57)))</f>
        <v>42.314900000000002</v>
      </c>
      <c r="I45" s="47">
        <f ca="1">AVERAGE(INDIRECT($X$1&amp;ADDRESS($X45, I$57)&amp;":"&amp;ADDRESS($Y45, I$57)))</f>
        <v>44.456939999999996</v>
      </c>
      <c r="J45" s="47">
        <f ca="1">AVERAGE(INDIRECT($X$1&amp;ADDRESS($X45, J$57)&amp;":"&amp;ADDRESS($Y45, J$57)))</f>
        <v>0</v>
      </c>
      <c r="K45" s="47">
        <f ca="1">AVERAGE(INDIRECT($X$1&amp;ADDRESS($X45, K$57)&amp;":"&amp;ADDRESS($Y45, K$57)))</f>
        <v>20.221915352329376</v>
      </c>
      <c r="L45" s="47">
        <f ca="1">AVERAGE(INDIRECT($X$1&amp;ADDRESS($X45, L$57)&amp;":"&amp;ADDRESS($Y45, L$57)))</f>
        <v>15.640010486547022</v>
      </c>
      <c r="M45" s="49">
        <f ca="1">AVERAGE(INDIRECT($X$1&amp;ADDRESS($X45, M$57)&amp;":"&amp;ADDRESS($Y45, M$57)))</f>
        <v>72.119801204470505</v>
      </c>
      <c r="N45" s="47">
        <f ca="1">AVERAGE(INDIRECT($X$1&amp;ADDRESS($X45, N$57)&amp;":"&amp;ADDRESS($Y45, N$57)))</f>
        <v>5774.2440000000006</v>
      </c>
      <c r="O45" s="47">
        <f ca="1">AVERAGE(INDIRECT($X$1&amp;ADDRESS($X45, O$57)&amp;":"&amp;ADDRESS($Y45, O$57)))</f>
        <v>7200</v>
      </c>
      <c r="P45" s="47">
        <f ca="1">AVERAGE(INDIRECT($X$1&amp;ADDRESS($X45, P$57)&amp;":"&amp;ADDRESS($Y45, P$57)))</f>
        <v>7200</v>
      </c>
      <c r="Q45" s="47">
        <f ca="1">AVERAGE(INDIRECT($X$1&amp;ADDRESS($X45, Q$57)&amp;":"&amp;ADDRESS($Y45, Q$57)))</f>
        <v>2171.212</v>
      </c>
      <c r="R45" s="47">
        <f ca="1">AVERAGE(INDIRECT($X$1&amp;ADDRESS($X45, R$57)&amp;":"&amp;ADDRESS($Y45, R$57)))</f>
        <v>7200</v>
      </c>
      <c r="S45" s="47">
        <f t="shared" ca="1" si="4"/>
        <v>1562.8909192085266</v>
      </c>
      <c r="T45" s="47">
        <f t="shared" ca="1" si="4"/>
        <v>7200</v>
      </c>
      <c r="U45" s="47">
        <f t="shared" ca="1" si="4"/>
        <v>7053.9301976203915</v>
      </c>
      <c r="V45" s="49">
        <f t="shared" ca="1" si="4"/>
        <v>7200</v>
      </c>
      <c r="X45">
        <f t="shared" si="1"/>
        <v>213</v>
      </c>
      <c r="Y45">
        <f t="shared" si="2"/>
        <v>217</v>
      </c>
    </row>
    <row r="46" spans="1:25">
      <c r="A46" s="60">
        <v>100</v>
      </c>
      <c r="B46" s="60">
        <v>12</v>
      </c>
      <c r="C46" s="60">
        <v>0.1</v>
      </c>
      <c r="D46" s="67">
        <v>0.5</v>
      </c>
      <c r="E46" s="47">
        <f ca="1">AVERAGE(INDIRECT($X$1&amp;ADDRESS($X46, E$57)&amp;":"&amp;ADDRESS($Y46, E$57)))</f>
        <v>23.421060000000001</v>
      </c>
      <c r="F46" s="47">
        <f ca="1">AVERAGE(INDIRECT($X$1&amp;ADDRESS($X46, F$57)&amp;":"&amp;ADDRESS($Y46, F$57)))</f>
        <v>41.707839999999997</v>
      </c>
      <c r="G46" s="47">
        <f ca="1">AVERAGE(INDIRECT($X$1&amp;ADDRESS($X46, G$57)&amp;":"&amp;ADDRESS($Y46, G$57)))</f>
        <v>38.716640000000005</v>
      </c>
      <c r="H46" s="47">
        <f ca="1">AVERAGE(INDIRECT($X$1&amp;ADDRESS($X46, H$57)&amp;":"&amp;ADDRESS($Y46, H$57)))</f>
        <v>31.244900000000001</v>
      </c>
      <c r="I46" s="47">
        <f ca="1">AVERAGE(INDIRECT($X$1&amp;ADDRESS($X46, I$57)&amp;":"&amp;ADDRESS($Y46, I$57)))</f>
        <v>30.636519999999997</v>
      </c>
      <c r="J46" s="47">
        <f ca="1">AVERAGE(INDIRECT($X$1&amp;ADDRESS($X46, J$57)&amp;":"&amp;ADDRESS($Y46, J$57)))</f>
        <v>19.855114439766435</v>
      </c>
      <c r="K46" s="47">
        <f ca="1">AVERAGE(INDIRECT($X$1&amp;ADDRESS($X46, K$57)&amp;":"&amp;ADDRESS($Y46, K$57)))</f>
        <v>28.798993571378936</v>
      </c>
      <c r="L46" s="47">
        <f ca="1">AVERAGE(INDIRECT($X$1&amp;ADDRESS($X46, L$57)&amp;":"&amp;ADDRESS($Y46, L$57)))</f>
        <v>27.957109846978959</v>
      </c>
      <c r="M46" s="49">
        <f ca="1">AVERAGE(INDIRECT($X$1&amp;ADDRESS($X46, M$57)&amp;":"&amp;ADDRESS($Y46, M$57)))</f>
        <v>89.305436395350071</v>
      </c>
      <c r="N46" s="47">
        <f ca="1">AVERAGE(INDIRECT($X$1&amp;ADDRESS($X46, N$57)&amp;":"&amp;ADDRESS($Y46, N$57)))</f>
        <v>7200</v>
      </c>
      <c r="O46" s="47">
        <f ca="1">AVERAGE(INDIRECT($X$1&amp;ADDRESS($X46, O$57)&amp;":"&amp;ADDRESS($Y46, O$57)))</f>
        <v>7200</v>
      </c>
      <c r="P46" s="47">
        <f ca="1">AVERAGE(INDIRECT($X$1&amp;ADDRESS($X46, P$57)&amp;":"&amp;ADDRESS($Y46, P$57)))</f>
        <v>7200</v>
      </c>
      <c r="Q46" s="47">
        <f ca="1">AVERAGE(INDIRECT($X$1&amp;ADDRESS($X46, Q$57)&amp;":"&amp;ADDRESS($Y46, Q$57)))</f>
        <v>7200</v>
      </c>
      <c r="R46" s="47">
        <f ca="1">AVERAGE(INDIRECT($X$1&amp;ADDRESS($X46, R$57)&amp;":"&amp;ADDRESS($Y46, R$57)))</f>
        <v>7200</v>
      </c>
      <c r="S46" s="47">
        <f t="shared" ca="1" si="4"/>
        <v>7200</v>
      </c>
      <c r="T46" s="47">
        <f t="shared" ca="1" si="4"/>
        <v>7200</v>
      </c>
      <c r="U46" s="47">
        <f t="shared" ca="1" si="4"/>
        <v>7200</v>
      </c>
      <c r="V46" s="49">
        <f t="shared" ca="1" si="4"/>
        <v>7200</v>
      </c>
      <c r="X46">
        <f t="shared" si="1"/>
        <v>218</v>
      </c>
      <c r="Y46">
        <f t="shared" si="2"/>
        <v>222</v>
      </c>
    </row>
    <row r="47" spans="1:25">
      <c r="A47" s="60">
        <v>100</v>
      </c>
      <c r="B47" s="60">
        <v>12</v>
      </c>
      <c r="C47" s="60">
        <v>0.1</v>
      </c>
      <c r="D47" s="67">
        <v>1</v>
      </c>
      <c r="E47" s="47">
        <f ca="1">AVERAGE(INDIRECT($X$1&amp;ADDRESS($X47, E$57)&amp;":"&amp;ADDRESS($Y47, E$57)))</f>
        <v>37.288959999999996</v>
      </c>
      <c r="F47" s="47">
        <f ca="1">AVERAGE(INDIRECT($X$1&amp;ADDRESS($X47, F$57)&amp;":"&amp;ADDRESS($Y47, F$57)))</f>
        <v>62.095859999999995</v>
      </c>
      <c r="G47" s="47">
        <f ca="1">AVERAGE(INDIRECT($X$1&amp;ADDRESS($X47, G$57)&amp;":"&amp;ADDRESS($Y47, G$57)))</f>
        <v>37.549639999999997</v>
      </c>
      <c r="H47" s="47">
        <f ca="1">AVERAGE(INDIRECT($X$1&amp;ADDRESS($X47, H$57)&amp;":"&amp;ADDRESS($Y47, H$57)))</f>
        <v>23.967639999999999</v>
      </c>
      <c r="I47" s="47">
        <f ca="1">AVERAGE(INDIRECT($X$1&amp;ADDRESS($X47, I$57)&amp;":"&amp;ADDRESS($Y47, I$57)))</f>
        <v>17.920380000000002</v>
      </c>
      <c r="J47" s="47">
        <f ca="1">AVERAGE(INDIRECT($X$1&amp;ADDRESS($X47, J$57)&amp;":"&amp;ADDRESS($Y47, J$57)))</f>
        <v>35.03209292992954</v>
      </c>
      <c r="K47" s="47">
        <f ca="1">AVERAGE(INDIRECT($X$1&amp;ADDRESS($X47, K$57)&amp;":"&amp;ADDRESS($Y47, K$57)))</f>
        <v>35.883005139560005</v>
      </c>
      <c r="L47" s="47">
        <f ca="1">AVERAGE(INDIRECT($X$1&amp;ADDRESS($X47, L$57)&amp;":"&amp;ADDRESS($Y47, L$57)))</f>
        <v>34.085594595697422</v>
      </c>
      <c r="M47" s="49">
        <f ca="1">AVERAGE(INDIRECT($X$1&amp;ADDRESS($X47, M$57)&amp;":"&amp;ADDRESS($Y47, M$57)))</f>
        <v>19.45883334682712</v>
      </c>
      <c r="N47" s="47">
        <f ca="1">AVERAGE(INDIRECT($X$1&amp;ADDRESS($X47, N$57)&amp;":"&amp;ADDRESS($Y47, N$57)))</f>
        <v>7200</v>
      </c>
      <c r="O47" s="47">
        <f ca="1">AVERAGE(INDIRECT($X$1&amp;ADDRESS($X47, O$57)&amp;":"&amp;ADDRESS($Y47, O$57)))</f>
        <v>7200</v>
      </c>
      <c r="P47" s="47">
        <f ca="1">AVERAGE(INDIRECT($X$1&amp;ADDRESS($X47, P$57)&amp;":"&amp;ADDRESS($Y47, P$57)))</f>
        <v>7200</v>
      </c>
      <c r="Q47" s="47">
        <f ca="1">AVERAGE(INDIRECT($X$1&amp;ADDRESS($X47, Q$57)&amp;":"&amp;ADDRESS($Y47, Q$57)))</f>
        <v>7200</v>
      </c>
      <c r="R47" s="47">
        <f ca="1">AVERAGE(INDIRECT($X$1&amp;ADDRESS($X47, R$57)&amp;":"&amp;ADDRESS($Y47, R$57)))</f>
        <v>7200</v>
      </c>
      <c r="S47" s="47">
        <f t="shared" ca="1" si="4"/>
        <v>7200</v>
      </c>
      <c r="T47" s="47">
        <f t="shared" ca="1" si="4"/>
        <v>7200</v>
      </c>
      <c r="U47" s="47">
        <f t="shared" ca="1" si="4"/>
        <v>7200</v>
      </c>
      <c r="V47" s="49">
        <f t="shared" ca="1" si="4"/>
        <v>7200</v>
      </c>
      <c r="X47">
        <f t="shared" si="1"/>
        <v>223</v>
      </c>
      <c r="Y47">
        <f t="shared" si="2"/>
        <v>227</v>
      </c>
    </row>
    <row r="48" spans="1:25">
      <c r="A48" s="60">
        <v>100</v>
      </c>
      <c r="B48" s="60">
        <v>12</v>
      </c>
      <c r="C48" s="60">
        <v>0.3</v>
      </c>
      <c r="D48" s="67">
        <v>0.1</v>
      </c>
      <c r="E48" s="47">
        <f ca="1">AVERAGE(INDIRECT($X$1&amp;ADDRESS($X48, E$57)&amp;":"&amp;ADDRESS($Y48, E$57)))</f>
        <v>3.5688412</v>
      </c>
      <c r="F48" s="47">
        <f ca="1">AVERAGE(INDIRECT($X$1&amp;ADDRESS($X48, F$57)&amp;":"&amp;ADDRESS($Y48, F$57)))</f>
        <v>35.741439999999997</v>
      </c>
      <c r="G48" s="47">
        <f ca="1">AVERAGE(INDIRECT($X$1&amp;ADDRESS($X48, G$57)&amp;":"&amp;ADDRESS($Y48, G$57)))</f>
        <v>33.990079999999999</v>
      </c>
      <c r="H48" s="47">
        <f ca="1">AVERAGE(INDIRECT($X$1&amp;ADDRESS($X48, H$57)&amp;":"&amp;ADDRESS($Y48, H$57)))</f>
        <v>34.230939999999997</v>
      </c>
      <c r="I48" s="47">
        <f ca="1">AVERAGE(INDIRECT($X$1&amp;ADDRESS($X48, I$57)&amp;":"&amp;ADDRESS($Y48, I$57)))</f>
        <v>35.098239999999997</v>
      </c>
      <c r="J48" s="47">
        <f ca="1">AVERAGE(INDIRECT($X$1&amp;ADDRESS($X48, J$57)&amp;":"&amp;ADDRESS($Y48, J$57)))</f>
        <v>0</v>
      </c>
      <c r="K48" s="47">
        <f ca="1">AVERAGE(INDIRECT($X$1&amp;ADDRESS($X48, K$57)&amp;":"&amp;ADDRESS($Y48, K$57)))</f>
        <v>6.4795607152622408</v>
      </c>
      <c r="L48" s="47">
        <f ca="1">AVERAGE(INDIRECT($X$1&amp;ADDRESS($X48, L$57)&amp;":"&amp;ADDRESS($Y48, L$57)))</f>
        <v>6.848079958083221</v>
      </c>
      <c r="M48" s="49">
        <f ca="1">AVERAGE(INDIRECT($X$1&amp;ADDRESS($X48, M$57)&amp;":"&amp;ADDRESS($Y48, M$57)))</f>
        <v>71.385753648392168</v>
      </c>
      <c r="N48" s="47">
        <f ca="1">AVERAGE(INDIRECT($X$1&amp;ADDRESS($X48, N$57)&amp;":"&amp;ADDRESS($Y48, N$57)))</f>
        <v>4964.4539999999997</v>
      </c>
      <c r="O48" s="47">
        <f ca="1">AVERAGE(INDIRECT($X$1&amp;ADDRESS($X48, O$57)&amp;":"&amp;ADDRESS($Y48, O$57)))</f>
        <v>7200</v>
      </c>
      <c r="P48" s="47">
        <f ca="1">AVERAGE(INDIRECT($X$1&amp;ADDRESS($X48, P$57)&amp;":"&amp;ADDRESS($Y48, P$57)))</f>
        <v>7200</v>
      </c>
      <c r="Q48" s="47">
        <f ca="1">AVERAGE(INDIRECT($X$1&amp;ADDRESS($X48, Q$57)&amp;":"&amp;ADDRESS($Y48, Q$57)))</f>
        <v>3175.4880000000003</v>
      </c>
      <c r="R48" s="47">
        <f ca="1">AVERAGE(INDIRECT($X$1&amp;ADDRESS($X48, R$57)&amp;":"&amp;ADDRESS($Y48, R$57)))</f>
        <v>7200</v>
      </c>
      <c r="S48" s="47">
        <f t="shared" ca="1" si="4"/>
        <v>1347.3804983615876</v>
      </c>
      <c r="T48" s="47">
        <f t="shared" ca="1" si="4"/>
        <v>5057.3512799739838</v>
      </c>
      <c r="U48" s="47">
        <f t="shared" ca="1" si="4"/>
        <v>5210.3213985919956</v>
      </c>
      <c r="V48" s="49">
        <f t="shared" ca="1" si="4"/>
        <v>7200</v>
      </c>
      <c r="X48">
        <f t="shared" si="1"/>
        <v>228</v>
      </c>
      <c r="Y48">
        <f t="shared" si="2"/>
        <v>232</v>
      </c>
    </row>
    <row r="49" spans="1:25">
      <c r="A49" s="60">
        <v>100</v>
      </c>
      <c r="B49" s="60">
        <v>12</v>
      </c>
      <c r="C49" s="60">
        <v>0.3</v>
      </c>
      <c r="D49" s="67">
        <v>0.5</v>
      </c>
      <c r="E49" s="47">
        <f ca="1">AVERAGE(INDIRECT($X$1&amp;ADDRESS($X49, E$57)&amp;":"&amp;ADDRESS($Y49, E$57)))</f>
        <v>35.494320000000002</v>
      </c>
      <c r="F49" s="47">
        <f ca="1">AVERAGE(INDIRECT($X$1&amp;ADDRESS($X49, F$57)&amp;":"&amp;ADDRESS($Y49, F$57)))</f>
        <v>41.505960000000002</v>
      </c>
      <c r="G49" s="47">
        <f ca="1">AVERAGE(INDIRECT($X$1&amp;ADDRESS($X49, G$57)&amp;":"&amp;ADDRESS($Y49, G$57)))</f>
        <v>40.815620000000003</v>
      </c>
      <c r="H49" s="47">
        <f ca="1">AVERAGE(INDIRECT($X$1&amp;ADDRESS($X49, H$57)&amp;":"&amp;ADDRESS($Y49, H$57)))</f>
        <v>37.075720000000004</v>
      </c>
      <c r="I49" s="47">
        <f ca="1">AVERAGE(INDIRECT($X$1&amp;ADDRESS($X49, I$57)&amp;":"&amp;ADDRESS($Y49, I$57)))</f>
        <v>35.912899999999993</v>
      </c>
      <c r="J49" s="47">
        <f ca="1">AVERAGE(INDIRECT($X$1&amp;ADDRESS($X49, J$57)&amp;":"&amp;ADDRESS($Y49, J$57)))</f>
        <v>32.149198350227827</v>
      </c>
      <c r="K49" s="47">
        <f ca="1">AVERAGE(INDIRECT($X$1&amp;ADDRESS($X49, K$57)&amp;":"&amp;ADDRESS($Y49, K$57)))</f>
        <v>39.777700013308845</v>
      </c>
      <c r="L49" s="47">
        <f ca="1">AVERAGE(INDIRECT($X$1&amp;ADDRESS($X49, L$57)&amp;":"&amp;ADDRESS($Y49, L$57)))</f>
        <v>38.60726912432817</v>
      </c>
      <c r="M49" s="49">
        <f ca="1">AVERAGE(INDIRECT($X$1&amp;ADDRESS($X49, M$57)&amp;":"&amp;ADDRESS($Y49, M$57)))</f>
        <v>92.007699522253375</v>
      </c>
      <c r="N49" s="47">
        <f ca="1">AVERAGE(INDIRECT($X$1&amp;ADDRESS($X49, N$57)&amp;":"&amp;ADDRESS($Y49, N$57)))</f>
        <v>7200</v>
      </c>
      <c r="O49" s="47">
        <f ca="1">AVERAGE(INDIRECT($X$1&amp;ADDRESS($X49, O$57)&amp;":"&amp;ADDRESS($Y49, O$57)))</f>
        <v>7200</v>
      </c>
      <c r="P49" s="47">
        <f ca="1">AVERAGE(INDIRECT($X$1&amp;ADDRESS($X49, P$57)&amp;":"&amp;ADDRESS($Y49, P$57)))</f>
        <v>7200</v>
      </c>
      <c r="Q49" s="47">
        <f ca="1">AVERAGE(INDIRECT($X$1&amp;ADDRESS($X49, Q$57)&amp;":"&amp;ADDRESS($Y49, Q$57)))</f>
        <v>7200</v>
      </c>
      <c r="R49" s="47">
        <f ca="1">AVERAGE(INDIRECT($X$1&amp;ADDRESS($X49, R$57)&amp;":"&amp;ADDRESS($Y49, R$57)))</f>
        <v>7200</v>
      </c>
      <c r="S49" s="47">
        <f t="shared" ca="1" si="4"/>
        <v>7200</v>
      </c>
      <c r="T49" s="47">
        <f t="shared" ca="1" si="4"/>
        <v>7200</v>
      </c>
      <c r="U49" s="47">
        <f t="shared" ca="1" si="4"/>
        <v>7200</v>
      </c>
      <c r="V49" s="49">
        <f t="shared" ca="1" si="4"/>
        <v>7200</v>
      </c>
      <c r="X49">
        <f t="shared" si="1"/>
        <v>233</v>
      </c>
      <c r="Y49">
        <f t="shared" si="2"/>
        <v>237</v>
      </c>
    </row>
    <row r="50" spans="1:25">
      <c r="A50" s="60">
        <v>100</v>
      </c>
      <c r="B50" s="60">
        <v>12</v>
      </c>
      <c r="C50" s="60">
        <v>0.3</v>
      </c>
      <c r="D50" s="67">
        <v>1</v>
      </c>
      <c r="E50" s="47">
        <f ca="1">AVERAGE(INDIRECT($X$1&amp;ADDRESS($X50, E$57)&amp;":"&amp;ADDRESS($Y50, E$57)))</f>
        <v>32.917100000000005</v>
      </c>
      <c r="F50" s="47">
        <f ca="1">AVERAGE(INDIRECT($X$1&amp;ADDRESS($X50, F$57)&amp;":"&amp;ADDRESS($Y50, F$57)))</f>
        <v>59.866759999999999</v>
      </c>
      <c r="G50" s="47">
        <f ca="1">AVERAGE(INDIRECT($X$1&amp;ADDRESS($X50, G$57)&amp;":"&amp;ADDRESS($Y50, G$57)))</f>
        <v>72.740780000000001</v>
      </c>
      <c r="H50" s="47">
        <f ca="1">AVERAGE(INDIRECT($X$1&amp;ADDRESS($X50, H$57)&amp;":"&amp;ADDRESS($Y50, H$57)))</f>
        <v>26.500340000000001</v>
      </c>
      <c r="I50" s="47">
        <f ca="1">AVERAGE(INDIRECT($X$1&amp;ADDRESS($X50, I$57)&amp;":"&amp;ADDRESS($Y50, I$57)))</f>
        <v>25.673500000000001</v>
      </c>
      <c r="J50" s="47">
        <f ca="1">AVERAGE(INDIRECT($X$1&amp;ADDRESS($X50, J$57)&amp;":"&amp;ADDRESS($Y50, J$57)))</f>
        <v>30.984864867901081</v>
      </c>
      <c r="K50" s="47">
        <f ca="1">AVERAGE(INDIRECT($X$1&amp;ADDRESS($X50, K$57)&amp;":"&amp;ADDRESS($Y50, K$57)))</f>
        <v>31.714103944627482</v>
      </c>
      <c r="L50" s="47">
        <f ca="1">AVERAGE(INDIRECT($X$1&amp;ADDRESS($X50, L$57)&amp;":"&amp;ADDRESS($Y50, L$57)))</f>
        <v>30.063135422144789</v>
      </c>
      <c r="M50" s="49">
        <f ca="1">AVERAGE(INDIRECT($X$1&amp;ADDRESS($X50, M$57)&amp;":"&amp;ADDRESS($Y50, M$57)))</f>
        <v>23.89130538380963</v>
      </c>
      <c r="N50" s="47">
        <f ca="1">AVERAGE(INDIRECT($X$1&amp;ADDRESS($X50, N$57)&amp;":"&amp;ADDRESS($Y50, N$57)))</f>
        <v>7200</v>
      </c>
      <c r="O50" s="47">
        <f ca="1">AVERAGE(INDIRECT($X$1&amp;ADDRESS($X50, O$57)&amp;":"&amp;ADDRESS($Y50, O$57)))</f>
        <v>7200</v>
      </c>
      <c r="P50" s="47">
        <f ca="1">AVERAGE(INDIRECT($X$1&amp;ADDRESS($X50, P$57)&amp;":"&amp;ADDRESS($Y50, P$57)))</f>
        <v>7200</v>
      </c>
      <c r="Q50" s="47">
        <f ca="1">AVERAGE(INDIRECT($X$1&amp;ADDRESS($X50, Q$57)&amp;":"&amp;ADDRESS($Y50, Q$57)))</f>
        <v>7200</v>
      </c>
      <c r="R50" s="47">
        <f ca="1">AVERAGE(INDIRECT($X$1&amp;ADDRESS($X50, R$57)&amp;":"&amp;ADDRESS($Y50, R$57)))</f>
        <v>7200</v>
      </c>
      <c r="S50" s="47">
        <f t="shared" ca="1" si="4"/>
        <v>7200</v>
      </c>
      <c r="T50" s="47">
        <f t="shared" ca="1" si="4"/>
        <v>7200</v>
      </c>
      <c r="U50" s="47">
        <f t="shared" ca="1" si="4"/>
        <v>7200</v>
      </c>
      <c r="V50" s="49">
        <f t="shared" ca="1" si="4"/>
        <v>7200</v>
      </c>
      <c r="X50">
        <f t="shared" si="1"/>
        <v>238</v>
      </c>
      <c r="Y50">
        <f t="shared" si="2"/>
        <v>242</v>
      </c>
    </row>
    <row r="51" spans="1:25">
      <c r="A51" s="60">
        <v>100</v>
      </c>
      <c r="B51" s="60">
        <v>16</v>
      </c>
      <c r="C51" s="60">
        <v>0.1</v>
      </c>
      <c r="D51" s="67">
        <v>0.1</v>
      </c>
      <c r="E51" s="47">
        <f ca="1">AVERAGE(INDIRECT($X$1&amp;ADDRESS($X51, E$57)&amp;":"&amp;ADDRESS($Y51, E$57)))</f>
        <v>43.182960000000001</v>
      </c>
      <c r="F51" s="47">
        <f ca="1">AVERAGE(INDIRECT($X$1&amp;ADDRESS($X51, F$57)&amp;":"&amp;ADDRESS($Y51, F$57)))</f>
        <v>60.864999999999995</v>
      </c>
      <c r="G51" s="47">
        <f ca="1">AVERAGE(INDIRECT($X$1&amp;ADDRESS($X51, G$57)&amp;":"&amp;ADDRESS($Y51, G$57)))</f>
        <v>60.622920000000001</v>
      </c>
      <c r="H51" s="47">
        <f ca="1">AVERAGE(INDIRECT($X$1&amp;ADDRESS($X51, H$57)&amp;":"&amp;ADDRESS($Y51, H$57)))</f>
        <v>41.09836</v>
      </c>
      <c r="I51" s="47">
        <f ca="1">AVERAGE(INDIRECT($X$1&amp;ADDRESS($X51, I$57)&amp;":"&amp;ADDRESS($Y51, I$57)))</f>
        <v>40.884859999999996</v>
      </c>
      <c r="J51" s="47">
        <f ca="1">AVERAGE(INDIRECT($X$1&amp;ADDRESS($X51, J$57)&amp;":"&amp;ADDRESS($Y51, J$57)))</f>
        <v>11.271820939386847</v>
      </c>
      <c r="K51" s="47">
        <f ca="1">AVERAGE(INDIRECT($X$1&amp;ADDRESS($X51, K$57)&amp;":"&amp;ADDRESS($Y51, K$57)))</f>
        <v>33.446275285089193</v>
      </c>
      <c r="L51" s="47">
        <f ca="1">AVERAGE(INDIRECT($X$1&amp;ADDRESS($X51, L$57)&amp;":"&amp;ADDRESS($Y51, L$57)))</f>
        <v>29.338056159933291</v>
      </c>
      <c r="M51" s="49">
        <f ca="1">AVERAGE(INDIRECT($X$1&amp;ADDRESS($X51, M$57)&amp;":"&amp;ADDRESS($Y51, M$57)))</f>
        <v>77.929597647494006</v>
      </c>
      <c r="N51" s="47">
        <f ca="1">AVERAGE(INDIRECT($X$1&amp;ADDRESS($X51, N$57)&amp;":"&amp;ADDRESS($Y51, N$57)))</f>
        <v>7200</v>
      </c>
      <c r="O51" s="47">
        <f ca="1">AVERAGE(INDIRECT($X$1&amp;ADDRESS($X51, O$57)&amp;":"&amp;ADDRESS($Y51, O$57)))</f>
        <v>7200</v>
      </c>
      <c r="P51" s="47">
        <f ca="1">AVERAGE(INDIRECT($X$1&amp;ADDRESS($X51, P$57)&amp;":"&amp;ADDRESS($Y51, P$57)))</f>
        <v>7200</v>
      </c>
      <c r="Q51" s="47">
        <f ca="1">AVERAGE(INDIRECT($X$1&amp;ADDRESS($X51, Q$57)&amp;":"&amp;ADDRESS($Y51, Q$57)))</f>
        <v>7200</v>
      </c>
      <c r="R51" s="47">
        <f ca="1">AVERAGE(INDIRECT($X$1&amp;ADDRESS($X51, R$57)&amp;":"&amp;ADDRESS($Y51, R$57)))</f>
        <v>7200</v>
      </c>
      <c r="S51" s="47">
        <f t="shared" ref="S51:V56" ca="1" si="5">AVERAGE(INDIRECT($X$1&amp;ADDRESS($X51, S$57)&amp;":"&amp;ADDRESS($Y51, S$57)))</f>
        <v>5878.1107136249539</v>
      </c>
      <c r="T51" s="47">
        <f t="shared" ca="1" si="5"/>
        <v>7200</v>
      </c>
      <c r="U51" s="47">
        <f t="shared" ca="1" si="5"/>
        <v>7200</v>
      </c>
      <c r="V51" s="49">
        <f t="shared" ca="1" si="5"/>
        <v>7200</v>
      </c>
      <c r="X51">
        <f t="shared" si="1"/>
        <v>243</v>
      </c>
      <c r="Y51">
        <f t="shared" si="2"/>
        <v>247</v>
      </c>
    </row>
    <row r="52" spans="1:25">
      <c r="A52" s="60">
        <v>100</v>
      </c>
      <c r="B52" s="60">
        <v>16</v>
      </c>
      <c r="C52" s="60">
        <v>0.1</v>
      </c>
      <c r="D52" s="67">
        <v>0.5</v>
      </c>
      <c r="E52" s="47">
        <f ca="1">AVERAGE(INDIRECT($X$1&amp;ADDRESS($X52, E$57)&amp;":"&amp;ADDRESS($Y52, E$57)))</f>
        <v>35.406120000000001</v>
      </c>
      <c r="F52" s="47">
        <f ca="1">AVERAGE(INDIRECT($X$1&amp;ADDRESS($X52, F$57)&amp;":"&amp;ADDRESS($Y52, F$57)))</f>
        <v>58.469119999999997</v>
      </c>
      <c r="G52" s="47">
        <f ca="1">AVERAGE(INDIRECT($X$1&amp;ADDRESS($X52, G$57)&amp;":"&amp;ADDRESS($Y52, G$57)))</f>
        <v>58.47486</v>
      </c>
      <c r="H52" s="47">
        <f ca="1">AVERAGE(INDIRECT($X$1&amp;ADDRESS($X52, H$57)&amp;":"&amp;ADDRESS($Y52, H$57)))</f>
        <v>35.676119999999997</v>
      </c>
      <c r="I52" s="47">
        <f ca="1">AVERAGE(INDIRECT($X$1&amp;ADDRESS($X52, I$57)&amp;":"&amp;ADDRESS($Y52, I$57)))</f>
        <v>35.722680000000004</v>
      </c>
      <c r="J52" s="47">
        <f ca="1">AVERAGE(INDIRECT($X$1&amp;ADDRESS($X52, J$57)&amp;":"&amp;ADDRESS($Y52, J$57)))</f>
        <v>30.076286328177286</v>
      </c>
      <c r="K52" s="47">
        <f ca="1">AVERAGE(INDIRECT($X$1&amp;ADDRESS($X52, K$57)&amp;":"&amp;ADDRESS($Y52, K$57)))</f>
        <v>34.331499176773605</v>
      </c>
      <c r="L52" s="47">
        <f ca="1">AVERAGE(INDIRECT($X$1&amp;ADDRESS($X52, L$57)&amp;":"&amp;ADDRESS($Y52, L$57)))</f>
        <v>33.094694863764701</v>
      </c>
      <c r="M52" s="49">
        <f ca="1">AVERAGE(INDIRECT($X$1&amp;ADDRESS($X52, M$57)&amp;":"&amp;ADDRESS($Y52, M$57)))</f>
        <v>92.275858375584008</v>
      </c>
      <c r="N52" s="47">
        <f ca="1">AVERAGE(INDIRECT($X$1&amp;ADDRESS($X52, N$57)&amp;":"&amp;ADDRESS($Y52, N$57)))</f>
        <v>7200</v>
      </c>
      <c r="O52" s="47">
        <f ca="1">AVERAGE(INDIRECT($X$1&amp;ADDRESS($X52, O$57)&amp;":"&amp;ADDRESS($Y52, O$57)))</f>
        <v>7200</v>
      </c>
      <c r="P52" s="47">
        <f ca="1">AVERAGE(INDIRECT($X$1&amp;ADDRESS($X52, P$57)&amp;":"&amp;ADDRESS($Y52, P$57)))</f>
        <v>7200</v>
      </c>
      <c r="Q52" s="47">
        <f ca="1">AVERAGE(INDIRECT($X$1&amp;ADDRESS($X52, Q$57)&amp;":"&amp;ADDRESS($Y52, Q$57)))</f>
        <v>7200</v>
      </c>
      <c r="R52" s="47">
        <f ca="1">AVERAGE(INDIRECT($X$1&amp;ADDRESS($X52, R$57)&amp;":"&amp;ADDRESS($Y52, R$57)))</f>
        <v>7200</v>
      </c>
      <c r="S52" s="47">
        <f t="shared" ca="1" si="5"/>
        <v>7200</v>
      </c>
      <c r="T52" s="47">
        <f t="shared" ca="1" si="5"/>
        <v>7200</v>
      </c>
      <c r="U52" s="47">
        <f t="shared" ca="1" si="5"/>
        <v>7200</v>
      </c>
      <c r="V52" s="49">
        <f t="shared" ca="1" si="5"/>
        <v>7200</v>
      </c>
      <c r="X52">
        <f t="shared" si="1"/>
        <v>248</v>
      </c>
      <c r="Y52">
        <f t="shared" si="2"/>
        <v>252</v>
      </c>
    </row>
    <row r="53" spans="1:25">
      <c r="A53" s="60">
        <v>100</v>
      </c>
      <c r="B53" s="60">
        <v>16</v>
      </c>
      <c r="C53" s="60">
        <v>0.1</v>
      </c>
      <c r="D53" s="67">
        <v>1</v>
      </c>
      <c r="E53" s="47">
        <f ca="1">AVERAGE(INDIRECT($X$1&amp;ADDRESS($X53, E$57)&amp;":"&amp;ADDRESS($Y53, E$57)))</f>
        <v>33.902560000000001</v>
      </c>
      <c r="F53" s="47">
        <f ca="1">AVERAGE(INDIRECT($X$1&amp;ADDRESS($X53, F$57)&amp;":"&amp;ADDRESS($Y53, F$57)))</f>
        <v>100</v>
      </c>
      <c r="G53" s="47">
        <f ca="1">AVERAGE(INDIRECT($X$1&amp;ADDRESS($X53, G$57)&amp;":"&amp;ADDRESS($Y53, G$57)))</f>
        <v>100</v>
      </c>
      <c r="H53" s="47">
        <f ca="1">AVERAGE(INDIRECT($X$1&amp;ADDRESS($X53, H$57)&amp;":"&amp;ADDRESS($Y53, H$57)))</f>
        <v>26.986400000000003</v>
      </c>
      <c r="I53" s="47">
        <f ca="1">AVERAGE(INDIRECT($X$1&amp;ADDRESS($X53, I$57)&amp;":"&amp;ADDRESS($Y53, I$57)))</f>
        <v>26.988400000000002</v>
      </c>
      <c r="J53" s="47">
        <f ca="1">AVERAGE(INDIRECT($X$1&amp;ADDRESS($X53, J$57)&amp;":"&amp;ADDRESS($Y53, J$57)))</f>
        <v>31.714269748178634</v>
      </c>
      <c r="K53" s="47">
        <f ca="1">AVERAGE(INDIRECT($X$1&amp;ADDRESS($X53, K$57)&amp;":"&amp;ADDRESS($Y53, K$57)))</f>
        <v>33.137734109194675</v>
      </c>
      <c r="L53" s="47">
        <f ca="1">AVERAGE(INDIRECT($X$1&amp;ADDRESS($X53, L$57)&amp;":"&amp;ADDRESS($Y53, L$57)))</f>
        <v>31.142011358989031</v>
      </c>
      <c r="M53" s="49">
        <f ca="1">AVERAGE(INDIRECT($X$1&amp;ADDRESS($X53, M$57)&amp;":"&amp;ADDRESS($Y53, M$57)))</f>
        <v>20.173926134391298</v>
      </c>
      <c r="N53" s="47">
        <f ca="1">AVERAGE(INDIRECT($X$1&amp;ADDRESS($X53, N$57)&amp;":"&amp;ADDRESS($Y53, N$57)))</f>
        <v>7200</v>
      </c>
      <c r="O53" s="47">
        <f ca="1">AVERAGE(INDIRECT($X$1&amp;ADDRESS($X53, O$57)&amp;":"&amp;ADDRESS($Y53, O$57)))</f>
        <v>7200</v>
      </c>
      <c r="P53" s="47">
        <f ca="1">AVERAGE(INDIRECT($X$1&amp;ADDRESS($X53, P$57)&amp;":"&amp;ADDRESS($Y53, P$57)))</f>
        <v>7200</v>
      </c>
      <c r="Q53" s="47">
        <f ca="1">AVERAGE(INDIRECT($X$1&amp;ADDRESS($X53, Q$57)&amp;":"&amp;ADDRESS($Y53, Q$57)))</f>
        <v>7200</v>
      </c>
      <c r="R53" s="47">
        <f ca="1">AVERAGE(INDIRECT($X$1&amp;ADDRESS($X53, R$57)&amp;":"&amp;ADDRESS($Y53, R$57)))</f>
        <v>7200</v>
      </c>
      <c r="S53" s="47">
        <f t="shared" ca="1" si="5"/>
        <v>7200</v>
      </c>
      <c r="T53" s="47">
        <f t="shared" ca="1" si="5"/>
        <v>7200</v>
      </c>
      <c r="U53" s="47">
        <f t="shared" ca="1" si="5"/>
        <v>7200</v>
      </c>
      <c r="V53" s="49">
        <f t="shared" ca="1" si="5"/>
        <v>7200</v>
      </c>
      <c r="X53">
        <f t="shared" si="1"/>
        <v>253</v>
      </c>
      <c r="Y53">
        <f t="shared" si="2"/>
        <v>257</v>
      </c>
    </row>
    <row r="54" spans="1:25">
      <c r="A54" s="60">
        <v>100</v>
      </c>
      <c r="B54" s="60">
        <v>16</v>
      </c>
      <c r="C54" s="60">
        <v>0.3</v>
      </c>
      <c r="D54" s="67">
        <v>0.1</v>
      </c>
      <c r="E54" s="47">
        <f ca="1">AVERAGE(INDIRECT($X$1&amp;ADDRESS($X54, E$57)&amp;":"&amp;ADDRESS($Y54, E$57)))</f>
        <v>64.018659999999997</v>
      </c>
      <c r="F54" s="47">
        <f ca="1">AVERAGE(INDIRECT($X$1&amp;ADDRESS($X54, F$57)&amp;":"&amp;ADDRESS($Y54, F$57)))</f>
        <v>71.551059999999993</v>
      </c>
      <c r="G54" s="47">
        <f ca="1">AVERAGE(INDIRECT($X$1&amp;ADDRESS($X54, G$57)&amp;":"&amp;ADDRESS($Y54, G$57)))</f>
        <v>71.551299999999998</v>
      </c>
      <c r="H54" s="47">
        <f ca="1">AVERAGE(INDIRECT($X$1&amp;ADDRESS($X54, H$57)&amp;":"&amp;ADDRESS($Y54, H$57)))</f>
        <v>41.920700000000004</v>
      </c>
      <c r="I54" s="47">
        <f ca="1">AVERAGE(INDIRECT($X$1&amp;ADDRESS($X54, I$57)&amp;":"&amp;ADDRESS($Y54, I$57)))</f>
        <v>41.655079999999998</v>
      </c>
      <c r="J54" s="47">
        <f ca="1">AVERAGE(INDIRECT($X$1&amp;ADDRESS($X54, J$57)&amp;":"&amp;ADDRESS($Y54, J$57)))</f>
        <v>7.348685772686105</v>
      </c>
      <c r="K54" s="47">
        <f ca="1">AVERAGE(INDIRECT($X$1&amp;ADDRESS($X54, K$57)&amp;":"&amp;ADDRESS($Y54, K$57)))</f>
        <v>29.363206425486215</v>
      </c>
      <c r="L54" s="47">
        <f ca="1">AVERAGE(INDIRECT($X$1&amp;ADDRESS($X54, L$57)&amp;":"&amp;ADDRESS($Y54, L$57)))</f>
        <v>27.623555431897437</v>
      </c>
      <c r="M54" s="49">
        <f ca="1">AVERAGE(INDIRECT($X$1&amp;ADDRESS($X54, M$57)&amp;":"&amp;ADDRESS($Y54, M$57)))</f>
        <v>78.967057281951895</v>
      </c>
      <c r="N54" s="47">
        <f ca="1">AVERAGE(INDIRECT($X$1&amp;ADDRESS($X54, N$57)&amp;":"&amp;ADDRESS($Y54, N$57)))</f>
        <v>7200</v>
      </c>
      <c r="O54" s="47">
        <f ca="1">AVERAGE(INDIRECT($X$1&amp;ADDRESS($X54, O$57)&amp;":"&amp;ADDRESS($Y54, O$57)))</f>
        <v>7200</v>
      </c>
      <c r="P54" s="47">
        <f ca="1">AVERAGE(INDIRECT($X$1&amp;ADDRESS($X54, P$57)&amp;":"&amp;ADDRESS($Y54, P$57)))</f>
        <v>7200</v>
      </c>
      <c r="Q54" s="47">
        <f ca="1">AVERAGE(INDIRECT($X$1&amp;ADDRESS($X54, Q$57)&amp;":"&amp;ADDRESS($Y54, Q$57)))</f>
        <v>7200</v>
      </c>
      <c r="R54" s="47">
        <f ca="1">AVERAGE(INDIRECT($X$1&amp;ADDRESS($X54, R$57)&amp;":"&amp;ADDRESS($Y54, R$57)))</f>
        <v>7200</v>
      </c>
      <c r="S54" s="47">
        <f t="shared" ca="1" si="5"/>
        <v>5716.2984557628633</v>
      </c>
      <c r="T54" s="47">
        <f t="shared" ca="1" si="5"/>
        <v>7200</v>
      </c>
      <c r="U54" s="47">
        <f t="shared" ca="1" si="5"/>
        <v>7200</v>
      </c>
      <c r="V54" s="49">
        <f t="shared" ca="1" si="5"/>
        <v>7200</v>
      </c>
      <c r="X54">
        <f t="shared" si="1"/>
        <v>258</v>
      </c>
      <c r="Y54">
        <f t="shared" si="2"/>
        <v>262</v>
      </c>
    </row>
    <row r="55" spans="1:25">
      <c r="A55" s="60">
        <v>100</v>
      </c>
      <c r="B55" s="60">
        <v>16</v>
      </c>
      <c r="C55" s="60">
        <v>0.3</v>
      </c>
      <c r="D55" s="67">
        <v>0.5</v>
      </c>
      <c r="E55" s="47">
        <f ca="1">AVERAGE(INDIRECT($X$1&amp;ADDRESS($X55, E$57)&amp;":"&amp;ADDRESS($Y55, E$57)))</f>
        <v>64.273399999999995</v>
      </c>
      <c r="F55" s="47">
        <f ca="1">AVERAGE(INDIRECT($X$1&amp;ADDRESS($X55, F$57)&amp;":"&amp;ADDRESS($Y55, F$57)))</f>
        <v>66.409400000000005</v>
      </c>
      <c r="G55" s="47">
        <f ca="1">AVERAGE(INDIRECT($X$1&amp;ADDRESS($X55, G$57)&amp;":"&amp;ADDRESS($Y55, G$57)))</f>
        <v>66.407820000000001</v>
      </c>
      <c r="H55" s="47">
        <f ca="1">AVERAGE(INDIRECT($X$1&amp;ADDRESS($X55, H$57)&amp;":"&amp;ADDRESS($Y55, H$57)))</f>
        <v>36.6126</v>
      </c>
      <c r="I55" s="47">
        <f ca="1">AVERAGE(INDIRECT($X$1&amp;ADDRESS($X55, I$57)&amp;":"&amp;ADDRESS($Y55, I$57)))</f>
        <v>36.607780000000005</v>
      </c>
      <c r="J55" s="47">
        <f ca="1">AVERAGE(INDIRECT($X$1&amp;ADDRESS($X55, J$57)&amp;":"&amp;ADDRESS($Y55, J$57)))</f>
        <v>46.522533465914684</v>
      </c>
      <c r="K55" s="47">
        <f ca="1">AVERAGE(INDIRECT($X$1&amp;ADDRESS($X55, K$57)&amp;":"&amp;ADDRESS($Y55, K$57)))</f>
        <v>50.861026987811314</v>
      </c>
      <c r="L55" s="47">
        <f ca="1">AVERAGE(INDIRECT($X$1&amp;ADDRESS($X55, L$57)&amp;":"&amp;ADDRESS($Y55, L$57)))</f>
        <v>50.393729879153177</v>
      </c>
      <c r="M55" s="49">
        <f ca="1">AVERAGE(INDIRECT($X$1&amp;ADDRESS($X55, M$57)&amp;":"&amp;ADDRESS($Y55, M$57)))</f>
        <v>93.690717514190567</v>
      </c>
      <c r="N55" s="47">
        <f ca="1">AVERAGE(INDIRECT($X$1&amp;ADDRESS($X55, N$57)&amp;":"&amp;ADDRESS($Y55, N$57)))</f>
        <v>7200</v>
      </c>
      <c r="O55" s="47">
        <f ca="1">AVERAGE(INDIRECT($X$1&amp;ADDRESS($X55, O$57)&amp;":"&amp;ADDRESS($Y55, O$57)))</f>
        <v>7200</v>
      </c>
      <c r="P55" s="47">
        <f ca="1">AVERAGE(INDIRECT($X$1&amp;ADDRESS($X55, P$57)&amp;":"&amp;ADDRESS($Y55, P$57)))</f>
        <v>7200</v>
      </c>
      <c r="Q55" s="47">
        <f ca="1">AVERAGE(INDIRECT($X$1&amp;ADDRESS($X55, Q$57)&amp;":"&amp;ADDRESS($Y55, Q$57)))</f>
        <v>7200</v>
      </c>
      <c r="R55" s="47">
        <f ca="1">AVERAGE(INDIRECT($X$1&amp;ADDRESS($X55, R$57)&amp;":"&amp;ADDRESS($Y55, R$57)))</f>
        <v>7200</v>
      </c>
      <c r="S55" s="47">
        <f t="shared" ca="1" si="5"/>
        <v>7200</v>
      </c>
      <c r="T55" s="47">
        <f t="shared" ca="1" si="5"/>
        <v>7200</v>
      </c>
      <c r="U55" s="47">
        <f t="shared" ca="1" si="5"/>
        <v>7200</v>
      </c>
      <c r="V55" s="49">
        <f t="shared" ca="1" si="5"/>
        <v>7200</v>
      </c>
      <c r="X55">
        <f t="shared" si="1"/>
        <v>263</v>
      </c>
      <c r="Y55">
        <f t="shared" si="2"/>
        <v>267</v>
      </c>
    </row>
    <row r="56" spans="1:25">
      <c r="A56" s="60">
        <v>100</v>
      </c>
      <c r="B56" s="60">
        <v>16</v>
      </c>
      <c r="C56" s="60">
        <v>0.3</v>
      </c>
      <c r="D56" s="67">
        <v>1</v>
      </c>
      <c r="E56" s="47">
        <f ca="1">AVERAGE(INDIRECT($X$1&amp;ADDRESS($X56, E$57)&amp;":"&amp;ADDRESS($Y56, E$57)))</f>
        <v>58.976140000000008</v>
      </c>
      <c r="F56" s="47">
        <f ca="1">AVERAGE(INDIRECT($X$1&amp;ADDRESS($X56, F$57)&amp;":"&amp;ADDRESS($Y56, F$57)))</f>
        <v>86.096559999999997</v>
      </c>
      <c r="G56" s="47">
        <f ca="1">AVERAGE(INDIRECT($X$1&amp;ADDRESS($X56, G$57)&amp;":"&amp;ADDRESS($Y56, G$57)))</f>
        <v>86.096559999999997</v>
      </c>
      <c r="H56" s="47">
        <f ca="1">AVERAGE(INDIRECT($X$1&amp;ADDRESS($X56, H$57)&amp;":"&amp;ADDRESS($Y56, H$57)))</f>
        <v>24.719560000000001</v>
      </c>
      <c r="I56" s="47">
        <f ca="1">AVERAGE(INDIRECT($X$1&amp;ADDRESS($X56, I$57)&amp;":"&amp;ADDRESS($Y56, I$57)))</f>
        <v>24.873560000000005</v>
      </c>
      <c r="J56" s="47">
        <f ca="1">AVERAGE(INDIRECT($X$1&amp;ADDRESS($X56, J$57)&amp;":"&amp;ADDRESS($Y56, J$57)))</f>
        <v>43.571350765761984</v>
      </c>
      <c r="K56" s="47">
        <f ca="1">AVERAGE(INDIRECT($X$1&amp;ADDRESS($X56, K$57)&amp;":"&amp;ADDRESS($Y56, K$57)))</f>
        <v>44.487307506180926</v>
      </c>
      <c r="L56" s="47">
        <f ca="1">AVERAGE(INDIRECT($X$1&amp;ADDRESS($X56, L$57)&amp;":"&amp;ADDRESS($Y56, L$57)))</f>
        <v>42.886729257331893</v>
      </c>
      <c r="M56" s="49">
        <f ca="1">AVERAGE(INDIRECT($X$1&amp;ADDRESS($X56, M$57)&amp;":"&amp;ADDRESS($Y56, M$57)))</f>
        <v>21.14466272401495</v>
      </c>
      <c r="N56" s="47">
        <f ca="1">AVERAGE(INDIRECT($X$1&amp;ADDRESS($X56, N$57)&amp;":"&amp;ADDRESS($Y56, N$57)))</f>
        <v>7200</v>
      </c>
      <c r="O56" s="47">
        <f ca="1">AVERAGE(INDIRECT($X$1&amp;ADDRESS($X56, O$57)&amp;":"&amp;ADDRESS($Y56, O$57)))</f>
        <v>7200</v>
      </c>
      <c r="P56" s="47">
        <f ca="1">AVERAGE(INDIRECT($X$1&amp;ADDRESS($X56, P$57)&amp;":"&amp;ADDRESS($Y56, P$57)))</f>
        <v>7200</v>
      </c>
      <c r="Q56" s="47">
        <f ca="1">AVERAGE(INDIRECT($X$1&amp;ADDRESS($X56, Q$57)&amp;":"&amp;ADDRESS($Y56, Q$57)))</f>
        <v>7200</v>
      </c>
      <c r="R56" s="47">
        <f ca="1">AVERAGE(INDIRECT($X$1&amp;ADDRESS($X56, R$57)&amp;":"&amp;ADDRESS($Y56, R$57)))</f>
        <v>7200</v>
      </c>
      <c r="S56" s="47">
        <f t="shared" ca="1" si="5"/>
        <v>7200</v>
      </c>
      <c r="T56" s="47">
        <f t="shared" ca="1" si="5"/>
        <v>7200</v>
      </c>
      <c r="U56" s="47">
        <f t="shared" ca="1" si="5"/>
        <v>7200</v>
      </c>
      <c r="V56" s="49">
        <f t="shared" ca="1" si="5"/>
        <v>7200</v>
      </c>
      <c r="X56">
        <f t="shared" si="1"/>
        <v>268</v>
      </c>
      <c r="Y56">
        <f t="shared" si="2"/>
        <v>272</v>
      </c>
    </row>
    <row r="57" spans="1:25" s="51" customFormat="1" hidden="1">
      <c r="D57" s="54"/>
      <c r="E57" s="52">
        <f ca="1">CELL("col", INDIRECT($X$1&amp;"Y2"))</f>
        <v>25</v>
      </c>
      <c r="F57" s="52">
        <f ca="1">CELL("col", INDIRECT($X$1&amp;"Z2"))</f>
        <v>26</v>
      </c>
      <c r="G57" s="52">
        <f ca="1">CELL("col", INDIRECT($X$1&amp;"AA2"))</f>
        <v>27</v>
      </c>
      <c r="H57" s="52">
        <f ca="1">CELL("col", INDIRECT($X$1&amp;"AB2"))</f>
        <v>28</v>
      </c>
      <c r="I57" s="52">
        <f ca="1">CELL("col", INDIRECT($X$1&amp;"AC2"))</f>
        <v>29</v>
      </c>
      <c r="J57" s="52">
        <f ca="1">CELL("col", INDIRECT($X$1&amp;"AD2"))</f>
        <v>30</v>
      </c>
      <c r="K57" s="52">
        <f ca="1">CELL("col", INDIRECT($X$1&amp;"AE2"))</f>
        <v>31</v>
      </c>
      <c r="L57" s="52">
        <f ca="1">CELL("col", INDIRECT($X$1&amp;"AF2"))</f>
        <v>32</v>
      </c>
      <c r="M57" s="52">
        <f ca="1">CELL("col", INDIRECT($X$1&amp;"AG2"))</f>
        <v>33</v>
      </c>
      <c r="N57" s="52">
        <f ca="1">CELL("col", INDIRECT($X$1&amp;"AH2"))</f>
        <v>34</v>
      </c>
      <c r="O57" s="52">
        <f ca="1">CELL("col", INDIRECT($X$1&amp;"AI2"))</f>
        <v>35</v>
      </c>
      <c r="P57" s="52">
        <f ca="1">CELL("col", INDIRECT($X$1&amp;"AJ2"))</f>
        <v>36</v>
      </c>
      <c r="Q57" s="52">
        <f ca="1">CELL("col", INDIRECT($X$1&amp;"AK2"))</f>
        <v>37</v>
      </c>
      <c r="R57" s="52">
        <f ca="1">CELL("col", INDIRECT($X$1&amp;"AL2"))</f>
        <v>38</v>
      </c>
      <c r="S57" s="52">
        <f ca="1">CELL("col", INDIRECT($X$1&amp;"AM2"))</f>
        <v>39</v>
      </c>
      <c r="T57" s="52">
        <f ca="1">CELL("col", INDIRECT($X$1&amp;"AN2"))</f>
        <v>40</v>
      </c>
      <c r="U57" s="52">
        <f ca="1">CELL("col", INDIRECT($X$1&amp;"AO2"))</f>
        <v>41</v>
      </c>
      <c r="V57" s="53">
        <f ca="1">CELL("col", INDIRECT($X$1&amp;"AP2"))</f>
        <v>42</v>
      </c>
    </row>
  </sheetData>
  <mergeCells count="2">
    <mergeCell ref="E1:M1"/>
    <mergeCell ref="N1:V1"/>
  </mergeCells>
  <conditionalFormatting sqref="A3:V56">
    <cfRule type="expression" dxfId="16" priority="1">
      <formula>MOD(ROW()-2,6) = 0</formula>
    </cfRule>
  </conditionalFormatting>
  <conditionalFormatting sqref="N3:V56">
    <cfRule type="expression" dxfId="15" priority="13">
      <formula>AND(N3=MIN($N3,$P3, $S3:$V3), N3 &lt; 7200)</formula>
    </cfRule>
  </conditionalFormatting>
  <conditionalFormatting sqref="E3:O56">
    <cfRule type="expression" dxfId="14" priority="14">
      <formula>E3=MIN($E3:$G3, $J3:$M3)</formula>
    </cfRule>
  </conditionalFormatting>
  <pageMargins left="0.511811024" right="0.511811024" top="0.78740157499999996" bottom="0.78740157499999996" header="0.31496062000000002" footer="0.31496062000000002"/>
  <ignoredErrors>
    <ignoredError sqref="J6" formula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8D2CD-41A8-8448-9F79-5153B23E55BF}">
  <dimension ref="A1:BF284"/>
  <sheetViews>
    <sheetView workbookViewId="0">
      <pane xSplit="5" ySplit="2" topLeftCell="F231" activePane="bottomRight" state="frozen"/>
      <selection pane="topRight" activeCell="F1" sqref="F1"/>
      <selection pane="bottomLeft" activeCell="A3" sqref="A3"/>
      <selection pane="bottomRight" activeCell="AZ256" sqref="AZ256"/>
    </sheetView>
  </sheetViews>
  <sheetFormatPr baseColWidth="10" defaultColWidth="10.7109375" defaultRowHeight="16"/>
  <cols>
    <col min="1" max="2" width="6.28515625" style="23" bestFit="1" customWidth="1"/>
    <col min="3" max="3" width="10.85546875" style="72" bestFit="1" customWidth="1"/>
    <col min="4" max="4" width="11.7109375" style="72" bestFit="1" customWidth="1"/>
    <col min="5" max="5" width="7.42578125" style="25" bestFit="1" customWidth="1"/>
    <col min="6" max="6" width="5.42578125" style="94" bestFit="1" customWidth="1"/>
    <col min="7" max="7" width="5.42578125" style="23" bestFit="1" customWidth="1"/>
    <col min="8" max="8" width="5.42578125" style="23" hidden="1" customWidth="1"/>
    <col min="9" max="9" width="6.42578125" style="23" bestFit="1" customWidth="1"/>
    <col min="10" max="10" width="5.42578125" style="23" hidden="1" customWidth="1"/>
    <col min="11" max="11" width="6.42578125" style="23" hidden="1" customWidth="1"/>
    <col min="12" max="13" width="5.42578125" style="23" bestFit="1" customWidth="1"/>
    <col min="14" max="14" width="6" style="94" bestFit="1" customWidth="1"/>
    <col min="15" max="15" width="6.42578125" style="25" bestFit="1" customWidth="1"/>
    <col min="16" max="16" width="6.42578125" style="94" bestFit="1" customWidth="1"/>
    <col min="17" max="17" width="6.42578125" style="23" bestFit="1" customWidth="1"/>
    <col min="18" max="18" width="6.42578125" style="23" hidden="1" customWidth="1"/>
    <col min="19" max="19" width="6.42578125" style="23" bestFit="1" customWidth="1"/>
    <col min="20" max="21" width="7.42578125" style="23" hidden="1" customWidth="1"/>
    <col min="22" max="22" width="7.42578125" style="23" customWidth="1"/>
    <col min="23" max="23" width="6.7109375" style="11" bestFit="1" customWidth="1"/>
    <col min="24" max="24" width="6.7109375" style="95" bestFit="1" customWidth="1"/>
    <col min="25" max="25" width="6.42578125" style="27" bestFit="1" customWidth="1"/>
    <col min="26" max="26" width="7.7109375" style="27" bestFit="1" customWidth="1"/>
    <col min="27" max="27" width="6.42578125" style="95" bestFit="1" customWidth="1"/>
    <col min="28" max="28" width="6.42578125" style="23" bestFit="1" customWidth="1"/>
    <col min="29" max="29" width="6.42578125" style="23" hidden="1" customWidth="1"/>
    <col min="30" max="30" width="6.42578125" style="11" bestFit="1" customWidth="1"/>
    <col min="31" max="32" width="5.42578125" style="23" hidden="1" customWidth="1"/>
    <col min="33" max="33" width="5.42578125" style="23" customWidth="1"/>
    <col min="34" max="34" width="6.7109375" style="24" bestFit="1" customWidth="1"/>
    <col min="35" max="35" width="6.7109375" style="95" bestFit="1" customWidth="1"/>
    <col min="36" max="36" width="6.7109375" style="27" customWidth="1"/>
    <col min="37" max="37" width="7.42578125" style="94" bestFit="1" customWidth="1"/>
    <col min="38" max="38" width="7.42578125" style="23" bestFit="1" customWidth="1"/>
    <col min="39" max="39" width="7.42578125" style="23" hidden="1" customWidth="1"/>
    <col min="40" max="40" width="7.42578125" style="23" bestFit="1" customWidth="1"/>
    <col min="41" max="42" width="7.42578125" style="23" hidden="1" customWidth="1"/>
    <col min="43" max="43" width="7.42578125" style="23" customWidth="1"/>
    <col min="44" max="44" width="7.42578125" style="23" bestFit="1" customWidth="1"/>
    <col min="45" max="45" width="7.42578125" style="94" bestFit="1" customWidth="1"/>
    <col min="46" max="46" width="7.42578125" style="25" bestFit="1" customWidth="1"/>
    <col min="47" max="47" width="13.28515625" style="23" hidden="1" customWidth="1"/>
    <col min="48" max="48" width="16.7109375" style="23" hidden="1" customWidth="1"/>
    <col min="49" max="49" width="13.140625" style="23" hidden="1" customWidth="1"/>
    <col min="50" max="50" width="14.7109375" style="23" hidden="1" customWidth="1"/>
    <col min="51" max="51" width="3" style="23" hidden="1" customWidth="1"/>
    <col min="52" max="52" width="10.7109375" style="23"/>
    <col min="53" max="54" width="0" style="23" hidden="1" customWidth="1"/>
    <col min="55" max="55" width="16.7109375" style="8" hidden="1" customWidth="1"/>
    <col min="56" max="16384" width="10.7109375" style="23"/>
  </cols>
  <sheetData>
    <row r="1" spans="1:58" s="8" customFormat="1">
      <c r="A1" s="29"/>
      <c r="B1" s="30"/>
      <c r="C1" s="70"/>
      <c r="D1" s="70"/>
      <c r="E1" s="31"/>
      <c r="F1" s="116" t="s">
        <v>0</v>
      </c>
      <c r="G1" s="117"/>
      <c r="H1" s="117"/>
      <c r="I1" s="117"/>
      <c r="J1" s="117"/>
      <c r="K1" s="117"/>
      <c r="L1" s="117"/>
      <c r="M1" s="117"/>
      <c r="N1" s="117"/>
      <c r="O1" s="118"/>
      <c r="P1" s="116" t="s">
        <v>1</v>
      </c>
      <c r="Q1" s="117"/>
      <c r="R1" s="117"/>
      <c r="S1" s="117"/>
      <c r="T1" s="117"/>
      <c r="U1" s="117"/>
      <c r="V1" s="117"/>
      <c r="W1" s="117"/>
      <c r="X1" s="117"/>
      <c r="Y1" s="118"/>
      <c r="Z1" s="186" t="s">
        <v>20</v>
      </c>
      <c r="AA1" s="116" t="s">
        <v>2</v>
      </c>
      <c r="AB1" s="117"/>
      <c r="AC1" s="117"/>
      <c r="AD1" s="117"/>
      <c r="AE1" s="117"/>
      <c r="AF1" s="117"/>
      <c r="AG1" s="117"/>
      <c r="AH1" s="117"/>
      <c r="AI1" s="117"/>
      <c r="AJ1" s="118"/>
      <c r="AK1" s="116" t="s">
        <v>16</v>
      </c>
      <c r="AL1" s="117"/>
      <c r="AM1" s="117"/>
      <c r="AN1" s="117"/>
      <c r="AO1" s="117"/>
      <c r="AP1" s="117"/>
      <c r="AQ1" s="117"/>
      <c r="AR1" s="117"/>
      <c r="AS1" s="117"/>
      <c r="AT1" s="118"/>
      <c r="AU1" s="42"/>
      <c r="AV1" s="42"/>
      <c r="AW1" s="42"/>
      <c r="AX1" s="4" t="s">
        <v>28</v>
      </c>
      <c r="AY1" s="4">
        <v>11</v>
      </c>
    </row>
    <row r="2" spans="1:58" s="108" customFormat="1" ht="17" thickBot="1">
      <c r="A2" s="113" t="s">
        <v>4</v>
      </c>
      <c r="B2" s="114" t="s">
        <v>5</v>
      </c>
      <c r="C2" s="115" t="s">
        <v>17</v>
      </c>
      <c r="D2" s="115" t="s">
        <v>18</v>
      </c>
      <c r="E2" s="114" t="s">
        <v>8</v>
      </c>
      <c r="F2" s="101" t="s">
        <v>19</v>
      </c>
      <c r="G2" s="101" t="s">
        <v>9</v>
      </c>
      <c r="H2" s="101" t="s">
        <v>10</v>
      </c>
      <c r="I2" s="101" t="s">
        <v>11</v>
      </c>
      <c r="J2" s="101" t="s">
        <v>12</v>
      </c>
      <c r="K2" s="101" t="s">
        <v>13</v>
      </c>
      <c r="L2" s="103" t="s">
        <v>42</v>
      </c>
      <c r="M2" s="101" t="s">
        <v>25</v>
      </c>
      <c r="N2" s="101" t="s">
        <v>26</v>
      </c>
      <c r="O2" s="102" t="s">
        <v>24</v>
      </c>
      <c r="P2" s="101" t="s">
        <v>19</v>
      </c>
      <c r="Q2" s="101" t="s">
        <v>9</v>
      </c>
      <c r="R2" s="101" t="s">
        <v>10</v>
      </c>
      <c r="S2" s="101" t="s">
        <v>11</v>
      </c>
      <c r="T2" s="101" t="s">
        <v>12</v>
      </c>
      <c r="U2" s="101" t="s">
        <v>13</v>
      </c>
      <c r="V2" s="103" t="s">
        <v>42</v>
      </c>
      <c r="W2" s="104" t="s">
        <v>25</v>
      </c>
      <c r="X2" s="104" t="s">
        <v>26</v>
      </c>
      <c r="Y2" s="106" t="s">
        <v>24</v>
      </c>
      <c r="Z2" s="111"/>
      <c r="AA2" s="104" t="s">
        <v>19</v>
      </c>
      <c r="AB2" s="101" t="s">
        <v>9</v>
      </c>
      <c r="AC2" s="101" t="s">
        <v>10</v>
      </c>
      <c r="AD2" s="104" t="s">
        <v>11</v>
      </c>
      <c r="AE2" s="101" t="s">
        <v>12</v>
      </c>
      <c r="AF2" s="101" t="s">
        <v>13</v>
      </c>
      <c r="AG2" s="101" t="s">
        <v>42</v>
      </c>
      <c r="AH2" s="105" t="s">
        <v>25</v>
      </c>
      <c r="AI2" s="104" t="s">
        <v>26</v>
      </c>
      <c r="AJ2" s="106" t="s">
        <v>24</v>
      </c>
      <c r="AK2" s="101" t="s">
        <v>19</v>
      </c>
      <c r="AL2" s="101" t="s">
        <v>9</v>
      </c>
      <c r="AM2" s="101" t="s">
        <v>10</v>
      </c>
      <c r="AN2" s="101" t="s">
        <v>11</v>
      </c>
      <c r="AO2" s="101" t="s">
        <v>12</v>
      </c>
      <c r="AP2" s="101" t="s">
        <v>13</v>
      </c>
      <c r="AQ2" s="107" t="s">
        <v>42</v>
      </c>
      <c r="AR2" s="101" t="s">
        <v>25</v>
      </c>
      <c r="AS2" s="101" t="s">
        <v>26</v>
      </c>
      <c r="AT2" s="102" t="s">
        <v>24</v>
      </c>
      <c r="AU2" s="75" t="s">
        <v>35</v>
      </c>
      <c r="AV2" s="75" t="s">
        <v>36</v>
      </c>
      <c r="AW2" s="75" t="s">
        <v>37</v>
      </c>
      <c r="AX2" s="75"/>
      <c r="AY2" s="75"/>
      <c r="BA2" s="109" t="s">
        <v>21</v>
      </c>
      <c r="BB2" s="109" t="s">
        <v>22</v>
      </c>
      <c r="BC2" s="110" t="s">
        <v>23</v>
      </c>
    </row>
    <row r="3" spans="1:58" ht="17" thickTop="1">
      <c r="A3" s="13">
        <v>50</v>
      </c>
      <c r="B3" s="13">
        <v>4</v>
      </c>
      <c r="C3" s="71">
        <v>0.1</v>
      </c>
      <c r="D3" s="71">
        <v>0.1</v>
      </c>
      <c r="E3" s="112">
        <v>1</v>
      </c>
      <c r="F3" s="92">
        <v>7</v>
      </c>
      <c r="G3" s="14">
        <v>7</v>
      </c>
      <c r="H3" s="14">
        <v>7</v>
      </c>
      <c r="I3" s="14">
        <v>7</v>
      </c>
      <c r="J3" s="14">
        <v>7</v>
      </c>
      <c r="K3" s="14">
        <v>7</v>
      </c>
      <c r="L3" s="9">
        <v>7</v>
      </c>
      <c r="M3" s="14">
        <v>7</v>
      </c>
      <c r="N3" s="90">
        <v>7</v>
      </c>
      <c r="O3" s="17">
        <v>7</v>
      </c>
      <c r="P3" s="92">
        <v>7</v>
      </c>
      <c r="Q3" s="14">
        <v>7</v>
      </c>
      <c r="R3" s="14">
        <v>7</v>
      </c>
      <c r="S3" s="14">
        <v>7</v>
      </c>
      <c r="T3" s="14">
        <v>7</v>
      </c>
      <c r="U3" s="14">
        <v>7</v>
      </c>
      <c r="V3" s="9">
        <v>7</v>
      </c>
      <c r="W3" s="14">
        <v>7</v>
      </c>
      <c r="X3" s="6">
        <v>7</v>
      </c>
      <c r="Y3" s="17">
        <v>7</v>
      </c>
      <c r="Z3" s="17">
        <f>MIN(P3:S3)+1</f>
        <v>8</v>
      </c>
      <c r="AA3" s="92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22">
        <f>IF(V3="NaN", IF($Z3&gt;1, (1-(L3/$Z3))*100,100), (1-(L3/V3))*100)</f>
        <v>0</v>
      </c>
      <c r="AH3" s="22">
        <f>IF(W3="NaN", IF($Z3&gt;1, (1-(M3/$Z3))*100,100), (1-(M3/W3))*100)</f>
        <v>0</v>
      </c>
      <c r="AI3" s="14">
        <f>IF(X3="NaN", IF($Z3&gt;1, (1-(N3/$Z3))*100,100), (1-(N3/X3))*100)</f>
        <v>0</v>
      </c>
      <c r="AJ3" s="26">
        <f>IF(Y3="NaN", IF($Z3&gt;1, (1-(O3/$Z3))*100,100), (1-(O3/Y3))*100)</f>
        <v>0</v>
      </c>
      <c r="AK3" s="14">
        <v>0.27</v>
      </c>
      <c r="AL3" s="14">
        <v>7.0000000000000007E-2</v>
      </c>
      <c r="AM3" s="14">
        <v>0.06</v>
      </c>
      <c r="AN3" s="14">
        <v>7.0000000000000007E-2</v>
      </c>
      <c r="AO3" s="14">
        <v>0.02</v>
      </c>
      <c r="AP3" s="14">
        <v>0.11</v>
      </c>
      <c r="AQ3" s="12">
        <v>39.855951070785522</v>
      </c>
      <c r="AR3" s="15">
        <v>8.8587980270385742</v>
      </c>
      <c r="AS3" s="6">
        <v>10.772382020950319</v>
      </c>
      <c r="AT3" s="96">
        <v>5.2741489410400391</v>
      </c>
      <c r="AU3" s="1" t="b">
        <f>SUM($AK3:$AT3) &lt; $AY$1 * 7200</f>
        <v>1</v>
      </c>
      <c r="AV3" s="1" t="b">
        <f>OR( $AA3=0, $AB3=0, $AC3=0,  $AD3=0,  $AE3=0,  $AF3=0,)</f>
        <v>1</v>
      </c>
      <c r="AW3" s="5" t="b">
        <f>AND($AV3=FALSE, OR($AG3&lt;=0,  $AH3&lt;=0,  $AI3&lt;=0,  $AJ3&lt;=0))</f>
        <v>0</v>
      </c>
      <c r="AX3" s="5"/>
      <c r="AY3" s="5"/>
      <c r="BA3" s="14">
        <f xml:space="preserve"> SUBTOTAL(104, F3,I3,L3:O3)</f>
        <v>7</v>
      </c>
      <c r="BB3" s="14">
        <f>SUBTOTAL(105, P3:S3,V3:Z3)</f>
        <v>7</v>
      </c>
      <c r="BC3" s="39" t="b">
        <f t="shared" ref="BC3:BC66" si="0">ROUND(BA3, 0) &lt;= ROUND(BB3, 0)</f>
        <v>1</v>
      </c>
    </row>
    <row r="4" spans="1:58">
      <c r="A4" s="13">
        <v>50</v>
      </c>
      <c r="B4" s="13">
        <v>4</v>
      </c>
      <c r="C4" s="71">
        <v>0.1</v>
      </c>
      <c r="D4" s="71">
        <v>0.1</v>
      </c>
      <c r="E4" s="112">
        <v>2</v>
      </c>
      <c r="F4" s="92">
        <v>7</v>
      </c>
      <c r="G4" s="14">
        <v>14</v>
      </c>
      <c r="H4" s="14">
        <v>14</v>
      </c>
      <c r="I4" s="14">
        <v>14</v>
      </c>
      <c r="J4" s="14">
        <v>11.2</v>
      </c>
      <c r="K4" s="14">
        <v>11.67</v>
      </c>
      <c r="L4" s="9">
        <v>14</v>
      </c>
      <c r="M4" s="14">
        <v>14</v>
      </c>
      <c r="N4" s="90">
        <v>14</v>
      </c>
      <c r="O4" s="17">
        <v>14</v>
      </c>
      <c r="P4" s="92">
        <v>14</v>
      </c>
      <c r="Q4" s="14">
        <v>14</v>
      </c>
      <c r="R4" s="14">
        <v>14</v>
      </c>
      <c r="S4" s="14">
        <v>14</v>
      </c>
      <c r="T4" s="14">
        <v>14</v>
      </c>
      <c r="U4" s="14">
        <v>14</v>
      </c>
      <c r="V4" s="9">
        <v>14</v>
      </c>
      <c r="W4" s="14">
        <v>14</v>
      </c>
      <c r="X4" s="6">
        <v>14</v>
      </c>
      <c r="Y4" s="17">
        <v>14</v>
      </c>
      <c r="Z4" s="17">
        <f>MIN(P4:S4)+1</f>
        <v>15</v>
      </c>
      <c r="AA4" s="92">
        <v>50</v>
      </c>
      <c r="AB4" s="14">
        <v>0</v>
      </c>
      <c r="AC4" s="14">
        <v>0</v>
      </c>
      <c r="AD4" s="14">
        <v>0</v>
      </c>
      <c r="AE4" s="14">
        <v>20</v>
      </c>
      <c r="AF4" s="14">
        <v>16.670000000000002</v>
      </c>
      <c r="AG4" s="22">
        <f>IF(V4="NaN", IF($Z4&gt;1, (1-(L4/$Z4))*100,100), (1-(L4/V4))*100)</f>
        <v>0</v>
      </c>
      <c r="AH4" s="22">
        <f>IF(W4="NaN", IF($Z4&gt;1, (1-(M4/$Z4))*100,100), (1-(M4/W4))*100)</f>
        <v>0</v>
      </c>
      <c r="AI4" s="14">
        <f>IF(X4="NaN", IF($Z4&gt;1, (1-(N4/$Z4))*100,100), (1-(N4/X4))*100)</f>
        <v>0</v>
      </c>
      <c r="AJ4" s="26">
        <f>IF(Y4="NaN", IF($Z4&gt;1, (1-(O4/$Z4))*100,100), (1-(O4/Y4))*100)</f>
        <v>0</v>
      </c>
      <c r="AK4" s="14">
        <v>7200</v>
      </c>
      <c r="AL4" s="14">
        <v>9.39</v>
      </c>
      <c r="AM4" s="14">
        <v>1.95</v>
      </c>
      <c r="AN4" s="14">
        <v>14.45</v>
      </c>
      <c r="AO4" s="14">
        <v>0.66</v>
      </c>
      <c r="AP4" s="14">
        <v>2.2200000000000002</v>
      </c>
      <c r="AQ4" s="12">
        <v>110.0836069583893</v>
      </c>
      <c r="AR4" s="15">
        <v>20.504854917526249</v>
      </c>
      <c r="AS4" s="6">
        <v>11.827969074249269</v>
      </c>
      <c r="AT4" s="96">
        <v>5.8950569629669189</v>
      </c>
      <c r="AU4" s="1" t="b">
        <f>SUM($AK4:$AT4) &lt; $AY$1 * 7200</f>
        <v>1</v>
      </c>
      <c r="AV4" s="1" t="b">
        <f t="shared" ref="AV4:AV67" si="1">OR( $AA4=0, $AB4=0, $AC4=0,  $AD4=0,  $AE4=0,  $AF4=0,)</f>
        <v>1</v>
      </c>
      <c r="AW4" s="5" t="b">
        <f t="shared" ref="AW4:AW67" si="2">AND($AV4=FALSE, OR($AG4&lt;=0,  $AH4&lt;=0,  $AI4&lt;=0,  $AJ4&lt;=0))</f>
        <v>0</v>
      </c>
      <c r="AX4" s="24"/>
      <c r="AY4" s="24"/>
      <c r="BA4" s="14">
        <f xml:space="preserve"> SUBTOTAL(104, F4,I4,L4:O4)</f>
        <v>14</v>
      </c>
      <c r="BB4" s="14">
        <f>SUBTOTAL(105, P4:S4,V4:Z4)</f>
        <v>14</v>
      </c>
      <c r="BC4" s="39" t="b">
        <f t="shared" si="0"/>
        <v>1</v>
      </c>
    </row>
    <row r="5" spans="1:58">
      <c r="A5" s="13">
        <v>50</v>
      </c>
      <c r="B5" s="13">
        <v>4</v>
      </c>
      <c r="C5" s="71">
        <v>0.1</v>
      </c>
      <c r="D5" s="71">
        <v>0.1</v>
      </c>
      <c r="E5" s="112">
        <v>3</v>
      </c>
      <c r="F5" s="92">
        <v>16</v>
      </c>
      <c r="G5" s="14">
        <v>16</v>
      </c>
      <c r="H5" s="14">
        <v>16</v>
      </c>
      <c r="I5" s="14">
        <v>16</v>
      </c>
      <c r="J5" s="14">
        <v>9.6</v>
      </c>
      <c r="K5" s="14">
        <v>10</v>
      </c>
      <c r="L5" s="9">
        <v>16</v>
      </c>
      <c r="M5" s="14">
        <v>16</v>
      </c>
      <c r="N5" s="90">
        <v>16</v>
      </c>
      <c r="O5" s="17">
        <v>16</v>
      </c>
      <c r="P5" s="92">
        <v>16</v>
      </c>
      <c r="Q5" s="14">
        <v>16</v>
      </c>
      <c r="R5" s="14">
        <v>16</v>
      </c>
      <c r="S5" s="14">
        <v>16</v>
      </c>
      <c r="T5" s="14">
        <v>16</v>
      </c>
      <c r="U5" s="14">
        <v>16</v>
      </c>
      <c r="V5" s="9">
        <v>16</v>
      </c>
      <c r="W5" s="14">
        <v>16</v>
      </c>
      <c r="X5" s="6">
        <v>16</v>
      </c>
      <c r="Y5" s="17">
        <v>16</v>
      </c>
      <c r="Z5" s="17">
        <f>MIN(P5:S5)+1</f>
        <v>17</v>
      </c>
      <c r="AA5" s="92">
        <v>0</v>
      </c>
      <c r="AB5" s="14">
        <v>0</v>
      </c>
      <c r="AC5" s="14">
        <v>0</v>
      </c>
      <c r="AD5" s="14">
        <v>0</v>
      </c>
      <c r="AE5" s="14">
        <v>40</v>
      </c>
      <c r="AF5" s="14">
        <v>37.5</v>
      </c>
      <c r="AG5" s="22">
        <f>IF(V5="NaN", IF($Z5&gt;1, (1-(L5/$Z5))*100,100), (1-(L5/V5))*100)</f>
        <v>0</v>
      </c>
      <c r="AH5" s="22">
        <f>IF(W5="NaN", IF($Z5&gt;1, (1-(M5/$Z5))*100,100), (1-(M5/W5))*100)</f>
        <v>0</v>
      </c>
      <c r="AI5" s="14">
        <f>IF(X5="NaN", IF($Z5&gt;1, (1-(N5/$Z5))*100,100), (1-(N5/X5))*100)</f>
        <v>0</v>
      </c>
      <c r="AJ5" s="26">
        <f>IF(Y5="NaN", IF($Z5&gt;1, (1-(O5/$Z5))*100,100), (1-(O5/Y5))*100)</f>
        <v>0</v>
      </c>
      <c r="AK5" s="14">
        <v>16.690000000000001</v>
      </c>
      <c r="AL5" s="14">
        <v>0.7</v>
      </c>
      <c r="AM5" s="14">
        <v>0.47</v>
      </c>
      <c r="AN5" s="14">
        <v>0.42</v>
      </c>
      <c r="AO5" s="14">
        <v>0.14000000000000001</v>
      </c>
      <c r="AP5" s="14">
        <v>1.39</v>
      </c>
      <c r="AQ5" s="12">
        <v>42.855048894882202</v>
      </c>
      <c r="AR5" s="15">
        <v>19.11214995384216</v>
      </c>
      <c r="AS5" s="6">
        <v>15.497300863265989</v>
      </c>
      <c r="AT5" s="96">
        <v>6.8841650485992432</v>
      </c>
      <c r="AU5" s="1" t="b">
        <f>SUM($AK5:$AT5) &lt; $AY$1 * 7200</f>
        <v>1</v>
      </c>
      <c r="AV5" s="1" t="b">
        <f t="shared" si="1"/>
        <v>1</v>
      </c>
      <c r="AW5" s="5" t="b">
        <f t="shared" si="2"/>
        <v>0</v>
      </c>
      <c r="AX5" s="24"/>
      <c r="AY5" s="24"/>
      <c r="BA5" s="14">
        <f xml:space="preserve"> SUBTOTAL(104, F5,I5,L5:O5)</f>
        <v>16</v>
      </c>
      <c r="BB5" s="14">
        <f>SUBTOTAL(105, P5:S5,V5:Z5)</f>
        <v>16</v>
      </c>
      <c r="BC5" s="39" t="b">
        <f t="shared" si="0"/>
        <v>1</v>
      </c>
    </row>
    <row r="6" spans="1:58">
      <c r="A6" s="13">
        <v>50</v>
      </c>
      <c r="B6" s="13">
        <v>4</v>
      </c>
      <c r="C6" s="71">
        <v>0.1</v>
      </c>
      <c r="D6" s="71">
        <v>0.1</v>
      </c>
      <c r="E6" s="112">
        <v>4</v>
      </c>
      <c r="F6" s="92">
        <v>15</v>
      </c>
      <c r="G6" s="14">
        <v>15</v>
      </c>
      <c r="H6" s="14">
        <v>15</v>
      </c>
      <c r="I6" s="14">
        <v>15</v>
      </c>
      <c r="J6" s="14">
        <v>11.43</v>
      </c>
      <c r="K6" s="14">
        <v>11.57</v>
      </c>
      <c r="L6" s="9">
        <v>15</v>
      </c>
      <c r="M6" s="14">
        <v>15</v>
      </c>
      <c r="N6" s="90">
        <v>15</v>
      </c>
      <c r="O6" s="17">
        <v>15</v>
      </c>
      <c r="P6" s="92">
        <v>15</v>
      </c>
      <c r="Q6" s="14">
        <v>15</v>
      </c>
      <c r="R6" s="14">
        <v>15</v>
      </c>
      <c r="S6" s="14">
        <v>15</v>
      </c>
      <c r="T6" s="14">
        <v>15</v>
      </c>
      <c r="U6" s="14">
        <v>15</v>
      </c>
      <c r="V6" s="9">
        <v>15</v>
      </c>
      <c r="W6" s="14">
        <v>15</v>
      </c>
      <c r="X6" s="6">
        <v>15</v>
      </c>
      <c r="Y6" s="17">
        <v>15</v>
      </c>
      <c r="Z6" s="17">
        <f>MIN(P6:S6)+1</f>
        <v>16</v>
      </c>
      <c r="AA6" s="92">
        <v>0</v>
      </c>
      <c r="AB6" s="14">
        <v>0</v>
      </c>
      <c r="AC6" s="14">
        <v>0</v>
      </c>
      <c r="AD6" s="14">
        <v>0</v>
      </c>
      <c r="AE6" s="14">
        <v>23.79</v>
      </c>
      <c r="AF6" s="14">
        <v>22.84</v>
      </c>
      <c r="AG6" s="22">
        <f>IF(V6="NaN", IF($Z6&gt;1, (1-(L6/$Z6))*100,100), (1-(L6/V6))*100)</f>
        <v>0</v>
      </c>
      <c r="AH6" s="22">
        <f>IF(W6="NaN", IF($Z6&gt;1, (1-(M6/$Z6))*100,100), (1-(M6/W6))*100)</f>
        <v>0</v>
      </c>
      <c r="AI6" s="14">
        <f>IF(X6="NaN", IF($Z6&gt;1, (1-(N6/$Z6))*100,100), (1-(N6/X6))*100)</f>
        <v>0</v>
      </c>
      <c r="AJ6" s="26">
        <f>IF(Y6="NaN", IF($Z6&gt;1, (1-(O6/$Z6))*100,100), (1-(O6/Y6))*100)</f>
        <v>0</v>
      </c>
      <c r="AK6" s="14">
        <v>0.96</v>
      </c>
      <c r="AL6" s="14">
        <v>0.35</v>
      </c>
      <c r="AM6" s="14">
        <v>0.16</v>
      </c>
      <c r="AN6" s="14">
        <v>0.22</v>
      </c>
      <c r="AO6" s="14">
        <v>0.16</v>
      </c>
      <c r="AP6" s="14">
        <v>2.13</v>
      </c>
      <c r="AQ6" s="12">
        <v>64.347376823425293</v>
      </c>
      <c r="AR6" s="15">
        <v>22.37077808380127</v>
      </c>
      <c r="AS6" s="6">
        <v>13.309567928314211</v>
      </c>
      <c r="AT6" s="96">
        <v>4.7619271278381348</v>
      </c>
      <c r="AU6" s="1" t="b">
        <f>SUM($AK6:$AT6) &lt; $AY$1 * 7200</f>
        <v>1</v>
      </c>
      <c r="AV6" s="1" t="b">
        <f t="shared" si="1"/>
        <v>1</v>
      </c>
      <c r="AW6" s="5" t="b">
        <f t="shared" si="2"/>
        <v>0</v>
      </c>
      <c r="AX6" s="24"/>
      <c r="AY6" s="24"/>
      <c r="BA6" s="14">
        <f xml:space="preserve"> SUBTOTAL(104, F6,I6,L6:O6)</f>
        <v>15</v>
      </c>
      <c r="BB6" s="14">
        <f>SUBTOTAL(105, P6:S6,V6:Z6)</f>
        <v>15</v>
      </c>
      <c r="BC6" s="39" t="b">
        <f t="shared" si="0"/>
        <v>1</v>
      </c>
    </row>
    <row r="7" spans="1:58">
      <c r="A7" s="13">
        <v>50</v>
      </c>
      <c r="B7" s="13">
        <v>4</v>
      </c>
      <c r="C7" s="71">
        <v>0.1</v>
      </c>
      <c r="D7" s="71">
        <v>0.1</v>
      </c>
      <c r="E7" s="112">
        <v>5</v>
      </c>
      <c r="F7" s="92">
        <v>14</v>
      </c>
      <c r="G7" s="14">
        <v>14</v>
      </c>
      <c r="H7" s="14">
        <v>14</v>
      </c>
      <c r="I7" s="14">
        <v>14</v>
      </c>
      <c r="J7" s="14">
        <v>9.6999999999999993</v>
      </c>
      <c r="K7" s="14">
        <v>10.039999999999999</v>
      </c>
      <c r="L7" s="9">
        <v>14</v>
      </c>
      <c r="M7" s="14">
        <v>14</v>
      </c>
      <c r="N7" s="90">
        <v>14</v>
      </c>
      <c r="O7" s="17">
        <v>14</v>
      </c>
      <c r="P7" s="92">
        <v>14</v>
      </c>
      <c r="Q7" s="14">
        <v>14</v>
      </c>
      <c r="R7" s="14">
        <v>14</v>
      </c>
      <c r="S7" s="14">
        <v>14</v>
      </c>
      <c r="T7" s="14">
        <v>14</v>
      </c>
      <c r="U7" s="14">
        <v>14</v>
      </c>
      <c r="V7" s="9">
        <v>14</v>
      </c>
      <c r="W7" s="14">
        <v>14</v>
      </c>
      <c r="X7" s="6">
        <v>14</v>
      </c>
      <c r="Y7" s="17">
        <v>14</v>
      </c>
      <c r="Z7" s="17">
        <f>MIN(P7:S7)+1</f>
        <v>15</v>
      </c>
      <c r="AA7" s="92">
        <v>0</v>
      </c>
      <c r="AB7" s="14">
        <v>0</v>
      </c>
      <c r="AC7" s="14">
        <v>0</v>
      </c>
      <c r="AD7" s="14">
        <v>0</v>
      </c>
      <c r="AE7" s="14">
        <v>30.72</v>
      </c>
      <c r="AF7" s="14">
        <v>28.25</v>
      </c>
      <c r="AG7" s="22">
        <f>IF(V7="NaN", IF($Z7&gt;1, (1-(L7/$Z7))*100,100), (1-(L7/V7))*100)</f>
        <v>0</v>
      </c>
      <c r="AH7" s="22">
        <f>IF(W7="NaN", IF($Z7&gt;1, (1-(M7/$Z7))*100,100), (1-(M7/W7))*100)</f>
        <v>0</v>
      </c>
      <c r="AI7" s="14">
        <f>IF(X7="NaN", IF($Z7&gt;1, (1-(N7/$Z7))*100,100), (1-(N7/X7))*100)</f>
        <v>0</v>
      </c>
      <c r="AJ7" s="26">
        <f>IF(Y7="NaN", IF($Z7&gt;1, (1-(O7/$Z7))*100,100), (1-(O7/Y7))*100)</f>
        <v>0</v>
      </c>
      <c r="AK7" s="14">
        <v>1.2</v>
      </c>
      <c r="AL7" s="14">
        <v>0.41</v>
      </c>
      <c r="AM7" s="14">
        <v>7.0000000000000007E-2</v>
      </c>
      <c r="AN7" s="14">
        <v>0.08</v>
      </c>
      <c r="AO7" s="14">
        <v>0.26</v>
      </c>
      <c r="AP7" s="14">
        <v>2.93</v>
      </c>
      <c r="AQ7" s="12">
        <v>41.917596817016602</v>
      </c>
      <c r="AR7" s="15">
        <v>17.374576091766361</v>
      </c>
      <c r="AS7" s="6">
        <v>14.29142904281616</v>
      </c>
      <c r="AT7" s="96">
        <v>6.4565849304199219</v>
      </c>
      <c r="AU7" s="1" t="b">
        <f>SUM($AK7:$AT7) &lt; $AY$1 * 7200</f>
        <v>1</v>
      </c>
      <c r="AV7" s="1" t="b">
        <f t="shared" si="1"/>
        <v>1</v>
      </c>
      <c r="AW7" s="5" t="b">
        <f t="shared" si="2"/>
        <v>0</v>
      </c>
      <c r="AX7" s="24"/>
      <c r="AY7" s="24"/>
      <c r="BA7" s="14">
        <f xml:space="preserve"> SUBTOTAL(104, F7,I7,L7:O7)</f>
        <v>14</v>
      </c>
      <c r="BB7" s="14">
        <f>SUBTOTAL(105, P7:S7,V7:Z7)</f>
        <v>14</v>
      </c>
      <c r="BC7" s="39" t="b">
        <f t="shared" si="0"/>
        <v>1</v>
      </c>
    </row>
    <row r="8" spans="1:58">
      <c r="A8" s="13">
        <v>50</v>
      </c>
      <c r="B8" s="13">
        <v>4</v>
      </c>
      <c r="C8" s="71">
        <v>0.1</v>
      </c>
      <c r="D8" s="71">
        <v>0.5</v>
      </c>
      <c r="E8" s="112">
        <v>1</v>
      </c>
      <c r="F8" s="92">
        <v>28</v>
      </c>
      <c r="G8" s="14">
        <v>28</v>
      </c>
      <c r="H8" s="14">
        <v>28</v>
      </c>
      <c r="I8" s="14">
        <v>28</v>
      </c>
      <c r="J8" s="14">
        <v>19.760000000000002</v>
      </c>
      <c r="K8" s="14">
        <v>23.95</v>
      </c>
      <c r="L8" s="9">
        <v>28</v>
      </c>
      <c r="M8" s="14">
        <v>28</v>
      </c>
      <c r="N8" s="90">
        <v>28</v>
      </c>
      <c r="O8" s="17">
        <v>28</v>
      </c>
      <c r="P8" s="92">
        <v>28</v>
      </c>
      <c r="Q8" s="14">
        <v>28</v>
      </c>
      <c r="R8" s="14">
        <v>28</v>
      </c>
      <c r="S8" s="14">
        <v>28</v>
      </c>
      <c r="T8" s="14">
        <v>28</v>
      </c>
      <c r="U8" s="14">
        <v>28</v>
      </c>
      <c r="V8" s="9">
        <v>28</v>
      </c>
      <c r="W8" s="14">
        <v>28</v>
      </c>
      <c r="X8" s="6">
        <v>28</v>
      </c>
      <c r="Y8" s="17">
        <v>28</v>
      </c>
      <c r="Z8" s="17">
        <f>MIN(P8:S8)+1</f>
        <v>29</v>
      </c>
      <c r="AA8" s="92">
        <v>0</v>
      </c>
      <c r="AB8" s="14">
        <v>0</v>
      </c>
      <c r="AC8" s="14">
        <v>0</v>
      </c>
      <c r="AD8" s="14">
        <v>0</v>
      </c>
      <c r="AE8" s="14">
        <v>29.42</v>
      </c>
      <c r="AF8" s="14">
        <v>14.45</v>
      </c>
      <c r="AG8" s="22">
        <f>IF(V8="NaN", IF($Z8&gt;1, (1-(L8/$Z8))*100,100), (1-(L8/V8))*100)</f>
        <v>0</v>
      </c>
      <c r="AH8" s="22">
        <f>IF(W8="NaN", IF($Z8&gt;1, (1-(M8/$Z8))*100,100), (1-(M8/W8))*100)</f>
        <v>0</v>
      </c>
      <c r="AI8" s="14">
        <f>IF(X8="NaN", IF($Z8&gt;1, (1-(N8/$Z8))*100,100), (1-(N8/X8))*100)</f>
        <v>0</v>
      </c>
      <c r="AJ8" s="26">
        <f>IF(Y8="NaN", IF($Z8&gt;1, (1-(O8/$Z8))*100,100), (1-(O8/Y8))*100)</f>
        <v>0</v>
      </c>
      <c r="AK8" s="14">
        <v>1225.99</v>
      </c>
      <c r="AL8" s="14">
        <v>318.26</v>
      </c>
      <c r="AM8" s="14">
        <v>20.56</v>
      </c>
      <c r="AN8" s="14">
        <v>20.64</v>
      </c>
      <c r="AO8" s="14">
        <v>1.4</v>
      </c>
      <c r="AP8" s="14">
        <v>52.26</v>
      </c>
      <c r="AQ8" s="12">
        <v>178.39500308036801</v>
      </c>
      <c r="AR8" s="15">
        <v>1502.209504842758</v>
      </c>
      <c r="AS8" s="6">
        <v>811.25003385543823</v>
      </c>
      <c r="AT8" s="96">
        <v>34.369774103164673</v>
      </c>
      <c r="AU8" s="1" t="b">
        <f>SUM($AK8:$AT8) &lt; $AY$1 * 7200</f>
        <v>1</v>
      </c>
      <c r="AV8" s="1" t="b">
        <f t="shared" si="1"/>
        <v>1</v>
      </c>
      <c r="AW8" s="5" t="b">
        <f t="shared" si="2"/>
        <v>0</v>
      </c>
      <c r="AX8" s="24"/>
      <c r="AY8" s="24"/>
      <c r="BA8" s="14">
        <f xml:space="preserve"> SUBTOTAL(104, F8,I8,L8:O8)</f>
        <v>28</v>
      </c>
      <c r="BB8" s="14">
        <f>SUBTOTAL(105, P8:S8,V8:Z8)</f>
        <v>28</v>
      </c>
      <c r="BC8" s="39" t="b">
        <f t="shared" si="0"/>
        <v>1</v>
      </c>
    </row>
    <row r="9" spans="1:58">
      <c r="A9" s="13">
        <v>50</v>
      </c>
      <c r="B9" s="13">
        <v>4</v>
      </c>
      <c r="C9" s="71">
        <v>0.1</v>
      </c>
      <c r="D9" s="71">
        <v>0.5</v>
      </c>
      <c r="E9" s="112">
        <v>2</v>
      </c>
      <c r="F9" s="92">
        <v>7</v>
      </c>
      <c r="G9" s="14">
        <v>14</v>
      </c>
      <c r="H9" s="14">
        <v>14</v>
      </c>
      <c r="I9" s="14">
        <v>14</v>
      </c>
      <c r="J9" s="14">
        <v>14</v>
      </c>
      <c r="K9" s="14">
        <v>14</v>
      </c>
      <c r="L9" s="9">
        <v>14</v>
      </c>
      <c r="M9" s="14">
        <v>14</v>
      </c>
      <c r="N9" s="90">
        <v>14</v>
      </c>
      <c r="O9" s="17">
        <v>14</v>
      </c>
      <c r="P9" s="92">
        <v>14</v>
      </c>
      <c r="Q9" s="14">
        <v>14</v>
      </c>
      <c r="R9" s="14">
        <v>14</v>
      </c>
      <c r="S9" s="14">
        <v>14</v>
      </c>
      <c r="T9" s="14">
        <v>14</v>
      </c>
      <c r="U9" s="14">
        <v>14</v>
      </c>
      <c r="V9" s="9">
        <v>14</v>
      </c>
      <c r="W9" s="14">
        <v>14</v>
      </c>
      <c r="X9" s="6">
        <v>14</v>
      </c>
      <c r="Y9" s="17">
        <v>14</v>
      </c>
      <c r="Z9" s="17">
        <f>MIN(P9:S9)+1</f>
        <v>15</v>
      </c>
      <c r="AA9" s="92">
        <v>50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22">
        <f>IF(V9="NaN", IF($Z9&gt;1, (1-(L9/$Z9))*100,100), (1-(L9/V9))*100)</f>
        <v>0</v>
      </c>
      <c r="AH9" s="22">
        <f>IF(W9="NaN", IF($Z9&gt;1, (1-(M9/$Z9))*100,100), (1-(M9/W9))*100)</f>
        <v>0</v>
      </c>
      <c r="AI9" s="14">
        <f>IF(X9="NaN", IF($Z9&gt;1, (1-(N9/$Z9))*100,100), (1-(N9/X9))*100)</f>
        <v>0</v>
      </c>
      <c r="AJ9" s="26">
        <f>IF(Y9="NaN", IF($Z9&gt;1, (1-(O9/$Z9))*100,100), (1-(O9/Y9))*100)</f>
        <v>0</v>
      </c>
      <c r="AK9" s="14">
        <v>7200</v>
      </c>
      <c r="AL9" s="14">
        <v>25.46</v>
      </c>
      <c r="AM9" s="14">
        <v>2.52</v>
      </c>
      <c r="AN9" s="14">
        <v>1.07</v>
      </c>
      <c r="AO9" s="14">
        <v>0.39</v>
      </c>
      <c r="AP9" s="14">
        <v>0.53</v>
      </c>
      <c r="AQ9" s="12">
        <v>299.49847888946528</v>
      </c>
      <c r="AR9" s="15">
        <v>48.261045932769782</v>
      </c>
      <c r="AS9" s="6">
        <v>12.39916205406189</v>
      </c>
      <c r="AT9" s="96">
        <v>6.8774340152740479</v>
      </c>
      <c r="AU9" s="1" t="b">
        <f>SUM($AK9:$AT9) &lt; $AY$1 * 7200</f>
        <v>1</v>
      </c>
      <c r="AV9" s="1" t="b">
        <f t="shared" si="1"/>
        <v>1</v>
      </c>
      <c r="AW9" s="5" t="b">
        <f t="shared" si="2"/>
        <v>0</v>
      </c>
      <c r="AX9" s="24"/>
      <c r="AY9" s="24"/>
      <c r="BA9" s="14">
        <f xml:space="preserve"> SUBTOTAL(104, F9,I9,L9:O9)</f>
        <v>14</v>
      </c>
      <c r="BB9" s="14">
        <f>SUBTOTAL(105, P9:S9,V9:Z9)</f>
        <v>14</v>
      </c>
      <c r="BC9" s="39" t="b">
        <f t="shared" si="0"/>
        <v>1</v>
      </c>
      <c r="BF9" s="23" t="s">
        <v>38</v>
      </c>
    </row>
    <row r="10" spans="1:58">
      <c r="A10" s="13">
        <v>50</v>
      </c>
      <c r="B10" s="13">
        <v>4</v>
      </c>
      <c r="C10" s="71">
        <v>0.1</v>
      </c>
      <c r="D10" s="71">
        <v>0.5</v>
      </c>
      <c r="E10" s="112">
        <v>3</v>
      </c>
      <c r="F10" s="92">
        <v>16</v>
      </c>
      <c r="G10" s="14">
        <v>16</v>
      </c>
      <c r="H10" s="14">
        <v>16</v>
      </c>
      <c r="I10" s="14">
        <v>16</v>
      </c>
      <c r="J10" s="14">
        <v>16</v>
      </c>
      <c r="K10" s="14">
        <v>16</v>
      </c>
      <c r="L10" s="9">
        <v>16</v>
      </c>
      <c r="M10" s="14">
        <v>16</v>
      </c>
      <c r="N10" s="90">
        <v>16</v>
      </c>
      <c r="O10" s="17">
        <v>16</v>
      </c>
      <c r="P10" s="92">
        <v>16</v>
      </c>
      <c r="Q10" s="14">
        <v>16</v>
      </c>
      <c r="R10" s="14">
        <v>16</v>
      </c>
      <c r="S10" s="14">
        <v>16</v>
      </c>
      <c r="T10" s="14">
        <v>16</v>
      </c>
      <c r="U10" s="14">
        <v>16</v>
      </c>
      <c r="V10" s="9">
        <v>16</v>
      </c>
      <c r="W10" s="14">
        <v>16</v>
      </c>
      <c r="X10" s="6">
        <v>16</v>
      </c>
      <c r="Y10" s="17">
        <v>16</v>
      </c>
      <c r="Z10" s="17">
        <f>MIN(P10:S10)+1</f>
        <v>17</v>
      </c>
      <c r="AA10" s="92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22">
        <f>IF(V10="NaN", IF($Z10&gt;1, (1-(L10/$Z10))*100,100), (1-(L10/V10))*100)</f>
        <v>0</v>
      </c>
      <c r="AH10" s="22">
        <f>IF(W10="NaN", IF($Z10&gt;1, (1-(M10/$Z10))*100,100), (1-(M10/W10))*100)</f>
        <v>0</v>
      </c>
      <c r="AI10" s="14">
        <f>IF(X10="NaN", IF($Z10&gt;1, (1-(N10/$Z10))*100,100), (1-(N10/X10))*100)</f>
        <v>0</v>
      </c>
      <c r="AJ10" s="26">
        <f>IF(Y10="NaN", IF($Z10&gt;1, (1-(O10/$Z10))*100,100), (1-(O10/Y10))*100)</f>
        <v>0</v>
      </c>
      <c r="AK10" s="14">
        <v>197.25</v>
      </c>
      <c r="AL10" s="14">
        <v>1.62</v>
      </c>
      <c r="AM10" s="14">
        <v>0.63</v>
      </c>
      <c r="AN10" s="14">
        <v>0.4</v>
      </c>
      <c r="AO10" s="14">
        <v>0.41</v>
      </c>
      <c r="AP10" s="14">
        <v>0.31</v>
      </c>
      <c r="AQ10" s="12">
        <v>297.41553711891169</v>
      </c>
      <c r="AR10" s="15">
        <v>29.946668148040771</v>
      </c>
      <c r="AS10" s="6">
        <v>11.898135185241699</v>
      </c>
      <c r="AT10" s="96">
        <v>7.6087350845336914</v>
      </c>
      <c r="AU10" s="1" t="b">
        <f>SUM($AK10:$AT10) &lt; $AY$1 * 7200</f>
        <v>1</v>
      </c>
      <c r="AV10" s="1" t="b">
        <f t="shared" si="1"/>
        <v>1</v>
      </c>
      <c r="AW10" s="5" t="b">
        <f t="shared" si="2"/>
        <v>0</v>
      </c>
      <c r="AX10" s="24"/>
      <c r="AY10" s="24"/>
      <c r="BA10" s="14">
        <f xml:space="preserve"> SUBTOTAL(104, F10,I10,L10:O10)</f>
        <v>16</v>
      </c>
      <c r="BB10" s="14">
        <f>SUBTOTAL(105, P10:S10,V10:Z10)</f>
        <v>16</v>
      </c>
      <c r="BC10" s="39" t="b">
        <f t="shared" si="0"/>
        <v>1</v>
      </c>
    </row>
    <row r="11" spans="1:58">
      <c r="A11" s="13">
        <v>50</v>
      </c>
      <c r="B11" s="13">
        <v>4</v>
      </c>
      <c r="C11" s="71">
        <v>0.1</v>
      </c>
      <c r="D11" s="71">
        <v>0.5</v>
      </c>
      <c r="E11" s="112">
        <v>4</v>
      </c>
      <c r="F11" s="92">
        <v>16</v>
      </c>
      <c r="G11" s="14">
        <v>16</v>
      </c>
      <c r="H11" s="14">
        <v>16</v>
      </c>
      <c r="I11" s="14">
        <v>16</v>
      </c>
      <c r="J11" s="14">
        <v>16</v>
      </c>
      <c r="K11" s="14">
        <v>16</v>
      </c>
      <c r="L11" s="9">
        <v>16</v>
      </c>
      <c r="M11" s="14">
        <v>16</v>
      </c>
      <c r="N11" s="90">
        <v>16</v>
      </c>
      <c r="O11" s="17">
        <v>16</v>
      </c>
      <c r="P11" s="92">
        <v>16</v>
      </c>
      <c r="Q11" s="14">
        <v>16</v>
      </c>
      <c r="R11" s="14">
        <v>16</v>
      </c>
      <c r="S11" s="14">
        <v>16</v>
      </c>
      <c r="T11" s="14">
        <v>16</v>
      </c>
      <c r="U11" s="14">
        <v>16</v>
      </c>
      <c r="V11" s="9">
        <v>16</v>
      </c>
      <c r="W11" s="14">
        <v>16</v>
      </c>
      <c r="X11" s="6">
        <v>16</v>
      </c>
      <c r="Y11" s="17">
        <v>16</v>
      </c>
      <c r="Z11" s="17">
        <f>MIN(P11:S11)+1</f>
        <v>17</v>
      </c>
      <c r="AA11" s="92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22">
        <f>IF(V11="NaN", IF($Z11&gt;1, (1-(L11/$Z11))*100,100), (1-(L11/V11))*100)</f>
        <v>0</v>
      </c>
      <c r="AH11" s="22">
        <f>IF(W11="NaN", IF($Z11&gt;1, (1-(M11/$Z11))*100,100), (1-(M11/W11))*100)</f>
        <v>0</v>
      </c>
      <c r="AI11" s="14">
        <f>IF(X11="NaN", IF($Z11&gt;1, (1-(N11/$Z11))*100,100), (1-(N11/X11))*100)</f>
        <v>0</v>
      </c>
      <c r="AJ11" s="26">
        <f>IF(Y11="NaN", IF($Z11&gt;1, (1-(O11/$Z11))*100,100), (1-(O11/Y11))*100)</f>
        <v>0</v>
      </c>
      <c r="AK11" s="14">
        <v>1.1599999999999999</v>
      </c>
      <c r="AL11" s="14">
        <v>0.36</v>
      </c>
      <c r="AM11" s="14">
        <v>0.33</v>
      </c>
      <c r="AN11" s="14">
        <v>0.32</v>
      </c>
      <c r="AO11" s="14">
        <v>0.12</v>
      </c>
      <c r="AP11" s="14">
        <v>0.22</v>
      </c>
      <c r="AQ11" s="12">
        <v>297.79196190834051</v>
      </c>
      <c r="AR11" s="15">
        <v>30.348318099975589</v>
      </c>
      <c r="AS11" s="6">
        <v>18.025079011917111</v>
      </c>
      <c r="AT11" s="96">
        <v>6.477586030960083</v>
      </c>
      <c r="AU11" s="1" t="b">
        <f>SUM($AK11:$AT11) &lt; $AY$1 * 7200</f>
        <v>1</v>
      </c>
      <c r="AV11" s="1" t="b">
        <f t="shared" si="1"/>
        <v>1</v>
      </c>
      <c r="AW11" s="5" t="b">
        <f t="shared" si="2"/>
        <v>0</v>
      </c>
      <c r="AX11" s="24"/>
      <c r="AY11" s="24"/>
      <c r="BA11" s="14">
        <f xml:space="preserve"> SUBTOTAL(104, F11,I11,L11:O11)</f>
        <v>16</v>
      </c>
      <c r="BB11" s="14">
        <f>SUBTOTAL(105, P11:S11,V11:Z11)</f>
        <v>16</v>
      </c>
      <c r="BC11" s="39" t="b">
        <f t="shared" si="0"/>
        <v>1</v>
      </c>
    </row>
    <row r="12" spans="1:58">
      <c r="A12" s="13">
        <v>50</v>
      </c>
      <c r="B12" s="13">
        <v>4</v>
      </c>
      <c r="C12" s="71">
        <v>0.1</v>
      </c>
      <c r="D12" s="71">
        <v>0.5</v>
      </c>
      <c r="E12" s="112">
        <v>5</v>
      </c>
      <c r="F12" s="92">
        <v>21</v>
      </c>
      <c r="G12" s="14">
        <v>21</v>
      </c>
      <c r="H12" s="14">
        <v>21</v>
      </c>
      <c r="I12" s="14">
        <v>21</v>
      </c>
      <c r="J12" s="14">
        <v>15.82</v>
      </c>
      <c r="K12" s="14">
        <v>21</v>
      </c>
      <c r="L12" s="9">
        <v>21</v>
      </c>
      <c r="M12" s="14">
        <v>21</v>
      </c>
      <c r="N12" s="90">
        <v>21</v>
      </c>
      <c r="O12" s="17">
        <v>21</v>
      </c>
      <c r="P12" s="92">
        <v>21</v>
      </c>
      <c r="Q12" s="14">
        <v>21</v>
      </c>
      <c r="R12" s="14">
        <v>21</v>
      </c>
      <c r="S12" s="14">
        <v>21</v>
      </c>
      <c r="T12" s="14">
        <v>21</v>
      </c>
      <c r="U12" s="14">
        <v>21</v>
      </c>
      <c r="V12" s="9">
        <v>21</v>
      </c>
      <c r="W12" s="14">
        <v>21</v>
      </c>
      <c r="X12" s="6">
        <v>21</v>
      </c>
      <c r="Y12" s="17">
        <v>21</v>
      </c>
      <c r="Z12" s="17">
        <f>MIN(P12:S12)+1</f>
        <v>22</v>
      </c>
      <c r="AA12" s="92">
        <v>0</v>
      </c>
      <c r="AB12" s="14">
        <v>0</v>
      </c>
      <c r="AC12" s="14">
        <v>0</v>
      </c>
      <c r="AD12" s="14">
        <v>0</v>
      </c>
      <c r="AE12" s="14">
        <v>24.65</v>
      </c>
      <c r="AF12" s="14">
        <v>0</v>
      </c>
      <c r="AG12" s="22">
        <f>IF(V12="NaN", IF($Z12&gt;1, (1-(L12/$Z12))*100,100), (1-(L12/V12))*100)</f>
        <v>0</v>
      </c>
      <c r="AH12" s="22">
        <f>IF(W12="NaN", IF($Z12&gt;1, (1-(M12/$Z12))*100,100), (1-(M12/W12))*100)</f>
        <v>0</v>
      </c>
      <c r="AI12" s="14">
        <f>IF(X12="NaN", IF($Z12&gt;1, (1-(N12/$Z12))*100,100), (1-(N12/X12))*100)</f>
        <v>0</v>
      </c>
      <c r="AJ12" s="26">
        <f>IF(Y12="NaN", IF($Z12&gt;1, (1-(O12/$Z12))*100,100), (1-(O12/Y12))*100)</f>
        <v>0</v>
      </c>
      <c r="AK12" s="14">
        <v>534.65</v>
      </c>
      <c r="AL12" s="14">
        <v>5.16</v>
      </c>
      <c r="AM12" s="14">
        <v>1.18</v>
      </c>
      <c r="AN12" s="14">
        <v>1.1200000000000001</v>
      </c>
      <c r="AO12" s="14">
        <v>0.46</v>
      </c>
      <c r="AP12" s="14">
        <v>0.54</v>
      </c>
      <c r="AQ12" s="12">
        <v>151.3525550365448</v>
      </c>
      <c r="AR12" s="15">
        <v>102.51218104362491</v>
      </c>
      <c r="AS12" s="6">
        <v>89.681988000869751</v>
      </c>
      <c r="AT12" s="96">
        <v>9.1474349498748779</v>
      </c>
      <c r="AU12" s="1" t="b">
        <f>SUM($AK12:$AT12) &lt; $AY$1 * 7200</f>
        <v>1</v>
      </c>
      <c r="AV12" s="1" t="b">
        <f t="shared" si="1"/>
        <v>1</v>
      </c>
      <c r="AW12" s="5" t="b">
        <f t="shared" si="2"/>
        <v>0</v>
      </c>
      <c r="AX12" s="24"/>
      <c r="AY12" s="24"/>
      <c r="BA12" s="14">
        <f xml:space="preserve"> SUBTOTAL(104, F12,I12,L12:O12)</f>
        <v>21</v>
      </c>
      <c r="BB12" s="14">
        <f>SUBTOTAL(105, P12:S12,V12:Z12)</f>
        <v>21</v>
      </c>
      <c r="BC12" s="39" t="b">
        <f t="shared" si="0"/>
        <v>1</v>
      </c>
    </row>
    <row r="13" spans="1:58">
      <c r="A13" s="13">
        <v>50</v>
      </c>
      <c r="B13" s="13">
        <v>4</v>
      </c>
      <c r="C13" s="71">
        <v>0.1</v>
      </c>
      <c r="D13" s="71">
        <v>1</v>
      </c>
      <c r="E13" s="112">
        <v>1</v>
      </c>
      <c r="F13" s="92">
        <v>28</v>
      </c>
      <c r="G13" s="14">
        <v>28</v>
      </c>
      <c r="H13" s="14">
        <v>28</v>
      </c>
      <c r="I13" s="14">
        <v>28</v>
      </c>
      <c r="J13" s="14">
        <v>25.9</v>
      </c>
      <c r="K13" s="14">
        <v>28</v>
      </c>
      <c r="L13" s="9">
        <v>28</v>
      </c>
      <c r="M13" s="14">
        <v>28</v>
      </c>
      <c r="N13" s="90">
        <v>28</v>
      </c>
      <c r="O13" s="17">
        <v>28</v>
      </c>
      <c r="P13" s="92">
        <v>28</v>
      </c>
      <c r="Q13" s="14">
        <v>28</v>
      </c>
      <c r="R13" s="14">
        <v>28</v>
      </c>
      <c r="S13" s="14">
        <v>28</v>
      </c>
      <c r="T13" s="14">
        <v>28</v>
      </c>
      <c r="U13" s="14">
        <v>28</v>
      </c>
      <c r="V13" s="9">
        <v>28</v>
      </c>
      <c r="W13" s="14">
        <v>28</v>
      </c>
      <c r="X13" s="6">
        <v>27.999999999999989</v>
      </c>
      <c r="Y13" s="17">
        <v>28</v>
      </c>
      <c r="Z13" s="17">
        <f>MIN(P13:S13)+1</f>
        <v>29</v>
      </c>
      <c r="AA13" s="92">
        <v>0</v>
      </c>
      <c r="AB13" s="14">
        <v>0</v>
      </c>
      <c r="AC13" s="14">
        <v>0</v>
      </c>
      <c r="AD13" s="14">
        <v>0</v>
      </c>
      <c r="AE13" s="14">
        <v>7.5</v>
      </c>
      <c r="AF13" s="14">
        <v>0</v>
      </c>
      <c r="AG13" s="22">
        <f>IF(V13="NaN", IF($Z13&gt;1, (1-(L13/$Z13))*100,100), (1-(L13/V13))*100)</f>
        <v>0</v>
      </c>
      <c r="AH13" s="22">
        <f>IF(W13="NaN", IF($Z13&gt;1, (1-(M13/$Z13))*100,100), (1-(M13/W13))*100)</f>
        <v>0</v>
      </c>
      <c r="AI13" s="14">
        <f>IF(X13="NaN", IF($Z13&gt;1, (1-(N13/$Z13))*100,100), (1-(N13/X13))*100)</f>
        <v>-4.4408920985006262E-14</v>
      </c>
      <c r="AJ13" s="26">
        <f>IF(Y13="NaN", IF($Z13&gt;1, (1-(O13/$Z13))*100,100), (1-(O13/Y13))*100)</f>
        <v>0</v>
      </c>
      <c r="AK13" s="14">
        <v>242.57</v>
      </c>
      <c r="AL13" s="14">
        <v>19.2</v>
      </c>
      <c r="AM13" s="14">
        <v>0.59</v>
      </c>
      <c r="AN13" s="14">
        <v>0.56999999999999995</v>
      </c>
      <c r="AO13" s="14">
        <v>0.62</v>
      </c>
      <c r="AP13" s="14">
        <v>0.42</v>
      </c>
      <c r="AQ13" s="12">
        <v>296.49067401885992</v>
      </c>
      <c r="AR13" s="15">
        <v>259.20760893821722</v>
      </c>
      <c r="AS13" s="6">
        <v>80.963379144668579</v>
      </c>
      <c r="AT13" s="96">
        <v>8.1223680973052979</v>
      </c>
      <c r="AU13" s="1" t="b">
        <f>SUM($AK13:$AT13) &lt; $AY$1 * 7200</f>
        <v>1</v>
      </c>
      <c r="AV13" s="1" t="b">
        <f t="shared" si="1"/>
        <v>1</v>
      </c>
      <c r="AW13" s="5" t="b">
        <f t="shared" si="2"/>
        <v>0</v>
      </c>
      <c r="AX13" s="24"/>
      <c r="AY13" s="24"/>
      <c r="BA13" s="14">
        <f xml:space="preserve"> SUBTOTAL(104, F13,I13,L13:O13)</f>
        <v>28</v>
      </c>
      <c r="BB13" s="14">
        <f>SUBTOTAL(105, P13:S13,V13:Z13)</f>
        <v>27.999999999999989</v>
      </c>
      <c r="BC13" s="39" t="b">
        <f t="shared" si="0"/>
        <v>1</v>
      </c>
    </row>
    <row r="14" spans="1:58">
      <c r="A14" s="13">
        <v>50</v>
      </c>
      <c r="B14" s="13">
        <v>4</v>
      </c>
      <c r="C14" s="71">
        <v>0.1</v>
      </c>
      <c r="D14" s="71">
        <v>1</v>
      </c>
      <c r="E14" s="112">
        <v>2</v>
      </c>
      <c r="F14" s="92">
        <v>7</v>
      </c>
      <c r="G14" s="14">
        <v>21</v>
      </c>
      <c r="H14" s="14">
        <v>21</v>
      </c>
      <c r="I14" s="14">
        <v>21</v>
      </c>
      <c r="J14" s="14">
        <v>18.309999999999999</v>
      </c>
      <c r="K14" s="14">
        <v>21</v>
      </c>
      <c r="L14" s="9">
        <v>21</v>
      </c>
      <c r="M14" s="14">
        <v>21</v>
      </c>
      <c r="N14" s="90">
        <v>21</v>
      </c>
      <c r="O14" s="17">
        <v>21</v>
      </c>
      <c r="P14" s="92">
        <v>21</v>
      </c>
      <c r="Q14" s="14">
        <v>21</v>
      </c>
      <c r="R14" s="14">
        <v>21</v>
      </c>
      <c r="S14" s="14">
        <v>21</v>
      </c>
      <c r="T14" s="14">
        <v>21</v>
      </c>
      <c r="U14" s="14">
        <v>21</v>
      </c>
      <c r="V14" s="9">
        <v>21</v>
      </c>
      <c r="W14" s="14">
        <v>21</v>
      </c>
      <c r="X14" s="6">
        <v>21</v>
      </c>
      <c r="Y14" s="17">
        <v>21</v>
      </c>
      <c r="Z14" s="17">
        <f>MIN(P14:S14)+1</f>
        <v>22</v>
      </c>
      <c r="AA14" s="92">
        <v>66.67</v>
      </c>
      <c r="AB14" s="14">
        <v>0</v>
      </c>
      <c r="AC14" s="14">
        <v>0</v>
      </c>
      <c r="AD14" s="14">
        <v>0</v>
      </c>
      <c r="AE14" s="14">
        <v>12.82</v>
      </c>
      <c r="AF14" s="14">
        <v>0</v>
      </c>
      <c r="AG14" s="22">
        <f>IF(V14="NaN", IF($Z14&gt;1, (1-(L14/$Z14))*100,100), (1-(L14/V14))*100)</f>
        <v>0</v>
      </c>
      <c r="AH14" s="22">
        <f>IF(W14="NaN", IF($Z14&gt;1, (1-(M14/$Z14))*100,100), (1-(M14/W14))*100)</f>
        <v>0</v>
      </c>
      <c r="AI14" s="14">
        <f>IF(X14="NaN", IF($Z14&gt;1, (1-(N14/$Z14))*100,100), (1-(N14/X14))*100)</f>
        <v>0</v>
      </c>
      <c r="AJ14" s="26">
        <f>IF(Y14="NaN", IF($Z14&gt;1, (1-(O14/$Z14))*100,100), (1-(O14/Y14))*100)</f>
        <v>0</v>
      </c>
      <c r="AK14" s="14">
        <v>7200</v>
      </c>
      <c r="AL14" s="14">
        <v>128.22999999999999</v>
      </c>
      <c r="AM14" s="14">
        <v>1.98</v>
      </c>
      <c r="AN14" s="14">
        <v>2.15</v>
      </c>
      <c r="AO14" s="14">
        <v>0.43</v>
      </c>
      <c r="AP14" s="14">
        <v>1.1599999999999999</v>
      </c>
      <c r="AQ14" s="12">
        <v>299.83972787857061</v>
      </c>
      <c r="AR14" s="15">
        <v>100.3638370037079</v>
      </c>
      <c r="AS14" s="6">
        <v>27.255385875701901</v>
      </c>
      <c r="AT14" s="96">
        <v>7.2574019432067871</v>
      </c>
      <c r="AU14" s="1" t="b">
        <f>SUM($AK14:$AT14) &lt; $AY$1 * 7200</f>
        <v>1</v>
      </c>
      <c r="AV14" s="1" t="b">
        <f t="shared" si="1"/>
        <v>1</v>
      </c>
      <c r="AW14" s="5" t="b">
        <f t="shared" si="2"/>
        <v>0</v>
      </c>
      <c r="AX14" s="24"/>
      <c r="AY14" s="24"/>
      <c r="BA14" s="14">
        <f xml:space="preserve"> SUBTOTAL(104, F14,I14,L14:O14)</f>
        <v>21</v>
      </c>
      <c r="BB14" s="14">
        <f>SUBTOTAL(105, P14:S14,V14:Z14)</f>
        <v>21</v>
      </c>
      <c r="BC14" s="39" t="b">
        <f t="shared" si="0"/>
        <v>1</v>
      </c>
    </row>
    <row r="15" spans="1:58">
      <c r="A15" s="13">
        <v>50</v>
      </c>
      <c r="B15" s="13">
        <v>4</v>
      </c>
      <c r="C15" s="71">
        <v>0.1</v>
      </c>
      <c r="D15" s="71">
        <v>1</v>
      </c>
      <c r="E15" s="112">
        <v>3</v>
      </c>
      <c r="F15" s="92">
        <v>24</v>
      </c>
      <c r="G15" s="14">
        <v>24</v>
      </c>
      <c r="H15" s="14">
        <v>24</v>
      </c>
      <c r="I15" s="14">
        <v>24</v>
      </c>
      <c r="J15" s="14">
        <v>24</v>
      </c>
      <c r="K15" s="14">
        <v>24</v>
      </c>
      <c r="L15" s="9">
        <v>24</v>
      </c>
      <c r="M15" s="14">
        <v>24</v>
      </c>
      <c r="N15" s="90">
        <v>24</v>
      </c>
      <c r="O15" s="17">
        <v>24</v>
      </c>
      <c r="P15" s="92">
        <v>24</v>
      </c>
      <c r="Q15" s="14">
        <v>24</v>
      </c>
      <c r="R15" s="14">
        <v>24</v>
      </c>
      <c r="S15" s="14">
        <v>24</v>
      </c>
      <c r="T15" s="14">
        <v>24</v>
      </c>
      <c r="U15" s="14">
        <v>24</v>
      </c>
      <c r="V15" s="9">
        <v>24</v>
      </c>
      <c r="W15" s="14">
        <v>24</v>
      </c>
      <c r="X15" s="6">
        <v>24</v>
      </c>
      <c r="Y15" s="17">
        <v>24</v>
      </c>
      <c r="Z15" s="17">
        <f>MIN(P15:S15)+1</f>
        <v>25</v>
      </c>
      <c r="AA15" s="92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22">
        <f>IF(V15="NaN", IF($Z15&gt;1, (1-(L15/$Z15))*100,100), (1-(L15/V15))*100)</f>
        <v>0</v>
      </c>
      <c r="AH15" s="22">
        <f>IF(W15="NaN", IF($Z15&gt;1, (1-(M15/$Z15))*100,100), (1-(M15/W15))*100)</f>
        <v>0</v>
      </c>
      <c r="AI15" s="14">
        <f>IF(X15="NaN", IF($Z15&gt;1, (1-(N15/$Z15))*100,100), (1-(N15/X15))*100)</f>
        <v>0</v>
      </c>
      <c r="AJ15" s="26">
        <f>IF(Y15="NaN", IF($Z15&gt;1, (1-(O15/$Z15))*100,100), (1-(O15/Y15))*100)</f>
        <v>0</v>
      </c>
      <c r="AK15" s="14">
        <v>133.06</v>
      </c>
      <c r="AL15" s="14">
        <v>1.1200000000000001</v>
      </c>
      <c r="AM15" s="14">
        <v>0.21</v>
      </c>
      <c r="AN15" s="14">
        <v>0.7</v>
      </c>
      <c r="AO15" s="14">
        <v>0.19</v>
      </c>
      <c r="AP15" s="14">
        <v>0.97</v>
      </c>
      <c r="AQ15" s="12">
        <v>299.80663514137268</v>
      </c>
      <c r="AR15" s="15">
        <v>113.69153785705571</v>
      </c>
      <c r="AS15" s="6">
        <v>30.615799188613892</v>
      </c>
      <c r="AT15" s="96">
        <v>7.9923710823059082</v>
      </c>
      <c r="AU15" s="1" t="b">
        <f>SUM($AK15:$AT15) &lt; $AY$1 * 7200</f>
        <v>1</v>
      </c>
      <c r="AV15" s="1" t="b">
        <f t="shared" si="1"/>
        <v>1</v>
      </c>
      <c r="AW15" s="5" t="b">
        <f t="shared" si="2"/>
        <v>0</v>
      </c>
      <c r="AX15" s="24"/>
      <c r="AY15" s="24"/>
      <c r="BA15" s="14">
        <f xml:space="preserve"> SUBTOTAL(104, F15,I15,L15:O15)</f>
        <v>24</v>
      </c>
      <c r="BB15" s="14">
        <f>SUBTOTAL(105, P15:S15,V15:Z15)</f>
        <v>24</v>
      </c>
      <c r="BC15" s="39" t="b">
        <f t="shared" si="0"/>
        <v>1</v>
      </c>
    </row>
    <row r="16" spans="1:58">
      <c r="A16" s="13">
        <v>50</v>
      </c>
      <c r="B16" s="13">
        <v>4</v>
      </c>
      <c r="C16" s="71">
        <v>0.1</v>
      </c>
      <c r="D16" s="71">
        <v>1</v>
      </c>
      <c r="E16" s="112">
        <v>4</v>
      </c>
      <c r="F16" s="92">
        <v>32</v>
      </c>
      <c r="G16" s="14">
        <v>32</v>
      </c>
      <c r="H16" s="14">
        <v>32</v>
      </c>
      <c r="I16" s="14">
        <v>32</v>
      </c>
      <c r="J16" s="14">
        <v>27.75</v>
      </c>
      <c r="K16" s="14">
        <v>28</v>
      </c>
      <c r="L16" s="9">
        <v>32</v>
      </c>
      <c r="M16" s="14">
        <v>32</v>
      </c>
      <c r="N16" s="90">
        <v>32</v>
      </c>
      <c r="O16" s="17">
        <v>32</v>
      </c>
      <c r="P16" s="92">
        <v>32</v>
      </c>
      <c r="Q16" s="14">
        <v>32</v>
      </c>
      <c r="R16" s="14">
        <v>32</v>
      </c>
      <c r="S16" s="14">
        <v>32</v>
      </c>
      <c r="T16" s="14">
        <v>32</v>
      </c>
      <c r="U16" s="14">
        <v>32</v>
      </c>
      <c r="V16" s="9">
        <v>32</v>
      </c>
      <c r="W16" s="14">
        <v>32</v>
      </c>
      <c r="X16" s="6">
        <v>32</v>
      </c>
      <c r="Y16" s="17">
        <v>32</v>
      </c>
      <c r="Z16" s="17">
        <f>MIN(P16:S16)+1</f>
        <v>33</v>
      </c>
      <c r="AA16" s="92">
        <v>0</v>
      </c>
      <c r="AB16" s="14">
        <v>0</v>
      </c>
      <c r="AC16" s="14">
        <v>0</v>
      </c>
      <c r="AD16" s="14">
        <v>0</v>
      </c>
      <c r="AE16" s="14">
        <v>13.28</v>
      </c>
      <c r="AF16" s="14">
        <v>12.5</v>
      </c>
      <c r="AG16" s="22">
        <f>IF(V16="NaN", IF($Z16&gt;1, (1-(L16/$Z16))*100,100), (1-(L16/V16))*100)</f>
        <v>0</v>
      </c>
      <c r="AH16" s="22">
        <f>IF(W16="NaN", IF($Z16&gt;1, (1-(M16/$Z16))*100,100), (1-(M16/W16))*100)</f>
        <v>0</v>
      </c>
      <c r="AI16" s="14">
        <f>IF(X16="NaN", IF($Z16&gt;1, (1-(N16/$Z16))*100,100), (1-(N16/X16))*100)</f>
        <v>0</v>
      </c>
      <c r="AJ16" s="26">
        <f>IF(Y16="NaN", IF($Z16&gt;1, (1-(O16/$Z16))*100,100), (1-(O16/Y16))*100)</f>
        <v>0</v>
      </c>
      <c r="AK16" s="14">
        <v>90.77</v>
      </c>
      <c r="AL16" s="14">
        <v>2.2799999999999998</v>
      </c>
      <c r="AM16" s="14">
        <v>0.35</v>
      </c>
      <c r="AN16" s="14">
        <v>1.72</v>
      </c>
      <c r="AO16" s="14">
        <v>0.28999999999999998</v>
      </c>
      <c r="AP16" s="14">
        <v>0.62</v>
      </c>
      <c r="AQ16" s="12">
        <v>59.3889319896698</v>
      </c>
      <c r="AR16" s="15">
        <v>468.5205249786377</v>
      </c>
      <c r="AS16" s="6">
        <v>28.405527114868161</v>
      </c>
      <c r="AT16" s="96">
        <v>7.2429649829864502</v>
      </c>
      <c r="AU16" s="1" t="b">
        <f>SUM($AK16:$AT16) &lt; $AY$1 * 7200</f>
        <v>1</v>
      </c>
      <c r="AV16" s="1" t="b">
        <f t="shared" si="1"/>
        <v>1</v>
      </c>
      <c r="AW16" s="5" t="b">
        <f t="shared" si="2"/>
        <v>0</v>
      </c>
      <c r="AX16" s="24"/>
      <c r="AY16" s="24"/>
      <c r="BA16" s="14">
        <f xml:space="preserve"> SUBTOTAL(104, F16,I16,L16:O16)</f>
        <v>32</v>
      </c>
      <c r="BB16" s="14">
        <f>SUBTOTAL(105, P16:S16,V16:Z16)</f>
        <v>32</v>
      </c>
      <c r="BC16" s="39" t="b">
        <f t="shared" si="0"/>
        <v>1</v>
      </c>
    </row>
    <row r="17" spans="1:55">
      <c r="A17" s="13">
        <v>50</v>
      </c>
      <c r="B17" s="13">
        <v>4</v>
      </c>
      <c r="C17" s="71">
        <v>0.1</v>
      </c>
      <c r="D17" s="71">
        <v>1</v>
      </c>
      <c r="E17" s="112">
        <v>5</v>
      </c>
      <c r="F17" s="92">
        <v>28</v>
      </c>
      <c r="G17" s="14">
        <v>35</v>
      </c>
      <c r="H17" s="14">
        <v>35</v>
      </c>
      <c r="I17" s="14">
        <v>35</v>
      </c>
      <c r="J17" s="14">
        <v>29.04</v>
      </c>
      <c r="K17" s="14">
        <v>31.5</v>
      </c>
      <c r="L17" s="9">
        <v>35</v>
      </c>
      <c r="M17" s="14">
        <v>35</v>
      </c>
      <c r="N17" s="90">
        <v>35</v>
      </c>
      <c r="O17" s="17">
        <v>35</v>
      </c>
      <c r="P17" s="92">
        <v>35</v>
      </c>
      <c r="Q17" s="14">
        <v>35</v>
      </c>
      <c r="R17" s="14">
        <v>35</v>
      </c>
      <c r="S17" s="14">
        <v>35</v>
      </c>
      <c r="T17" s="14">
        <v>35</v>
      </c>
      <c r="U17" s="14">
        <v>35</v>
      </c>
      <c r="V17" s="9">
        <v>35</v>
      </c>
      <c r="W17" s="14">
        <v>35</v>
      </c>
      <c r="X17" s="6">
        <v>35</v>
      </c>
      <c r="Y17" s="17">
        <v>35</v>
      </c>
      <c r="Z17" s="17">
        <f>MIN(P17:S17)+1</f>
        <v>36</v>
      </c>
      <c r="AA17" s="92">
        <v>20</v>
      </c>
      <c r="AB17" s="14">
        <v>0</v>
      </c>
      <c r="AC17" s="14">
        <v>0</v>
      </c>
      <c r="AD17" s="14">
        <v>0</v>
      </c>
      <c r="AE17" s="14">
        <v>17.02</v>
      </c>
      <c r="AF17" s="14">
        <v>10</v>
      </c>
      <c r="AG17" s="22">
        <f>IF(V17="NaN", IF($Z17&gt;1, (1-(L17/$Z17))*100,100), (1-(L17/V17))*100)</f>
        <v>0</v>
      </c>
      <c r="AH17" s="22">
        <f>IF(W17="NaN", IF($Z17&gt;1, (1-(M17/$Z17))*100,100), (1-(M17/W17))*100)</f>
        <v>0</v>
      </c>
      <c r="AI17" s="14">
        <f>IF(X17="NaN", IF($Z17&gt;1, (1-(N17/$Z17))*100,100), (1-(N17/X17))*100)</f>
        <v>0</v>
      </c>
      <c r="AJ17" s="26">
        <f>IF(Y17="NaN", IF($Z17&gt;1, (1-(O17/$Z17))*100,100), (1-(O17/Y17))*100)</f>
        <v>0</v>
      </c>
      <c r="AK17" s="14">
        <v>7200</v>
      </c>
      <c r="AL17" s="14">
        <v>341.8</v>
      </c>
      <c r="AM17" s="14">
        <v>4.6500000000000004</v>
      </c>
      <c r="AN17" s="14">
        <v>4.25</v>
      </c>
      <c r="AO17" s="14">
        <v>0.71</v>
      </c>
      <c r="AP17" s="14">
        <v>1.59</v>
      </c>
      <c r="AQ17" s="12">
        <v>302.073077917099</v>
      </c>
      <c r="AR17" s="15">
        <v>1656.5709249973299</v>
      </c>
      <c r="AS17" s="6">
        <v>584.87577199935913</v>
      </c>
      <c r="AT17" s="96">
        <v>25.669470071792599</v>
      </c>
      <c r="AU17" s="1" t="b">
        <f>SUM($AK17:$AT17) &lt; $AY$1 * 7200</f>
        <v>1</v>
      </c>
      <c r="AV17" s="1" t="b">
        <f t="shared" si="1"/>
        <v>1</v>
      </c>
      <c r="AW17" s="5" t="b">
        <f t="shared" si="2"/>
        <v>0</v>
      </c>
      <c r="AX17" s="24"/>
      <c r="AY17" s="24"/>
      <c r="BA17" s="14">
        <f xml:space="preserve"> SUBTOTAL(104, F17,I17,L17:O17)</f>
        <v>35</v>
      </c>
      <c r="BB17" s="14">
        <f>SUBTOTAL(105, P17:S17,V17:Z17)</f>
        <v>35</v>
      </c>
      <c r="BC17" s="39" t="b">
        <f t="shared" si="0"/>
        <v>1</v>
      </c>
    </row>
    <row r="18" spans="1:55">
      <c r="A18" s="13">
        <v>50</v>
      </c>
      <c r="B18" s="13">
        <v>4</v>
      </c>
      <c r="C18" s="71">
        <v>0.3</v>
      </c>
      <c r="D18" s="71">
        <v>0.1</v>
      </c>
      <c r="E18" s="112">
        <v>1</v>
      </c>
      <c r="F18" s="92">
        <v>7</v>
      </c>
      <c r="G18" s="14">
        <v>7</v>
      </c>
      <c r="H18" s="14">
        <v>7</v>
      </c>
      <c r="I18" s="14">
        <v>7</v>
      </c>
      <c r="J18" s="14">
        <v>7</v>
      </c>
      <c r="K18" s="14">
        <v>7</v>
      </c>
      <c r="L18" s="9">
        <v>7</v>
      </c>
      <c r="M18" s="14">
        <v>7</v>
      </c>
      <c r="N18" s="90">
        <v>7</v>
      </c>
      <c r="O18" s="17">
        <v>7</v>
      </c>
      <c r="P18" s="92">
        <v>7</v>
      </c>
      <c r="Q18" s="14">
        <v>7</v>
      </c>
      <c r="R18" s="14">
        <v>7</v>
      </c>
      <c r="S18" s="14">
        <v>7</v>
      </c>
      <c r="T18" s="14">
        <v>7</v>
      </c>
      <c r="U18" s="14">
        <v>7</v>
      </c>
      <c r="V18" s="9">
        <v>7</v>
      </c>
      <c r="W18" s="14">
        <v>7</v>
      </c>
      <c r="X18" s="6">
        <v>7</v>
      </c>
      <c r="Y18" s="17">
        <v>7</v>
      </c>
      <c r="Z18" s="17">
        <f>MIN(P18:S18)+1</f>
        <v>8</v>
      </c>
      <c r="AA18" s="92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22">
        <f>IF(V18="NaN", IF($Z18&gt;1, (1-(L18/$Z18))*100,100), (1-(L18/V18))*100)</f>
        <v>0</v>
      </c>
      <c r="AH18" s="22">
        <f>IF(W18="NaN", IF($Z18&gt;1, (1-(M18/$Z18))*100,100), (1-(M18/W18))*100)</f>
        <v>0</v>
      </c>
      <c r="AI18" s="14">
        <f>IF(X18="NaN", IF($Z18&gt;1, (1-(N18/$Z18))*100,100), (1-(N18/X18))*100)</f>
        <v>0</v>
      </c>
      <c r="AJ18" s="26">
        <f>IF(Y18="NaN", IF($Z18&gt;1, (1-(O18/$Z18))*100,100), (1-(O18/Y18))*100)</f>
        <v>0</v>
      </c>
      <c r="AK18" s="14">
        <v>1.6</v>
      </c>
      <c r="AL18" s="14">
        <v>0.74</v>
      </c>
      <c r="AM18" s="14">
        <v>0.25</v>
      </c>
      <c r="AN18" s="14">
        <v>0.25</v>
      </c>
      <c r="AO18" s="14">
        <v>0.03</v>
      </c>
      <c r="AP18" s="14">
        <v>0.09</v>
      </c>
      <c r="AQ18" s="12">
        <v>54.160552024841309</v>
      </c>
      <c r="AR18" s="15">
        <v>13.676604986190799</v>
      </c>
      <c r="AS18" s="6">
        <v>9.7831330299377441</v>
      </c>
      <c r="AT18" s="96">
        <v>4.9823110103607178</v>
      </c>
      <c r="AU18" s="1" t="b">
        <f>SUM($AK18:$AT18) &lt; $AY$1 * 7200</f>
        <v>1</v>
      </c>
      <c r="AV18" s="1" t="b">
        <f t="shared" si="1"/>
        <v>1</v>
      </c>
      <c r="AW18" s="5" t="b">
        <f t="shared" si="2"/>
        <v>0</v>
      </c>
      <c r="AX18" s="24"/>
      <c r="AY18" s="24"/>
      <c r="BA18" s="37">
        <f xml:space="preserve"> SUBTOTAL(104, F18,I18,L18:O18)</f>
        <v>7</v>
      </c>
      <c r="BB18" s="37">
        <f>SUBTOTAL(105, P18:S18,V18:Z18)</f>
        <v>7</v>
      </c>
      <c r="BC18" s="39" t="b">
        <f t="shared" si="0"/>
        <v>1</v>
      </c>
    </row>
    <row r="19" spans="1:55">
      <c r="A19" s="13">
        <v>50</v>
      </c>
      <c r="B19" s="13">
        <v>4</v>
      </c>
      <c r="C19" s="71">
        <v>0.3</v>
      </c>
      <c r="D19" s="71">
        <v>0.1</v>
      </c>
      <c r="E19" s="112">
        <v>2</v>
      </c>
      <c r="F19" s="92">
        <v>9</v>
      </c>
      <c r="G19" s="14">
        <v>9</v>
      </c>
      <c r="H19" s="14">
        <v>9</v>
      </c>
      <c r="I19" s="14">
        <v>9</v>
      </c>
      <c r="J19" s="14">
        <v>9</v>
      </c>
      <c r="K19" s="14">
        <v>9</v>
      </c>
      <c r="L19" s="9">
        <v>9</v>
      </c>
      <c r="M19" s="14">
        <v>9</v>
      </c>
      <c r="N19" s="90">
        <v>9</v>
      </c>
      <c r="O19" s="17">
        <v>9</v>
      </c>
      <c r="P19" s="92">
        <v>9</v>
      </c>
      <c r="Q19" s="14">
        <v>9</v>
      </c>
      <c r="R19" s="14">
        <v>9</v>
      </c>
      <c r="S19" s="14">
        <v>9</v>
      </c>
      <c r="T19" s="14">
        <v>9</v>
      </c>
      <c r="U19" s="14">
        <v>9</v>
      </c>
      <c r="V19" s="9">
        <v>9</v>
      </c>
      <c r="W19" s="14">
        <v>9</v>
      </c>
      <c r="X19" s="6">
        <v>9</v>
      </c>
      <c r="Y19" s="17">
        <v>9</v>
      </c>
      <c r="Z19" s="17">
        <f>MIN(P19:S19)+1</f>
        <v>10</v>
      </c>
      <c r="AA19" s="92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22">
        <f>IF(V19="NaN", IF($Z19&gt;1, (1-(L19/$Z19))*100,100), (1-(L19/V19))*100)</f>
        <v>0</v>
      </c>
      <c r="AH19" s="22">
        <f>IF(W19="NaN", IF($Z19&gt;1, (1-(M19/$Z19))*100,100), (1-(M19/W19))*100)</f>
        <v>0</v>
      </c>
      <c r="AI19" s="14">
        <f>IF(X19="NaN", IF($Z19&gt;1, (1-(N19/$Z19))*100,100), (1-(N19/X19))*100)</f>
        <v>0</v>
      </c>
      <c r="AJ19" s="26">
        <f>IF(Y19="NaN", IF($Z19&gt;1, (1-(O19/$Z19))*100,100), (1-(O19/Y19))*100)</f>
        <v>0</v>
      </c>
      <c r="AK19" s="14">
        <v>0.08</v>
      </c>
      <c r="AL19" s="14">
        <v>0.03</v>
      </c>
      <c r="AM19" s="14">
        <v>0.03</v>
      </c>
      <c r="AN19" s="14">
        <v>0.03</v>
      </c>
      <c r="AO19" s="14">
        <v>0.02</v>
      </c>
      <c r="AP19" s="14">
        <v>0.05</v>
      </c>
      <c r="AQ19" s="12">
        <v>39.990336894989007</v>
      </c>
      <c r="AR19" s="15">
        <v>12.874663114547729</v>
      </c>
      <c r="AS19" s="6">
        <v>9.0492599010467529</v>
      </c>
      <c r="AT19" s="96">
        <v>5.1833150386810303</v>
      </c>
      <c r="AU19" s="1" t="b">
        <f>SUM($AK19:$AT19) &lt; $AY$1 * 7200</f>
        <v>1</v>
      </c>
      <c r="AV19" s="1" t="b">
        <f t="shared" si="1"/>
        <v>1</v>
      </c>
      <c r="AW19" s="5" t="b">
        <f t="shared" si="2"/>
        <v>0</v>
      </c>
      <c r="AX19" s="24"/>
      <c r="AY19" s="24"/>
      <c r="BA19" s="14">
        <f xml:space="preserve"> SUBTOTAL(104, F19,I19,L19:O19)</f>
        <v>9</v>
      </c>
      <c r="BB19" s="14">
        <f>SUBTOTAL(105, P19:S19,V19:Z19)</f>
        <v>9</v>
      </c>
      <c r="BC19" s="39" t="b">
        <f t="shared" si="0"/>
        <v>1</v>
      </c>
    </row>
    <row r="20" spans="1:55">
      <c r="A20" s="13">
        <v>50</v>
      </c>
      <c r="B20" s="13">
        <v>4</v>
      </c>
      <c r="C20" s="71">
        <v>0.3</v>
      </c>
      <c r="D20" s="71">
        <v>0.1</v>
      </c>
      <c r="E20" s="112">
        <v>3</v>
      </c>
      <c r="F20" s="92">
        <v>7</v>
      </c>
      <c r="G20" s="14">
        <v>7</v>
      </c>
      <c r="H20" s="14">
        <v>7</v>
      </c>
      <c r="I20" s="14">
        <v>7</v>
      </c>
      <c r="J20" s="14">
        <v>7</v>
      </c>
      <c r="K20" s="14">
        <v>7</v>
      </c>
      <c r="L20" s="9">
        <v>7</v>
      </c>
      <c r="M20" s="14">
        <v>7</v>
      </c>
      <c r="N20" s="90">
        <v>7</v>
      </c>
      <c r="O20" s="17">
        <v>7</v>
      </c>
      <c r="P20" s="92">
        <v>7</v>
      </c>
      <c r="Q20" s="14">
        <v>7</v>
      </c>
      <c r="R20" s="14">
        <v>7</v>
      </c>
      <c r="S20" s="14">
        <v>7</v>
      </c>
      <c r="T20" s="14">
        <v>7</v>
      </c>
      <c r="U20" s="14">
        <v>7</v>
      </c>
      <c r="V20" s="9">
        <v>7</v>
      </c>
      <c r="W20" s="14">
        <v>7</v>
      </c>
      <c r="X20" s="6">
        <v>7</v>
      </c>
      <c r="Y20" s="17">
        <v>7</v>
      </c>
      <c r="Z20" s="17">
        <f>MIN(P20:S20)+1</f>
        <v>8</v>
      </c>
      <c r="AA20" s="92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22">
        <f>IF(V20="NaN", IF($Z20&gt;1, (1-(L20/$Z20))*100,100), (1-(L20/V20))*100)</f>
        <v>0</v>
      </c>
      <c r="AH20" s="22">
        <f>IF(W20="NaN", IF($Z20&gt;1, (1-(M20/$Z20))*100,100), (1-(M20/W20))*100)</f>
        <v>0</v>
      </c>
      <c r="AI20" s="14">
        <f>IF(X20="NaN", IF($Z20&gt;1, (1-(N20/$Z20))*100,100), (1-(N20/X20))*100)</f>
        <v>0</v>
      </c>
      <c r="AJ20" s="26">
        <f>IF(Y20="NaN", IF($Z20&gt;1, (1-(O20/$Z20))*100,100), (1-(O20/Y20))*100)</f>
        <v>0</v>
      </c>
      <c r="AK20" s="14">
        <v>0.81</v>
      </c>
      <c r="AL20" s="14">
        <v>0.42</v>
      </c>
      <c r="AM20" s="14">
        <v>0.17</v>
      </c>
      <c r="AN20" s="14">
        <v>0.18</v>
      </c>
      <c r="AO20" s="14">
        <v>0.02</v>
      </c>
      <c r="AP20" s="14">
        <v>0.06</v>
      </c>
      <c r="AQ20" s="12">
        <v>36.7257080078125</v>
      </c>
      <c r="AR20" s="15">
        <v>14.215789079666139</v>
      </c>
      <c r="AS20" s="6">
        <v>9.4510288238525391</v>
      </c>
      <c r="AT20" s="96">
        <v>5.2854790687561044</v>
      </c>
      <c r="AU20" s="1" t="b">
        <f>SUM($AK20:$AT20) &lt; $AY$1 * 7200</f>
        <v>1</v>
      </c>
      <c r="AV20" s="1" t="b">
        <f t="shared" si="1"/>
        <v>1</v>
      </c>
      <c r="AW20" s="5" t="b">
        <f t="shared" si="2"/>
        <v>0</v>
      </c>
      <c r="AX20" s="24"/>
      <c r="AY20" s="24"/>
      <c r="BA20" s="14">
        <f xml:space="preserve"> SUBTOTAL(104, F20,I20,L20:O20)</f>
        <v>7</v>
      </c>
      <c r="BB20" s="14">
        <f>SUBTOTAL(105, P20:S20,V20:Z20)</f>
        <v>7</v>
      </c>
      <c r="BC20" s="39" t="b">
        <f t="shared" si="0"/>
        <v>1</v>
      </c>
    </row>
    <row r="21" spans="1:55">
      <c r="A21" s="13">
        <v>50</v>
      </c>
      <c r="B21" s="13">
        <v>4</v>
      </c>
      <c r="C21" s="71">
        <v>0.3</v>
      </c>
      <c r="D21" s="71">
        <v>0.1</v>
      </c>
      <c r="E21" s="112">
        <v>4</v>
      </c>
      <c r="F21" s="92">
        <v>16</v>
      </c>
      <c r="G21" s="14">
        <v>16</v>
      </c>
      <c r="H21" s="14">
        <v>16</v>
      </c>
      <c r="I21" s="14">
        <v>16</v>
      </c>
      <c r="J21" s="14">
        <v>9.33</v>
      </c>
      <c r="K21" s="14">
        <v>10</v>
      </c>
      <c r="L21" s="9">
        <v>16</v>
      </c>
      <c r="M21" s="14">
        <v>16</v>
      </c>
      <c r="N21" s="90">
        <v>16</v>
      </c>
      <c r="O21" s="17">
        <v>16</v>
      </c>
      <c r="P21" s="92">
        <v>16</v>
      </c>
      <c r="Q21" s="14">
        <v>16</v>
      </c>
      <c r="R21" s="14">
        <v>16</v>
      </c>
      <c r="S21" s="14">
        <v>16</v>
      </c>
      <c r="T21" s="14">
        <v>16</v>
      </c>
      <c r="U21" s="14">
        <v>16</v>
      </c>
      <c r="V21" s="9">
        <v>16</v>
      </c>
      <c r="W21" s="14">
        <v>16</v>
      </c>
      <c r="X21" s="6">
        <v>16</v>
      </c>
      <c r="Y21" s="17">
        <v>16</v>
      </c>
      <c r="Z21" s="17">
        <f>MIN(P21:S21)+1</f>
        <v>17</v>
      </c>
      <c r="AA21" s="92">
        <v>0</v>
      </c>
      <c r="AB21" s="14">
        <v>0</v>
      </c>
      <c r="AC21" s="14">
        <v>0</v>
      </c>
      <c r="AD21" s="14">
        <v>0</v>
      </c>
      <c r="AE21" s="14">
        <v>41.67</v>
      </c>
      <c r="AF21" s="14">
        <v>37.5</v>
      </c>
      <c r="AG21" s="22">
        <f>IF(V21="NaN", IF($Z21&gt;1, (1-(L21/$Z21))*100,100), (1-(L21/V21))*100)</f>
        <v>0</v>
      </c>
      <c r="AH21" s="22">
        <f>IF(W21="NaN", IF($Z21&gt;1, (1-(M21/$Z21))*100,100), (1-(M21/W21))*100)</f>
        <v>0</v>
      </c>
      <c r="AI21" s="14">
        <f>IF(X21="NaN", IF($Z21&gt;1, (1-(N21/$Z21))*100,100), (1-(N21/X21))*100)</f>
        <v>0</v>
      </c>
      <c r="AJ21" s="26">
        <f>IF(Y21="NaN", IF($Z21&gt;1, (1-(O21/$Z21))*100,100), (1-(O21/Y21))*100)</f>
        <v>0</v>
      </c>
      <c r="AK21" s="14">
        <v>1.06</v>
      </c>
      <c r="AL21" s="14">
        <v>0.42</v>
      </c>
      <c r="AM21" s="14">
        <v>0.26</v>
      </c>
      <c r="AN21" s="14">
        <v>0.88</v>
      </c>
      <c r="AO21" s="14">
        <v>0.13</v>
      </c>
      <c r="AP21" s="14">
        <v>0.71</v>
      </c>
      <c r="AQ21" s="12">
        <v>108.5209739208221</v>
      </c>
      <c r="AR21" s="15">
        <v>18.63410305976868</v>
      </c>
      <c r="AS21" s="6">
        <v>20.497322797775269</v>
      </c>
      <c r="AT21" s="96">
        <v>7.0840990543365479</v>
      </c>
      <c r="AU21" s="1" t="b">
        <f>SUM($AK21:$AT21) &lt; $AY$1 * 7200</f>
        <v>1</v>
      </c>
      <c r="AV21" s="1" t="b">
        <f t="shared" si="1"/>
        <v>1</v>
      </c>
      <c r="AW21" s="5" t="b">
        <f t="shared" si="2"/>
        <v>0</v>
      </c>
      <c r="AX21" s="24"/>
      <c r="AY21" s="24"/>
      <c r="BA21" s="14">
        <f xml:space="preserve"> SUBTOTAL(104, F21,I21,L21:O21)</f>
        <v>16</v>
      </c>
      <c r="BB21" s="14">
        <f>SUBTOTAL(105, P21:S21,V21:Z21)</f>
        <v>16</v>
      </c>
      <c r="BC21" s="39" t="b">
        <f t="shared" si="0"/>
        <v>1</v>
      </c>
    </row>
    <row r="22" spans="1:55">
      <c r="A22" s="13">
        <v>50</v>
      </c>
      <c r="B22" s="13">
        <v>4</v>
      </c>
      <c r="C22" s="71">
        <v>0.3</v>
      </c>
      <c r="D22" s="71">
        <v>0.1</v>
      </c>
      <c r="E22" s="112">
        <v>5</v>
      </c>
      <c r="F22" s="92">
        <v>17</v>
      </c>
      <c r="G22" s="14">
        <v>17</v>
      </c>
      <c r="H22" s="14">
        <v>17</v>
      </c>
      <c r="I22" s="14">
        <v>17</v>
      </c>
      <c r="J22" s="14">
        <v>11.01</v>
      </c>
      <c r="K22" s="14">
        <v>11.29</v>
      </c>
      <c r="L22" s="9">
        <v>17</v>
      </c>
      <c r="M22" s="14">
        <v>17</v>
      </c>
      <c r="N22" s="90">
        <v>17</v>
      </c>
      <c r="O22" s="17">
        <v>17</v>
      </c>
      <c r="P22" s="92">
        <v>17</v>
      </c>
      <c r="Q22" s="14">
        <v>17</v>
      </c>
      <c r="R22" s="14">
        <v>17</v>
      </c>
      <c r="S22" s="14">
        <v>17</v>
      </c>
      <c r="T22" s="14">
        <v>17</v>
      </c>
      <c r="U22" s="14">
        <v>17</v>
      </c>
      <c r="V22" s="9">
        <v>17</v>
      </c>
      <c r="W22" s="14">
        <v>17</v>
      </c>
      <c r="X22" s="6">
        <v>17</v>
      </c>
      <c r="Y22" s="17">
        <v>17</v>
      </c>
      <c r="Z22" s="17">
        <f>MIN(P22:S22)+1</f>
        <v>18</v>
      </c>
      <c r="AA22" s="92">
        <v>0</v>
      </c>
      <c r="AB22" s="14">
        <v>0</v>
      </c>
      <c r="AC22" s="14">
        <v>0</v>
      </c>
      <c r="AD22" s="14">
        <v>0</v>
      </c>
      <c r="AE22" s="14">
        <v>35.24</v>
      </c>
      <c r="AF22" s="14">
        <v>33.58</v>
      </c>
      <c r="AG22" s="22">
        <f>IF(V22="NaN", IF($Z22&gt;1, (1-(L22/$Z22))*100,100), (1-(L22/V22))*100)</f>
        <v>0</v>
      </c>
      <c r="AH22" s="22">
        <f>IF(W22="NaN", IF($Z22&gt;1, (1-(M22/$Z22))*100,100), (1-(M22/W22))*100)</f>
        <v>0</v>
      </c>
      <c r="AI22" s="14">
        <f>IF(X22="NaN", IF($Z22&gt;1, (1-(N22/$Z22))*100,100), (1-(N22/X22))*100)</f>
        <v>0</v>
      </c>
      <c r="AJ22" s="26">
        <f>IF(Y22="NaN", IF($Z22&gt;1, (1-(O22/$Z22))*100,100), (1-(O22/Y22))*100)</f>
        <v>0</v>
      </c>
      <c r="AK22" s="14">
        <v>1.22</v>
      </c>
      <c r="AL22" s="14">
        <v>0.53</v>
      </c>
      <c r="AM22" s="14">
        <v>0.61</v>
      </c>
      <c r="AN22" s="14">
        <v>2.2999999999999998</v>
      </c>
      <c r="AO22" s="14">
        <v>0.25</v>
      </c>
      <c r="AP22" s="14">
        <v>10.02</v>
      </c>
      <c r="AQ22" s="12">
        <v>58.510545969009399</v>
      </c>
      <c r="AR22" s="15">
        <v>20.563315868377689</v>
      </c>
      <c r="AS22" s="6">
        <v>19.784049034118649</v>
      </c>
      <c r="AT22" s="96">
        <v>6.5361361503601074</v>
      </c>
      <c r="AU22" s="1" t="b">
        <f>SUM($AK22:$AT22) &lt; $AY$1 * 7200</f>
        <v>1</v>
      </c>
      <c r="AV22" s="1" t="b">
        <f t="shared" si="1"/>
        <v>1</v>
      </c>
      <c r="AW22" s="5" t="b">
        <f t="shared" si="2"/>
        <v>0</v>
      </c>
      <c r="AX22" s="24"/>
      <c r="AY22" s="24"/>
      <c r="BA22" s="14">
        <f xml:space="preserve"> SUBTOTAL(104, F22,I22,L22:O22)</f>
        <v>17</v>
      </c>
      <c r="BB22" s="14">
        <f>SUBTOTAL(105, P22:S22,V22:Z22)</f>
        <v>17</v>
      </c>
      <c r="BC22" s="39" t="b">
        <f t="shared" si="0"/>
        <v>1</v>
      </c>
    </row>
    <row r="23" spans="1:55">
      <c r="A23" s="13">
        <v>50</v>
      </c>
      <c r="B23" s="13">
        <v>4</v>
      </c>
      <c r="C23" s="71">
        <v>0.3</v>
      </c>
      <c r="D23" s="71">
        <v>0.5</v>
      </c>
      <c r="E23" s="112">
        <v>1</v>
      </c>
      <c r="F23" s="92">
        <v>21</v>
      </c>
      <c r="G23" s="14">
        <v>21</v>
      </c>
      <c r="H23" s="14">
        <v>21</v>
      </c>
      <c r="I23" s="14">
        <v>21</v>
      </c>
      <c r="J23" s="14">
        <v>14.41</v>
      </c>
      <c r="K23" s="14">
        <v>17.5</v>
      </c>
      <c r="L23" s="9">
        <v>21</v>
      </c>
      <c r="M23" s="14">
        <v>21</v>
      </c>
      <c r="N23" s="90">
        <v>21</v>
      </c>
      <c r="O23" s="17">
        <v>21</v>
      </c>
      <c r="P23" s="92">
        <v>21</v>
      </c>
      <c r="Q23" s="14">
        <v>21</v>
      </c>
      <c r="R23" s="14">
        <v>21</v>
      </c>
      <c r="S23" s="14">
        <v>21</v>
      </c>
      <c r="T23" s="14">
        <v>21</v>
      </c>
      <c r="U23" s="14">
        <v>21</v>
      </c>
      <c r="V23" s="9">
        <v>21</v>
      </c>
      <c r="W23" s="14">
        <v>21</v>
      </c>
      <c r="X23" s="6">
        <v>21</v>
      </c>
      <c r="Y23" s="17">
        <v>21</v>
      </c>
      <c r="Z23" s="17">
        <f>MIN(P23:S23)+1</f>
        <v>22</v>
      </c>
      <c r="AA23" s="92">
        <v>0</v>
      </c>
      <c r="AB23" s="14">
        <v>0</v>
      </c>
      <c r="AC23" s="14">
        <v>0</v>
      </c>
      <c r="AD23" s="14">
        <v>0</v>
      </c>
      <c r="AE23" s="14">
        <v>31.4</v>
      </c>
      <c r="AF23" s="14">
        <v>16.670000000000002</v>
      </c>
      <c r="AG23" s="22">
        <f>IF(V23="NaN", IF($Z23&gt;1, (1-(L23/$Z23))*100,100), (1-(L23/V23))*100)</f>
        <v>0</v>
      </c>
      <c r="AH23" s="22">
        <f>IF(W23="NaN", IF($Z23&gt;1, (1-(M23/$Z23))*100,100), (1-(M23/W23))*100)</f>
        <v>0</v>
      </c>
      <c r="AI23" s="14">
        <f>IF(X23="NaN", IF($Z23&gt;1, (1-(N23/$Z23))*100,100), (1-(N23/X23))*100)</f>
        <v>0</v>
      </c>
      <c r="AJ23" s="26">
        <f>IF(Y23="NaN", IF($Z23&gt;1, (1-(O23/$Z23))*100,100), (1-(O23/Y23))*100)</f>
        <v>0</v>
      </c>
      <c r="AK23" s="14">
        <v>44.62</v>
      </c>
      <c r="AL23" s="14">
        <v>18.45</v>
      </c>
      <c r="AM23" s="14">
        <v>2.8</v>
      </c>
      <c r="AN23" s="14">
        <v>8.81</v>
      </c>
      <c r="AO23" s="14">
        <v>0.74</v>
      </c>
      <c r="AP23" s="14">
        <v>3.99</v>
      </c>
      <c r="AQ23" s="12">
        <v>87.676700115203857</v>
      </c>
      <c r="AR23" s="15">
        <v>297.07478713989258</v>
      </c>
      <c r="AS23" s="6">
        <v>251.2087869644165</v>
      </c>
      <c r="AT23" s="96">
        <v>13.00613307952881</v>
      </c>
      <c r="AU23" s="1" t="b">
        <f>SUM($AK23:$AT23) &lt; $AY$1 * 7200</f>
        <v>1</v>
      </c>
      <c r="AV23" s="1" t="b">
        <f t="shared" si="1"/>
        <v>1</v>
      </c>
      <c r="AW23" s="5" t="b">
        <f t="shared" si="2"/>
        <v>0</v>
      </c>
      <c r="AX23" s="24"/>
      <c r="AY23" s="24"/>
      <c r="BA23" s="14">
        <f xml:space="preserve"> SUBTOTAL(104, F23,I23,L23:O23)</f>
        <v>21</v>
      </c>
      <c r="BB23" s="14">
        <f>SUBTOTAL(105, P23:S23,V23:Z23)</f>
        <v>21</v>
      </c>
      <c r="BC23" s="39" t="b">
        <f t="shared" si="0"/>
        <v>1</v>
      </c>
    </row>
    <row r="24" spans="1:55">
      <c r="A24" s="13">
        <v>50</v>
      </c>
      <c r="B24" s="13">
        <v>4</v>
      </c>
      <c r="C24" s="71">
        <v>0.3</v>
      </c>
      <c r="D24" s="71">
        <v>0.5</v>
      </c>
      <c r="E24" s="112">
        <v>2</v>
      </c>
      <c r="F24" s="92">
        <v>27</v>
      </c>
      <c r="G24" s="14">
        <v>27</v>
      </c>
      <c r="H24" s="14">
        <v>27</v>
      </c>
      <c r="I24" s="14">
        <v>27</v>
      </c>
      <c r="J24" s="14">
        <v>19.62</v>
      </c>
      <c r="K24" s="14">
        <v>24.09</v>
      </c>
      <c r="L24" s="9">
        <v>27</v>
      </c>
      <c r="M24" s="14">
        <v>16.489999999999998</v>
      </c>
      <c r="N24" s="90">
        <v>27</v>
      </c>
      <c r="O24" s="17">
        <v>27</v>
      </c>
      <c r="P24" s="92">
        <v>27</v>
      </c>
      <c r="Q24" s="14">
        <v>27</v>
      </c>
      <c r="R24" s="14">
        <v>27</v>
      </c>
      <c r="S24" s="14">
        <v>27</v>
      </c>
      <c r="T24" s="14">
        <v>27</v>
      </c>
      <c r="U24" s="14">
        <v>27</v>
      </c>
      <c r="V24" s="9">
        <v>27</v>
      </c>
      <c r="W24" s="14" t="s">
        <v>14</v>
      </c>
      <c r="X24" s="6">
        <v>27</v>
      </c>
      <c r="Y24" s="17">
        <v>27</v>
      </c>
      <c r="Z24" s="17">
        <f>MIN(P24:S24)+1</f>
        <v>28</v>
      </c>
      <c r="AA24" s="92">
        <v>0</v>
      </c>
      <c r="AB24" s="14">
        <v>0</v>
      </c>
      <c r="AC24" s="14">
        <v>0</v>
      </c>
      <c r="AD24" s="14">
        <v>0</v>
      </c>
      <c r="AE24" s="14">
        <v>27.35</v>
      </c>
      <c r="AF24" s="14">
        <v>10.8</v>
      </c>
      <c r="AG24" s="22">
        <f>IF(V24="NaN", IF($Z24&gt;1, (1-(L24/$Z24))*100,100), (1-(L24/V24))*100)</f>
        <v>0</v>
      </c>
      <c r="AH24" s="22">
        <f>IF(W24="NaN", IF($Z24&gt;1, (1-(M24/$Z24))*100,100), (1-(M24/W24))*100)</f>
        <v>41.107142857142861</v>
      </c>
      <c r="AI24" s="14">
        <f>IF(X24="NaN", IF($Z24&gt;1, (1-(N24/$Z24))*100,100), (1-(N24/X24))*100)</f>
        <v>0</v>
      </c>
      <c r="AJ24" s="26">
        <f>IF(Y24="NaN", IF($Z24&gt;1, (1-(O24/$Z24))*100,100), (1-(O24/Y24))*100)</f>
        <v>0</v>
      </c>
      <c r="AK24" s="14">
        <v>39.53</v>
      </c>
      <c r="AL24" s="14">
        <v>16.52</v>
      </c>
      <c r="AM24" s="14">
        <v>2.72</v>
      </c>
      <c r="AN24" s="14">
        <v>10.14</v>
      </c>
      <c r="AO24" s="14">
        <v>0.78</v>
      </c>
      <c r="AP24" s="14">
        <v>7.36</v>
      </c>
      <c r="AQ24" s="12">
        <v>303.08284687995911</v>
      </c>
      <c r="AR24" s="15">
        <v>7200</v>
      </c>
      <c r="AS24" s="6">
        <v>231.5269749164581</v>
      </c>
      <c r="AT24" s="96">
        <v>12.656953096389771</v>
      </c>
      <c r="AU24" s="1" t="b">
        <f>SUM($AK24:$AT24) &lt; $AY$1 * 7200</f>
        <v>1</v>
      </c>
      <c r="AV24" s="1" t="b">
        <f t="shared" si="1"/>
        <v>1</v>
      </c>
      <c r="AW24" s="5" t="b">
        <f t="shared" si="2"/>
        <v>0</v>
      </c>
      <c r="AX24" s="24"/>
      <c r="AY24" s="24"/>
      <c r="BA24" s="14">
        <f xml:space="preserve"> SUBTOTAL(104, F24,I24,L24:O24)</f>
        <v>27</v>
      </c>
      <c r="BB24" s="14">
        <f>SUBTOTAL(105, P24:S24,V24:Z24)</f>
        <v>27</v>
      </c>
      <c r="BC24" s="39" t="b">
        <f t="shared" si="0"/>
        <v>1</v>
      </c>
    </row>
    <row r="25" spans="1:55">
      <c r="A25" s="13">
        <v>50</v>
      </c>
      <c r="B25" s="13">
        <v>4</v>
      </c>
      <c r="C25" s="71">
        <v>0.3</v>
      </c>
      <c r="D25" s="71">
        <v>0.5</v>
      </c>
      <c r="E25" s="112">
        <v>3</v>
      </c>
      <c r="F25" s="92">
        <v>21</v>
      </c>
      <c r="G25" s="14">
        <v>21</v>
      </c>
      <c r="H25" s="14">
        <v>21</v>
      </c>
      <c r="I25" s="14">
        <v>21</v>
      </c>
      <c r="J25" s="14">
        <v>18.97</v>
      </c>
      <c r="K25" s="14">
        <v>21</v>
      </c>
      <c r="L25" s="9">
        <v>21</v>
      </c>
      <c r="M25" s="14">
        <v>15.12</v>
      </c>
      <c r="N25" s="90">
        <v>21</v>
      </c>
      <c r="O25" s="17">
        <v>21</v>
      </c>
      <c r="P25" s="92">
        <v>21</v>
      </c>
      <c r="Q25" s="14">
        <v>21</v>
      </c>
      <c r="R25" s="14">
        <v>21</v>
      </c>
      <c r="S25" s="14">
        <v>21</v>
      </c>
      <c r="T25" s="14">
        <v>21</v>
      </c>
      <c r="U25" s="14">
        <v>21</v>
      </c>
      <c r="V25" s="9">
        <v>21</v>
      </c>
      <c r="W25" s="14" t="s">
        <v>14</v>
      </c>
      <c r="X25" s="6">
        <v>21</v>
      </c>
      <c r="Y25" s="17">
        <v>21</v>
      </c>
      <c r="Z25" s="17">
        <f>MIN(P25:S25)+1</f>
        <v>22</v>
      </c>
      <c r="AA25" s="92">
        <v>0</v>
      </c>
      <c r="AB25" s="14">
        <v>0</v>
      </c>
      <c r="AC25" s="14">
        <v>0</v>
      </c>
      <c r="AD25" s="14">
        <v>0</v>
      </c>
      <c r="AE25" s="14">
        <v>9.68</v>
      </c>
      <c r="AF25" s="14">
        <v>0</v>
      </c>
      <c r="AG25" s="22">
        <f>IF(V25="NaN", IF($Z25&gt;1, (1-(L25/$Z25))*100,100), (1-(L25/V25))*100)</f>
        <v>0</v>
      </c>
      <c r="AH25" s="22">
        <f>IF(W25="NaN", IF($Z25&gt;1, (1-(M25/$Z25))*100,100), (1-(M25/W25))*100)</f>
        <v>31.272727272727273</v>
      </c>
      <c r="AI25" s="14">
        <f>IF(X25="NaN", IF($Z25&gt;1, (1-(N25/$Z25))*100,100), (1-(N25/X25))*100)</f>
        <v>0</v>
      </c>
      <c r="AJ25" s="26">
        <f>IF(Y25="NaN", IF($Z25&gt;1, (1-(O25/$Z25))*100,100), (1-(O25/Y25))*100)</f>
        <v>0</v>
      </c>
      <c r="AK25" s="14">
        <v>87.83</v>
      </c>
      <c r="AL25" s="14">
        <v>4.57</v>
      </c>
      <c r="AM25" s="14">
        <v>1.24</v>
      </c>
      <c r="AN25" s="14">
        <v>1.19</v>
      </c>
      <c r="AO25" s="14">
        <v>0.95</v>
      </c>
      <c r="AP25" s="14">
        <v>0.71</v>
      </c>
      <c r="AQ25" s="12">
        <v>301.08734512329102</v>
      </c>
      <c r="AR25" s="15">
        <v>7200</v>
      </c>
      <c r="AS25" s="6">
        <v>89.338438987731934</v>
      </c>
      <c r="AT25" s="96">
        <v>12.88430690765381</v>
      </c>
      <c r="AU25" s="1" t="b">
        <f>SUM($AK25:$AT25) &lt; $AY$1 * 7200</f>
        <v>1</v>
      </c>
      <c r="AV25" s="1" t="b">
        <f t="shared" si="1"/>
        <v>1</v>
      </c>
      <c r="AW25" s="5" t="b">
        <f t="shared" si="2"/>
        <v>0</v>
      </c>
      <c r="AX25" s="24"/>
      <c r="AY25" s="24"/>
      <c r="BA25" s="14">
        <f xml:space="preserve"> SUBTOTAL(104, F25,I25,L25:O25)</f>
        <v>21</v>
      </c>
      <c r="BB25" s="14">
        <f>SUBTOTAL(105, P25:S25,V25:Z25)</f>
        <v>21</v>
      </c>
      <c r="BC25" s="39" t="b">
        <f t="shared" si="0"/>
        <v>1</v>
      </c>
    </row>
    <row r="26" spans="1:55">
      <c r="A26" s="13">
        <v>50</v>
      </c>
      <c r="B26" s="13">
        <v>4</v>
      </c>
      <c r="C26" s="71">
        <v>0.3</v>
      </c>
      <c r="D26" s="71">
        <v>0.5</v>
      </c>
      <c r="E26" s="112">
        <v>4</v>
      </c>
      <c r="F26" s="92">
        <v>40</v>
      </c>
      <c r="G26" s="14">
        <v>40</v>
      </c>
      <c r="H26" s="14">
        <v>40</v>
      </c>
      <c r="I26" s="14">
        <v>40</v>
      </c>
      <c r="J26" s="14">
        <v>21.99</v>
      </c>
      <c r="K26" s="14">
        <v>27.83</v>
      </c>
      <c r="L26" s="9">
        <v>40</v>
      </c>
      <c r="M26" s="14">
        <v>27.98</v>
      </c>
      <c r="N26" s="90">
        <v>32.527519072500823</v>
      </c>
      <c r="O26" s="17">
        <v>40</v>
      </c>
      <c r="P26" s="92">
        <v>40</v>
      </c>
      <c r="Q26" s="14">
        <v>40</v>
      </c>
      <c r="R26" s="14">
        <v>40</v>
      </c>
      <c r="S26" s="14">
        <v>40</v>
      </c>
      <c r="T26" s="14">
        <v>40</v>
      </c>
      <c r="U26" s="14">
        <v>40</v>
      </c>
      <c r="V26" s="9">
        <v>40</v>
      </c>
      <c r="W26" s="14" t="s">
        <v>14</v>
      </c>
      <c r="X26" s="6">
        <v>40</v>
      </c>
      <c r="Y26" s="17">
        <v>40</v>
      </c>
      <c r="Z26" s="17">
        <f>MIN(P26:S26)+1</f>
        <v>41</v>
      </c>
      <c r="AA26" s="92">
        <v>0</v>
      </c>
      <c r="AB26" s="14">
        <v>0</v>
      </c>
      <c r="AC26" s="14">
        <v>0</v>
      </c>
      <c r="AD26" s="14">
        <v>0</v>
      </c>
      <c r="AE26" s="14">
        <v>45.03</v>
      </c>
      <c r="AF26" s="14">
        <v>30.43</v>
      </c>
      <c r="AG26" s="22">
        <f>IF(V26="NaN", IF($Z26&gt;1, (1-(L26/$Z26))*100,100), (1-(L26/V26))*100)</f>
        <v>0</v>
      </c>
      <c r="AH26" s="22">
        <f>IF(W26="NaN", IF($Z26&gt;1, (1-(M26/$Z26))*100,100), (1-(M26/W26))*100)</f>
        <v>31.756097560975604</v>
      </c>
      <c r="AI26" s="14">
        <f>IF(X26="NaN", IF($Z26&gt;1, (1-(N26/$Z26))*100,100), (1-(N26/X26))*100)</f>
        <v>18.681202318747946</v>
      </c>
      <c r="AJ26" s="26">
        <f>IF(Y26="NaN", IF($Z26&gt;1, (1-(O26/$Z26))*100,100), (1-(O26/Y26))*100)</f>
        <v>0</v>
      </c>
      <c r="AK26" s="14">
        <v>452.41</v>
      </c>
      <c r="AL26" s="14">
        <v>147.69</v>
      </c>
      <c r="AM26" s="14">
        <v>27.53</v>
      </c>
      <c r="AN26" s="14">
        <v>225.62</v>
      </c>
      <c r="AO26" s="14">
        <v>3.83</v>
      </c>
      <c r="AP26" s="14">
        <v>40.43</v>
      </c>
      <c r="AQ26" s="12">
        <v>257.28152513504028</v>
      </c>
      <c r="AR26" s="15">
        <v>7200</v>
      </c>
      <c r="AS26" s="6">
        <v>7200</v>
      </c>
      <c r="AT26" s="96">
        <v>176.59216094017029</v>
      </c>
      <c r="AU26" s="1" t="b">
        <f>SUM($AK26:$AT26) &lt; $AY$1 * 7200</f>
        <v>1</v>
      </c>
      <c r="AV26" s="1" t="b">
        <f t="shared" si="1"/>
        <v>1</v>
      </c>
      <c r="AW26" s="5" t="b">
        <f t="shared" si="2"/>
        <v>0</v>
      </c>
      <c r="AX26" s="24"/>
      <c r="AY26" s="24"/>
      <c r="BA26" s="14">
        <f xml:space="preserve"> SUBTOTAL(104, F26,I26,L26:O26)</f>
        <v>40</v>
      </c>
      <c r="BB26" s="14">
        <f>SUBTOTAL(105, P26:S26,V26:Z26)</f>
        <v>40</v>
      </c>
      <c r="BC26" s="39" t="b">
        <f t="shared" si="0"/>
        <v>1</v>
      </c>
    </row>
    <row r="27" spans="1:55">
      <c r="A27" s="13">
        <v>50</v>
      </c>
      <c r="B27" s="13">
        <v>4</v>
      </c>
      <c r="C27" s="71">
        <v>0.3</v>
      </c>
      <c r="D27" s="71">
        <v>0.5</v>
      </c>
      <c r="E27" s="112">
        <v>5</v>
      </c>
      <c r="F27" s="92">
        <v>52</v>
      </c>
      <c r="G27" s="14">
        <v>52</v>
      </c>
      <c r="H27" s="14">
        <v>52</v>
      </c>
      <c r="I27" s="14">
        <v>52</v>
      </c>
      <c r="J27" s="14">
        <v>25.13</v>
      </c>
      <c r="K27" s="14">
        <v>30.99</v>
      </c>
      <c r="L27" s="9">
        <v>52</v>
      </c>
      <c r="M27" s="14">
        <v>30.51</v>
      </c>
      <c r="N27" s="90">
        <v>36.500090658598502</v>
      </c>
      <c r="O27" s="17">
        <v>52</v>
      </c>
      <c r="P27" s="92">
        <v>52</v>
      </c>
      <c r="Q27" s="14">
        <v>52</v>
      </c>
      <c r="R27" s="14">
        <v>52</v>
      </c>
      <c r="S27" s="14">
        <v>52</v>
      </c>
      <c r="T27" s="14">
        <v>52</v>
      </c>
      <c r="U27" s="14">
        <v>52</v>
      </c>
      <c r="V27" s="9">
        <v>52</v>
      </c>
      <c r="W27" s="14">
        <v>53</v>
      </c>
      <c r="X27" s="6">
        <v>52</v>
      </c>
      <c r="Y27" s="17">
        <v>52</v>
      </c>
      <c r="Z27" s="17">
        <f>MIN(P27:S27)+1</f>
        <v>53</v>
      </c>
      <c r="AA27" s="92">
        <v>0</v>
      </c>
      <c r="AB27" s="14">
        <v>0</v>
      </c>
      <c r="AC27" s="14">
        <v>0</v>
      </c>
      <c r="AD27" s="14">
        <v>0</v>
      </c>
      <c r="AE27" s="14">
        <v>51.68</v>
      </c>
      <c r="AF27" s="14">
        <v>40.4</v>
      </c>
      <c r="AG27" s="22">
        <f>IF(V27="NaN", IF($Z27&gt;1, (1-(L27/$Z27))*100,100), (1-(L27/V27))*100)</f>
        <v>0</v>
      </c>
      <c r="AH27" s="22">
        <f>IF(W27="NaN", IF($Z27&gt;1, (1-(M27/$Z27))*100,100), (1-(M27/W27))*100)</f>
        <v>42.433962264150935</v>
      </c>
      <c r="AI27" s="14">
        <f>IF(X27="NaN", IF($Z27&gt;1, (1-(N27/$Z27))*100,100), (1-(N27/X27))*100)</f>
        <v>29.807517964233654</v>
      </c>
      <c r="AJ27" s="26">
        <f>IF(Y27="NaN", IF($Z27&gt;1, (1-(O27/$Z27))*100,100), (1-(O27/Y27))*100)</f>
        <v>0</v>
      </c>
      <c r="AK27" s="14">
        <v>4812.97</v>
      </c>
      <c r="AL27" s="14">
        <v>5012.17</v>
      </c>
      <c r="AM27" s="14">
        <v>427.39</v>
      </c>
      <c r="AN27" s="14">
        <v>1122.8800000000001</v>
      </c>
      <c r="AO27" s="14">
        <v>17.39</v>
      </c>
      <c r="AP27" s="14">
        <v>91.32</v>
      </c>
      <c r="AQ27" s="12">
        <v>1879.597262859344</v>
      </c>
      <c r="AR27" s="15">
        <v>7200</v>
      </c>
      <c r="AS27" s="6">
        <v>7200</v>
      </c>
      <c r="AT27" s="96">
        <v>1296.2882010936739</v>
      </c>
      <c r="AU27" s="1" t="b">
        <f>SUM($AK27:$AT27) &lt; $AY$1 * 7200</f>
        <v>1</v>
      </c>
      <c r="AV27" s="1" t="b">
        <f t="shared" si="1"/>
        <v>1</v>
      </c>
      <c r="AW27" s="5" t="b">
        <f t="shared" si="2"/>
        <v>0</v>
      </c>
      <c r="AX27" s="24"/>
      <c r="AY27" s="24"/>
      <c r="BA27" s="14">
        <f xml:space="preserve"> SUBTOTAL(104, F27,I27,L27:O27)</f>
        <v>52</v>
      </c>
      <c r="BB27" s="14">
        <f>SUBTOTAL(105, P27:S27,V27:Z27)</f>
        <v>52</v>
      </c>
      <c r="BC27" s="39" t="b">
        <f t="shared" si="0"/>
        <v>1</v>
      </c>
    </row>
    <row r="28" spans="1:55">
      <c r="A28" s="13">
        <v>50</v>
      </c>
      <c r="B28" s="13">
        <v>4</v>
      </c>
      <c r="C28" s="71">
        <v>0.3</v>
      </c>
      <c r="D28" s="71">
        <v>1</v>
      </c>
      <c r="E28" s="112">
        <v>1</v>
      </c>
      <c r="F28" s="92">
        <v>26</v>
      </c>
      <c r="G28" s="14">
        <v>26</v>
      </c>
      <c r="H28" s="14">
        <v>26</v>
      </c>
      <c r="I28" s="14">
        <v>26</v>
      </c>
      <c r="J28" s="14">
        <v>21</v>
      </c>
      <c r="K28" s="14">
        <v>24.5</v>
      </c>
      <c r="L28" s="9">
        <v>26</v>
      </c>
      <c r="M28" s="14">
        <v>26</v>
      </c>
      <c r="N28" s="90">
        <v>26</v>
      </c>
      <c r="O28" s="17">
        <v>26</v>
      </c>
      <c r="P28" s="92">
        <v>26</v>
      </c>
      <c r="Q28" s="14">
        <v>26</v>
      </c>
      <c r="R28" s="14">
        <v>26</v>
      </c>
      <c r="S28" s="14">
        <v>26</v>
      </c>
      <c r="T28" s="14">
        <v>26</v>
      </c>
      <c r="U28" s="14">
        <v>26</v>
      </c>
      <c r="V28" s="9">
        <v>26</v>
      </c>
      <c r="W28" s="14">
        <v>26</v>
      </c>
      <c r="X28" s="6">
        <v>26</v>
      </c>
      <c r="Y28" s="17">
        <v>26</v>
      </c>
      <c r="Z28" s="17">
        <f>MIN(P28:S28)+1</f>
        <v>27</v>
      </c>
      <c r="AA28" s="92">
        <v>0</v>
      </c>
      <c r="AB28" s="14">
        <v>0</v>
      </c>
      <c r="AC28" s="14">
        <v>0</v>
      </c>
      <c r="AD28" s="14">
        <v>0</v>
      </c>
      <c r="AE28" s="14">
        <v>19.23</v>
      </c>
      <c r="AF28" s="14">
        <v>5.77</v>
      </c>
      <c r="AG28" s="22">
        <f>IF(V28="NaN", IF($Z28&gt;1, (1-(L28/$Z28))*100,100), (1-(L28/V28))*100)</f>
        <v>0</v>
      </c>
      <c r="AH28" s="22">
        <f>IF(W28="NaN", IF($Z28&gt;1, (1-(M28/$Z28))*100,100), (1-(M28/W28))*100)</f>
        <v>0</v>
      </c>
      <c r="AI28" s="14">
        <f>IF(X28="NaN", IF($Z28&gt;1, (1-(N28/$Z28))*100,100), (1-(N28/X28))*100)</f>
        <v>0</v>
      </c>
      <c r="AJ28" s="26">
        <f>IF(Y28="NaN", IF($Z28&gt;1, (1-(O28/$Z28))*100,100), (1-(O28/Y28))*100)</f>
        <v>0</v>
      </c>
      <c r="AK28" s="14">
        <v>159.5</v>
      </c>
      <c r="AL28" s="14">
        <v>9.9700000000000006</v>
      </c>
      <c r="AM28" s="14">
        <v>1.3</v>
      </c>
      <c r="AN28" s="14">
        <v>2.3199999999999998</v>
      </c>
      <c r="AO28" s="14">
        <v>0.9</v>
      </c>
      <c r="AP28" s="14">
        <v>2.9</v>
      </c>
      <c r="AQ28" s="12">
        <v>291.79365205764771</v>
      </c>
      <c r="AR28" s="15">
        <v>329.59577798843378</v>
      </c>
      <c r="AS28" s="6">
        <v>30.22047591209412</v>
      </c>
      <c r="AT28" s="96">
        <v>7.6306741237640381</v>
      </c>
      <c r="AU28" s="1" t="b">
        <f>SUM($AK28:$AT28) &lt; $AY$1 * 7200</f>
        <v>1</v>
      </c>
      <c r="AV28" s="1" t="b">
        <f t="shared" si="1"/>
        <v>1</v>
      </c>
      <c r="AW28" s="5" t="b">
        <f t="shared" si="2"/>
        <v>0</v>
      </c>
      <c r="AX28" s="24"/>
      <c r="AY28" s="24"/>
      <c r="BA28" s="14">
        <f xml:space="preserve"> SUBTOTAL(104, F28,I28,L28:O28)</f>
        <v>26</v>
      </c>
      <c r="BB28" s="14">
        <f>SUBTOTAL(105, P28:S28,V28:Z28)</f>
        <v>26</v>
      </c>
      <c r="BC28" s="39" t="b">
        <f t="shared" si="0"/>
        <v>1</v>
      </c>
    </row>
    <row r="29" spans="1:55">
      <c r="A29" s="13">
        <v>50</v>
      </c>
      <c r="B29" s="13">
        <v>4</v>
      </c>
      <c r="C29" s="71">
        <v>0.3</v>
      </c>
      <c r="D29" s="71">
        <v>1</v>
      </c>
      <c r="E29" s="112">
        <v>2</v>
      </c>
      <c r="F29" s="92">
        <v>43</v>
      </c>
      <c r="G29" s="14">
        <v>43</v>
      </c>
      <c r="H29" s="14">
        <v>43</v>
      </c>
      <c r="I29" s="14">
        <v>43</v>
      </c>
      <c r="J29" s="14">
        <v>31.94</v>
      </c>
      <c r="K29" s="14">
        <v>40.5</v>
      </c>
      <c r="L29" s="9">
        <v>43</v>
      </c>
      <c r="M29" s="14">
        <v>43</v>
      </c>
      <c r="N29" s="90">
        <v>43</v>
      </c>
      <c r="O29" s="17">
        <v>43</v>
      </c>
      <c r="P29" s="92">
        <v>43</v>
      </c>
      <c r="Q29" s="14">
        <v>43</v>
      </c>
      <c r="R29" s="14">
        <v>43</v>
      </c>
      <c r="S29" s="14">
        <v>43</v>
      </c>
      <c r="T29" s="14">
        <v>43</v>
      </c>
      <c r="U29" s="14">
        <v>43</v>
      </c>
      <c r="V29" s="9">
        <v>43</v>
      </c>
      <c r="W29" s="14">
        <v>43</v>
      </c>
      <c r="X29" s="6">
        <v>43</v>
      </c>
      <c r="Y29" s="17">
        <v>43</v>
      </c>
      <c r="Z29" s="17">
        <f>MIN(P29:S29)+1</f>
        <v>44</v>
      </c>
      <c r="AA29" s="92">
        <v>0</v>
      </c>
      <c r="AB29" s="14">
        <v>0</v>
      </c>
      <c r="AC29" s="14">
        <v>0</v>
      </c>
      <c r="AD29" s="14">
        <v>0</v>
      </c>
      <c r="AE29" s="14">
        <v>25.72</v>
      </c>
      <c r="AF29" s="14">
        <v>5.81</v>
      </c>
      <c r="AG29" s="22">
        <f>IF(V29="NaN", IF($Z29&gt;1, (1-(L29/$Z29))*100,100), (1-(L29/V29))*100)</f>
        <v>0</v>
      </c>
      <c r="AH29" s="22">
        <f>IF(W29="NaN", IF($Z29&gt;1, (1-(M29/$Z29))*100,100), (1-(M29/W29))*100)</f>
        <v>0</v>
      </c>
      <c r="AI29" s="14">
        <f>IF(X29="NaN", IF($Z29&gt;1, (1-(N29/$Z29))*100,100), (1-(N29/X29))*100)</f>
        <v>0</v>
      </c>
      <c r="AJ29" s="26">
        <f>IF(Y29="NaN", IF($Z29&gt;1, (1-(O29/$Z29))*100,100), (1-(O29/Y29))*100)</f>
        <v>0</v>
      </c>
      <c r="AK29" s="14">
        <v>1416.31</v>
      </c>
      <c r="AL29" s="14">
        <v>146.58000000000001</v>
      </c>
      <c r="AM29" s="14">
        <v>3.36</v>
      </c>
      <c r="AN29" s="14">
        <v>6.17</v>
      </c>
      <c r="AO29" s="14">
        <v>1.33</v>
      </c>
      <c r="AP29" s="14">
        <v>4.8600000000000003</v>
      </c>
      <c r="AQ29" s="12">
        <v>303.67367887496948</v>
      </c>
      <c r="AR29" s="15">
        <v>2112.9364988803859</v>
      </c>
      <c r="AS29" s="6">
        <v>172.39353394508359</v>
      </c>
      <c r="AT29" s="96">
        <v>18.121684074401859</v>
      </c>
      <c r="AU29" s="1" t="b">
        <f>SUM($AK29:$AT29) &lt; $AY$1 * 7200</f>
        <v>1</v>
      </c>
      <c r="AV29" s="1" t="b">
        <f t="shared" si="1"/>
        <v>1</v>
      </c>
      <c r="AW29" s="5" t="b">
        <f t="shared" si="2"/>
        <v>0</v>
      </c>
      <c r="AX29" s="24"/>
      <c r="AY29" s="24"/>
      <c r="BA29" s="14">
        <f xml:space="preserve"> SUBTOTAL(104, F29,I29,L29:O29)</f>
        <v>43</v>
      </c>
      <c r="BB29" s="14">
        <f>SUBTOTAL(105, P29:S29,V29:Z29)</f>
        <v>43</v>
      </c>
      <c r="BC29" s="39" t="b">
        <f t="shared" si="0"/>
        <v>1</v>
      </c>
    </row>
    <row r="30" spans="1:55">
      <c r="A30" s="13">
        <v>50</v>
      </c>
      <c r="B30" s="13">
        <v>4</v>
      </c>
      <c r="C30" s="71">
        <v>0.3</v>
      </c>
      <c r="D30" s="71">
        <v>1</v>
      </c>
      <c r="E30" s="112">
        <v>3</v>
      </c>
      <c r="F30" s="92">
        <v>35</v>
      </c>
      <c r="G30" s="14">
        <v>35</v>
      </c>
      <c r="H30" s="14">
        <v>35</v>
      </c>
      <c r="I30" s="14">
        <v>35</v>
      </c>
      <c r="J30" s="14">
        <v>29.42</v>
      </c>
      <c r="K30" s="14">
        <v>35</v>
      </c>
      <c r="L30" s="9">
        <v>35</v>
      </c>
      <c r="M30" s="14">
        <v>35</v>
      </c>
      <c r="N30" s="90">
        <v>35</v>
      </c>
      <c r="O30" s="17">
        <v>35</v>
      </c>
      <c r="P30" s="92">
        <v>35</v>
      </c>
      <c r="Q30" s="14">
        <v>35</v>
      </c>
      <c r="R30" s="14">
        <v>35</v>
      </c>
      <c r="S30" s="14">
        <v>35</v>
      </c>
      <c r="T30" s="14">
        <v>35</v>
      </c>
      <c r="U30" s="14">
        <v>35</v>
      </c>
      <c r="V30" s="9">
        <v>35</v>
      </c>
      <c r="W30" s="14">
        <v>35</v>
      </c>
      <c r="X30" s="6">
        <v>35</v>
      </c>
      <c r="Y30" s="17">
        <v>35</v>
      </c>
      <c r="Z30" s="17">
        <f>MIN(P30:S30)+1</f>
        <v>36</v>
      </c>
      <c r="AA30" s="92">
        <v>0</v>
      </c>
      <c r="AB30" s="14">
        <v>0</v>
      </c>
      <c r="AC30" s="14">
        <v>0</v>
      </c>
      <c r="AD30" s="14">
        <v>0</v>
      </c>
      <c r="AE30" s="14">
        <v>15.96</v>
      </c>
      <c r="AF30" s="14">
        <v>0</v>
      </c>
      <c r="AG30" s="22">
        <f>IF(V30="NaN", IF($Z30&gt;1, (1-(L30/$Z30))*100,100), (1-(L30/V30))*100)</f>
        <v>0</v>
      </c>
      <c r="AH30" s="22">
        <f>IF(W30="NaN", IF($Z30&gt;1, (1-(M30/$Z30))*100,100), (1-(M30/W30))*100)</f>
        <v>0</v>
      </c>
      <c r="AI30" s="14">
        <f>IF(X30="NaN", IF($Z30&gt;1, (1-(N30/$Z30))*100,100), (1-(N30/X30))*100)</f>
        <v>0</v>
      </c>
      <c r="AJ30" s="26">
        <f>IF(Y30="NaN", IF($Z30&gt;1, (1-(O30/$Z30))*100,100), (1-(O30/Y30))*100)</f>
        <v>0</v>
      </c>
      <c r="AK30" s="14">
        <v>3573.82</v>
      </c>
      <c r="AL30" s="14">
        <v>251.29</v>
      </c>
      <c r="AM30" s="14">
        <v>6.25</v>
      </c>
      <c r="AN30" s="14">
        <v>2.86</v>
      </c>
      <c r="AO30" s="14">
        <v>0.93</v>
      </c>
      <c r="AP30" s="14">
        <v>3.91</v>
      </c>
      <c r="AQ30" s="12">
        <v>364.20995497703552</v>
      </c>
      <c r="AR30" s="15">
        <v>1952.244472026825</v>
      </c>
      <c r="AS30" s="6">
        <v>411.0438060760498</v>
      </c>
      <c r="AT30" s="96">
        <v>39.777451992034912</v>
      </c>
      <c r="AU30" s="1" t="b">
        <f>SUM($AK30:$AT30) &lt; $AY$1 * 7200</f>
        <v>1</v>
      </c>
      <c r="AV30" s="1" t="b">
        <f t="shared" si="1"/>
        <v>1</v>
      </c>
      <c r="AW30" s="5" t="b">
        <f t="shared" si="2"/>
        <v>0</v>
      </c>
      <c r="AX30" s="24"/>
      <c r="AY30" s="24"/>
      <c r="BA30" s="14">
        <f xml:space="preserve"> SUBTOTAL(104, F30,I30,L30:O30)</f>
        <v>35</v>
      </c>
      <c r="BB30" s="14">
        <f>SUBTOTAL(105, P30:S30,V30:Z30)</f>
        <v>35</v>
      </c>
      <c r="BC30" s="39" t="b">
        <f t="shared" si="0"/>
        <v>1</v>
      </c>
    </row>
    <row r="31" spans="1:55">
      <c r="A31" s="13">
        <v>50</v>
      </c>
      <c r="B31" s="13">
        <v>4</v>
      </c>
      <c r="C31" s="71">
        <v>0.3</v>
      </c>
      <c r="D31" s="71">
        <v>1</v>
      </c>
      <c r="E31" s="112">
        <v>4</v>
      </c>
      <c r="F31" s="92">
        <v>48</v>
      </c>
      <c r="G31" s="14">
        <v>48</v>
      </c>
      <c r="H31" s="14">
        <v>48</v>
      </c>
      <c r="I31" s="14">
        <v>48</v>
      </c>
      <c r="J31" s="14">
        <v>42.48</v>
      </c>
      <c r="K31" s="14">
        <v>48</v>
      </c>
      <c r="L31" s="9">
        <v>48</v>
      </c>
      <c r="M31" s="14">
        <v>48</v>
      </c>
      <c r="N31" s="90">
        <v>48</v>
      </c>
      <c r="O31" s="17">
        <v>48</v>
      </c>
      <c r="P31" s="92">
        <v>48</v>
      </c>
      <c r="Q31" s="14">
        <v>48</v>
      </c>
      <c r="R31" s="14">
        <v>48</v>
      </c>
      <c r="S31" s="14">
        <v>48</v>
      </c>
      <c r="T31" s="14">
        <v>48</v>
      </c>
      <c r="U31" s="14">
        <v>48</v>
      </c>
      <c r="V31" s="9">
        <v>48</v>
      </c>
      <c r="W31" s="14">
        <v>48</v>
      </c>
      <c r="X31" s="6">
        <v>48</v>
      </c>
      <c r="Y31" s="17">
        <v>48</v>
      </c>
      <c r="Z31" s="17">
        <f>MIN(P31:S31)+1</f>
        <v>49</v>
      </c>
      <c r="AA31" s="92">
        <v>0</v>
      </c>
      <c r="AB31" s="14">
        <v>0</v>
      </c>
      <c r="AC31" s="14">
        <v>0</v>
      </c>
      <c r="AD31" s="14">
        <v>0</v>
      </c>
      <c r="AE31" s="14">
        <v>11.5</v>
      </c>
      <c r="AF31" s="14">
        <v>0</v>
      </c>
      <c r="AG31" s="22">
        <f>IF(V31="NaN", IF($Z31&gt;1, (1-(L31/$Z31))*100,100), (1-(L31/V31))*100)</f>
        <v>0</v>
      </c>
      <c r="AH31" s="22">
        <f>IF(W31="NaN", IF($Z31&gt;1, (1-(M31/$Z31))*100,100), (1-(M31/W31))*100)</f>
        <v>0</v>
      </c>
      <c r="AI31" s="14">
        <f>IF(X31="NaN", IF($Z31&gt;1, (1-(N31/$Z31))*100,100), (1-(N31/X31))*100)</f>
        <v>0</v>
      </c>
      <c r="AJ31" s="26">
        <f>IF(Y31="NaN", IF($Z31&gt;1, (1-(O31/$Z31))*100,100), (1-(O31/Y31))*100)</f>
        <v>0</v>
      </c>
      <c r="AK31" s="14">
        <v>576.92999999999995</v>
      </c>
      <c r="AL31" s="14">
        <v>52.33</v>
      </c>
      <c r="AM31" s="14">
        <v>4.5599999999999996</v>
      </c>
      <c r="AN31" s="14">
        <v>7.16</v>
      </c>
      <c r="AO31" s="14">
        <v>1</v>
      </c>
      <c r="AP31" s="14">
        <v>5.33</v>
      </c>
      <c r="AQ31" s="12">
        <v>328.66143989562988</v>
      </c>
      <c r="AR31" s="15">
        <v>4317.9406821727753</v>
      </c>
      <c r="AS31" s="6">
        <v>548.47685098648071</v>
      </c>
      <c r="AT31" s="96">
        <v>24.195096015930179</v>
      </c>
      <c r="AU31" s="1" t="b">
        <f>SUM($AK31:$AT31) &lt; $AY$1 * 7200</f>
        <v>1</v>
      </c>
      <c r="AV31" s="1" t="b">
        <f t="shared" si="1"/>
        <v>1</v>
      </c>
      <c r="AW31" s="5" t="b">
        <f t="shared" si="2"/>
        <v>0</v>
      </c>
      <c r="AX31" s="24"/>
      <c r="AY31" s="24"/>
      <c r="BA31" s="14">
        <f xml:space="preserve"> SUBTOTAL(104, F31,I31,L31:O31)</f>
        <v>48</v>
      </c>
      <c r="BB31" s="14">
        <f>SUBTOTAL(105, P31:S31,V31:Z31)</f>
        <v>48</v>
      </c>
      <c r="BC31" s="39" t="b">
        <f t="shared" si="0"/>
        <v>1</v>
      </c>
    </row>
    <row r="32" spans="1:55">
      <c r="A32" s="13">
        <v>50</v>
      </c>
      <c r="B32" s="13">
        <v>4</v>
      </c>
      <c r="C32" s="71">
        <v>0.3</v>
      </c>
      <c r="D32" s="71">
        <v>1</v>
      </c>
      <c r="E32" s="112">
        <v>5</v>
      </c>
      <c r="F32" s="92">
        <v>43.44</v>
      </c>
      <c r="G32" s="14">
        <v>61</v>
      </c>
      <c r="H32" s="14">
        <v>61</v>
      </c>
      <c r="I32" s="14">
        <v>61</v>
      </c>
      <c r="J32" s="14">
        <v>44.28</v>
      </c>
      <c r="K32" s="14">
        <v>50.15</v>
      </c>
      <c r="L32" s="9">
        <v>61</v>
      </c>
      <c r="M32" s="14">
        <v>44.97</v>
      </c>
      <c r="N32" s="90">
        <v>61</v>
      </c>
      <c r="O32" s="17">
        <v>61</v>
      </c>
      <c r="P32" s="92">
        <v>61</v>
      </c>
      <c r="Q32" s="14">
        <v>61</v>
      </c>
      <c r="R32" s="14">
        <v>61</v>
      </c>
      <c r="S32" s="14">
        <v>61</v>
      </c>
      <c r="T32" s="14">
        <v>61</v>
      </c>
      <c r="U32" s="14">
        <v>61</v>
      </c>
      <c r="V32" s="9">
        <v>61</v>
      </c>
      <c r="W32" s="14">
        <v>62</v>
      </c>
      <c r="X32" s="6">
        <v>61</v>
      </c>
      <c r="Y32" s="17">
        <v>61</v>
      </c>
      <c r="Z32" s="17">
        <f>MIN(P32:S32)+1</f>
        <v>62</v>
      </c>
      <c r="AA32" s="92">
        <v>28.79</v>
      </c>
      <c r="AB32" s="14">
        <v>0</v>
      </c>
      <c r="AC32" s="14">
        <v>0</v>
      </c>
      <c r="AD32" s="14">
        <v>0</v>
      </c>
      <c r="AE32" s="14">
        <v>27.41</v>
      </c>
      <c r="AF32" s="14">
        <v>17.78</v>
      </c>
      <c r="AG32" s="22">
        <f>IF(V32="NaN", IF($Z32&gt;1, (1-(L32/$Z32))*100,100), (1-(L32/V32))*100)</f>
        <v>0</v>
      </c>
      <c r="AH32" s="22">
        <f>IF(W32="NaN", IF($Z32&gt;1, (1-(M32/$Z32))*100,100), (1-(M32/W32))*100)</f>
        <v>27.467741935483868</v>
      </c>
      <c r="AI32" s="14">
        <f>IF(X32="NaN", IF($Z32&gt;1, (1-(N32/$Z32))*100,100), (1-(N32/X32))*100)</f>
        <v>0</v>
      </c>
      <c r="AJ32" s="26">
        <f>IF(Y32="NaN", IF($Z32&gt;1, (1-(O32/$Z32))*100,100), (1-(O32/Y32))*100)</f>
        <v>0</v>
      </c>
      <c r="AK32" s="14">
        <v>7200</v>
      </c>
      <c r="AL32" s="14">
        <v>4263.76</v>
      </c>
      <c r="AM32" s="14">
        <v>77.540000000000006</v>
      </c>
      <c r="AN32" s="14">
        <v>127.07</v>
      </c>
      <c r="AO32" s="14">
        <v>100.2</v>
      </c>
      <c r="AP32" s="14">
        <v>20.61</v>
      </c>
      <c r="AQ32" s="12">
        <v>2270.605107069016</v>
      </c>
      <c r="AR32" s="15">
        <v>7200</v>
      </c>
      <c r="AS32" s="6">
        <v>4842.1030340194702</v>
      </c>
      <c r="AT32" s="96">
        <v>174.44298720359799</v>
      </c>
      <c r="AU32" s="1" t="b">
        <f>SUM($AK32:$AT32) &lt; $AY$1 * 7200</f>
        <v>1</v>
      </c>
      <c r="AV32" s="1" t="b">
        <f t="shared" si="1"/>
        <v>1</v>
      </c>
      <c r="AW32" s="5" t="b">
        <f t="shared" si="2"/>
        <v>0</v>
      </c>
      <c r="AX32" s="24"/>
      <c r="AY32" s="24"/>
      <c r="BA32" s="14">
        <f xml:space="preserve"> SUBTOTAL(104, F32,I32,L32:O32)</f>
        <v>61</v>
      </c>
      <c r="BB32" s="14">
        <f>SUBTOTAL(105, P32:S32,V32:Z32)</f>
        <v>61</v>
      </c>
      <c r="BC32" s="39" t="b">
        <f t="shared" si="0"/>
        <v>1</v>
      </c>
    </row>
    <row r="33" spans="1:55">
      <c r="A33" s="13">
        <v>50</v>
      </c>
      <c r="B33" s="13">
        <v>8</v>
      </c>
      <c r="C33" s="71">
        <v>0.1</v>
      </c>
      <c r="D33" s="71">
        <v>0.1</v>
      </c>
      <c r="E33" s="112">
        <v>1</v>
      </c>
      <c r="F33" s="92">
        <v>10</v>
      </c>
      <c r="G33" s="14">
        <v>0.56000000000000005</v>
      </c>
      <c r="H33" s="14">
        <v>42.53</v>
      </c>
      <c r="I33" s="14">
        <v>37</v>
      </c>
      <c r="J33" s="14">
        <v>23.89</v>
      </c>
      <c r="K33" s="14">
        <v>24.25</v>
      </c>
      <c r="L33" s="9">
        <v>32.188400918501067</v>
      </c>
      <c r="M33" s="16">
        <v>54</v>
      </c>
      <c r="N33" s="91">
        <v>54</v>
      </c>
      <c r="O33" s="28">
        <v>54</v>
      </c>
      <c r="P33" s="92">
        <v>54</v>
      </c>
      <c r="Q33" s="14">
        <v>56</v>
      </c>
      <c r="R33" s="14">
        <v>54</v>
      </c>
      <c r="S33" s="14">
        <v>58</v>
      </c>
      <c r="T33" s="14">
        <v>54</v>
      </c>
      <c r="U33" s="14">
        <v>54</v>
      </c>
      <c r="V33" s="9" t="s">
        <v>14</v>
      </c>
      <c r="W33" s="14">
        <v>54</v>
      </c>
      <c r="X33" s="15">
        <v>54</v>
      </c>
      <c r="Y33" s="96">
        <v>54</v>
      </c>
      <c r="Z33" s="17">
        <f>MIN(P33:S33)+1</f>
        <v>55</v>
      </c>
      <c r="AA33" s="92">
        <v>81.48</v>
      </c>
      <c r="AB33" s="14">
        <v>98.99</v>
      </c>
      <c r="AC33" s="14">
        <v>21.24</v>
      </c>
      <c r="AD33" s="14">
        <v>36.21</v>
      </c>
      <c r="AE33" s="14">
        <v>55.76</v>
      </c>
      <c r="AF33" s="14">
        <v>55.09</v>
      </c>
      <c r="AG33" s="22">
        <f>IF(V33="NaN", IF($Z33&gt;1, (1-(L33/$Z33))*100,100), (1-(L33/V33))*100)</f>
        <v>41.475634693634419</v>
      </c>
      <c r="AH33" s="22">
        <f>IF(W33="NaN", IF($Z33&gt;1, (1-(M33/$Z33))*100,100), (1-(M33/W33))*100)</f>
        <v>0</v>
      </c>
      <c r="AI33" s="14">
        <f>IF(X33="NaN", IF($Z33&gt;1, (1-(N33/$Z33))*100,100), (1-(N33/X33))*100)</f>
        <v>0</v>
      </c>
      <c r="AJ33" s="26">
        <f>IF(Y33="NaN", IF($Z33&gt;1, (1-(O33/$Z33))*100,100), (1-(O33/Y33))*100)</f>
        <v>0</v>
      </c>
      <c r="AK33" s="14">
        <v>7200</v>
      </c>
      <c r="AL33" s="14">
        <v>7200</v>
      </c>
      <c r="AM33" s="14">
        <v>7200</v>
      </c>
      <c r="AN33" s="14">
        <v>7200</v>
      </c>
      <c r="AO33" s="14">
        <v>7200</v>
      </c>
      <c r="AP33" s="14">
        <v>126.13</v>
      </c>
      <c r="AQ33" s="12">
        <v>7200</v>
      </c>
      <c r="AR33" s="15">
        <v>472.9365861415863</v>
      </c>
      <c r="AS33" s="6">
        <v>1908.519726991653</v>
      </c>
      <c r="AT33" s="96">
        <v>52.781248092651367</v>
      </c>
      <c r="AU33" s="1" t="b">
        <f>SUM($AK33:$AT33) &lt; $AY$1 * 7200</f>
        <v>1</v>
      </c>
      <c r="AV33" s="1" t="b">
        <f t="shared" si="1"/>
        <v>0</v>
      </c>
      <c r="AW33" s="5" t="b">
        <f t="shared" si="2"/>
        <v>1</v>
      </c>
      <c r="AX33" s="24"/>
      <c r="AY33" s="24"/>
      <c r="BA33" s="14">
        <f xml:space="preserve"> SUBTOTAL(104, F33,I33,L33:O33)</f>
        <v>54</v>
      </c>
      <c r="BB33" s="14">
        <f>SUBTOTAL(105, P33:S33,V33:Z33)</f>
        <v>54</v>
      </c>
      <c r="BC33" s="39" t="b">
        <f t="shared" si="0"/>
        <v>1</v>
      </c>
    </row>
    <row r="34" spans="1:55">
      <c r="A34" s="13">
        <v>50</v>
      </c>
      <c r="B34" s="13">
        <v>8</v>
      </c>
      <c r="C34" s="71">
        <v>0.1</v>
      </c>
      <c r="D34" s="71">
        <v>0.1</v>
      </c>
      <c r="E34" s="112">
        <v>2</v>
      </c>
      <c r="F34" s="92">
        <v>10</v>
      </c>
      <c r="G34" s="14">
        <v>0</v>
      </c>
      <c r="H34" s="14">
        <v>40</v>
      </c>
      <c r="I34" s="14">
        <v>40</v>
      </c>
      <c r="J34" s="14">
        <v>22.87</v>
      </c>
      <c r="K34" s="14">
        <v>23.13</v>
      </c>
      <c r="L34" s="9">
        <v>40</v>
      </c>
      <c r="M34" s="16">
        <v>40</v>
      </c>
      <c r="N34" s="91">
        <v>40</v>
      </c>
      <c r="O34" s="28">
        <v>40</v>
      </c>
      <c r="P34" s="92">
        <v>40</v>
      </c>
      <c r="Q34" s="14">
        <v>40</v>
      </c>
      <c r="R34" s="14">
        <v>40</v>
      </c>
      <c r="S34" s="14">
        <v>40</v>
      </c>
      <c r="T34" s="14">
        <v>40</v>
      </c>
      <c r="U34" s="14">
        <v>40</v>
      </c>
      <c r="V34" s="9">
        <v>40</v>
      </c>
      <c r="W34" s="14">
        <v>40</v>
      </c>
      <c r="X34" s="15">
        <v>40</v>
      </c>
      <c r="Y34" s="96">
        <v>40</v>
      </c>
      <c r="Z34" s="17">
        <f>MIN(P34:S34)+1</f>
        <v>41</v>
      </c>
      <c r="AA34" s="92">
        <v>75</v>
      </c>
      <c r="AB34" s="14">
        <v>100</v>
      </c>
      <c r="AC34" s="14">
        <v>0</v>
      </c>
      <c r="AD34" s="14">
        <v>0</v>
      </c>
      <c r="AE34" s="14">
        <v>42.82</v>
      </c>
      <c r="AF34" s="14">
        <v>42.17</v>
      </c>
      <c r="AG34" s="22">
        <f>IF(V34="NaN", IF($Z34&gt;1, (1-(L34/$Z34))*100,100), (1-(L34/V34))*100)</f>
        <v>0</v>
      </c>
      <c r="AH34" s="22">
        <f>IF(W34="NaN", IF($Z34&gt;1, (1-(M34/$Z34))*100,100), (1-(M34/W34))*100)</f>
        <v>0</v>
      </c>
      <c r="AI34" s="14">
        <f>IF(X34="NaN", IF($Z34&gt;1, (1-(N34/$Z34))*100,100), (1-(N34/X34))*100)</f>
        <v>0</v>
      </c>
      <c r="AJ34" s="26">
        <f>IF(Y34="NaN", IF($Z34&gt;1, (1-(O34/$Z34))*100,100), (1-(O34/Y34))*100)</f>
        <v>0</v>
      </c>
      <c r="AK34" s="14">
        <v>7200</v>
      </c>
      <c r="AL34" s="14">
        <v>7200</v>
      </c>
      <c r="AM34" s="14">
        <v>480.15</v>
      </c>
      <c r="AN34" s="14">
        <v>572.6</v>
      </c>
      <c r="AO34" s="14">
        <v>7200</v>
      </c>
      <c r="AP34" s="14">
        <v>26.85</v>
      </c>
      <c r="AQ34" s="12">
        <v>3610.3573799133301</v>
      </c>
      <c r="AR34" s="15">
        <v>32.691773891448968</v>
      </c>
      <c r="AS34" s="6">
        <v>38.222657918930047</v>
      </c>
      <c r="AT34" s="96">
        <v>10.05738592147827</v>
      </c>
      <c r="AU34" s="1" t="b">
        <f>SUM($AK34:$AT34) &lt; $AY$1 * 7200</f>
        <v>1</v>
      </c>
      <c r="AV34" s="1" t="b">
        <f t="shared" si="1"/>
        <v>1</v>
      </c>
      <c r="AW34" s="5" t="b">
        <f t="shared" si="2"/>
        <v>0</v>
      </c>
      <c r="AX34" s="24"/>
      <c r="AY34" s="24"/>
      <c r="BA34" s="14">
        <f xml:space="preserve"> SUBTOTAL(104, F34,I34,L34:O34)</f>
        <v>40</v>
      </c>
      <c r="BB34" s="14">
        <f>SUBTOTAL(105, P34:S34,V34:Z34)</f>
        <v>40</v>
      </c>
      <c r="BC34" s="39" t="b">
        <f t="shared" si="0"/>
        <v>1</v>
      </c>
    </row>
    <row r="35" spans="1:55">
      <c r="A35" s="13">
        <v>50</v>
      </c>
      <c r="B35" s="13">
        <v>8</v>
      </c>
      <c r="C35" s="71">
        <v>0.1</v>
      </c>
      <c r="D35" s="71">
        <v>0.1</v>
      </c>
      <c r="E35" s="112">
        <v>3</v>
      </c>
      <c r="F35" s="92">
        <v>10</v>
      </c>
      <c r="G35" s="14">
        <v>0</v>
      </c>
      <c r="H35" s="14">
        <v>46</v>
      </c>
      <c r="I35" s="14">
        <v>46</v>
      </c>
      <c r="J35" s="14">
        <v>22.08</v>
      </c>
      <c r="K35" s="14">
        <v>22.51</v>
      </c>
      <c r="L35" s="9">
        <v>38.453104004299917</v>
      </c>
      <c r="M35" s="16">
        <v>46</v>
      </c>
      <c r="N35" s="91">
        <v>46</v>
      </c>
      <c r="O35" s="28">
        <v>46.000000000000007</v>
      </c>
      <c r="P35" s="92">
        <v>49</v>
      </c>
      <c r="Q35" s="14">
        <v>46</v>
      </c>
      <c r="R35" s="14">
        <v>46</v>
      </c>
      <c r="S35" s="14">
        <v>46</v>
      </c>
      <c r="T35" s="14">
        <v>46</v>
      </c>
      <c r="U35" s="14">
        <v>46</v>
      </c>
      <c r="V35" s="9">
        <v>46</v>
      </c>
      <c r="W35" s="14">
        <v>46</v>
      </c>
      <c r="X35" s="15">
        <v>46</v>
      </c>
      <c r="Y35" s="96">
        <v>46.000000000000007</v>
      </c>
      <c r="Z35" s="17">
        <f>MIN(P35:S35)+1</f>
        <v>47</v>
      </c>
      <c r="AA35" s="92">
        <v>79.59</v>
      </c>
      <c r="AB35" s="14">
        <v>100</v>
      </c>
      <c r="AC35" s="14">
        <v>0</v>
      </c>
      <c r="AD35" s="14">
        <v>0</v>
      </c>
      <c r="AE35" s="14">
        <v>52.01</v>
      </c>
      <c r="AF35" s="14">
        <v>51.05</v>
      </c>
      <c r="AG35" s="22">
        <f>IF(V35="NaN", IF($Z35&gt;1, (1-(L35/$Z35))*100,100), (1-(L35/V35))*100)</f>
        <v>16.406295642826262</v>
      </c>
      <c r="AH35" s="22">
        <f>IF(W35="NaN", IF($Z35&gt;1, (1-(M35/$Z35))*100,100), (1-(M35/W35))*100)</f>
        <v>0</v>
      </c>
      <c r="AI35" s="14">
        <f>IF(X35="NaN", IF($Z35&gt;1, (1-(N35/$Z35))*100,100), (1-(N35/X35))*100)</f>
        <v>0</v>
      </c>
      <c r="AJ35" s="26">
        <f>IF(Y35="NaN", IF($Z35&gt;1, (1-(O35/$Z35))*100,100), (1-(O35/Y35))*100)</f>
        <v>0</v>
      </c>
      <c r="AK35" s="14">
        <v>7200</v>
      </c>
      <c r="AL35" s="14">
        <v>7200</v>
      </c>
      <c r="AM35" s="14">
        <v>3434.31</v>
      </c>
      <c r="AN35" s="14">
        <v>2467.85</v>
      </c>
      <c r="AO35" s="14">
        <v>341.72</v>
      </c>
      <c r="AP35" s="14">
        <v>283.36</v>
      </c>
      <c r="AQ35" s="12">
        <v>7200</v>
      </c>
      <c r="AR35" s="15">
        <v>180.28341817855829</v>
      </c>
      <c r="AS35" s="6">
        <v>198.38228607177729</v>
      </c>
      <c r="AT35" s="96">
        <v>17.067698001861569</v>
      </c>
      <c r="AU35" s="1" t="b">
        <f>SUM($AK35:$AT35) &lt; $AY$1 * 7200</f>
        <v>1</v>
      </c>
      <c r="AV35" s="1" t="b">
        <f t="shared" si="1"/>
        <v>1</v>
      </c>
      <c r="AW35" s="5" t="b">
        <f t="shared" si="2"/>
        <v>0</v>
      </c>
      <c r="AX35" s="24"/>
      <c r="AY35" s="24"/>
      <c r="BA35" s="14">
        <f xml:space="preserve"> SUBTOTAL(104, F35,I35,L35:O35)</f>
        <v>46.000000000000007</v>
      </c>
      <c r="BB35" s="14">
        <f>SUBTOTAL(105, P35:S35,V35:Z35)</f>
        <v>46</v>
      </c>
      <c r="BC35" s="39" t="b">
        <f t="shared" si="0"/>
        <v>1</v>
      </c>
    </row>
    <row r="36" spans="1:55">
      <c r="A36" s="13">
        <v>50</v>
      </c>
      <c r="B36" s="13">
        <v>8</v>
      </c>
      <c r="C36" s="71">
        <v>0.1</v>
      </c>
      <c r="D36" s="71">
        <v>0.1</v>
      </c>
      <c r="E36" s="112">
        <v>4</v>
      </c>
      <c r="F36" s="92">
        <v>10</v>
      </c>
      <c r="G36" s="14">
        <v>0</v>
      </c>
      <c r="H36" s="14">
        <v>36.49</v>
      </c>
      <c r="I36" s="14">
        <v>29.69</v>
      </c>
      <c r="J36" s="14">
        <v>27</v>
      </c>
      <c r="K36" s="14">
        <v>27</v>
      </c>
      <c r="L36" s="9">
        <v>36.707622608786323</v>
      </c>
      <c r="M36" s="16">
        <v>56</v>
      </c>
      <c r="N36" s="91">
        <v>56</v>
      </c>
      <c r="O36" s="28">
        <v>56</v>
      </c>
      <c r="P36" s="92">
        <v>56</v>
      </c>
      <c r="Q36" s="14">
        <v>56</v>
      </c>
      <c r="R36" s="14">
        <v>64</v>
      </c>
      <c r="S36" s="14">
        <v>65</v>
      </c>
      <c r="T36" s="14">
        <v>65</v>
      </c>
      <c r="U36" s="14">
        <v>64</v>
      </c>
      <c r="V36" s="9">
        <v>56</v>
      </c>
      <c r="W36" s="14">
        <v>56</v>
      </c>
      <c r="X36" s="15">
        <v>56</v>
      </c>
      <c r="Y36" s="96">
        <v>56</v>
      </c>
      <c r="Z36" s="17">
        <f>MIN(P36:S36)+1</f>
        <v>57</v>
      </c>
      <c r="AA36" s="92">
        <v>82.14</v>
      </c>
      <c r="AB36" s="14">
        <v>100</v>
      </c>
      <c r="AC36" s="14">
        <v>42.98</v>
      </c>
      <c r="AD36" s="14">
        <v>54.32</v>
      </c>
      <c r="AE36" s="14">
        <v>58.46</v>
      </c>
      <c r="AF36" s="14">
        <v>57.81</v>
      </c>
      <c r="AG36" s="22">
        <f>IF(V36="NaN", IF($Z36&gt;1, (1-(L36/$Z36))*100,100), (1-(L36/V36))*100)</f>
        <v>34.45067391288157</v>
      </c>
      <c r="AH36" s="22">
        <f>IF(W36="NaN", IF($Z36&gt;1, (1-(M36/$Z36))*100,100), (1-(M36/W36))*100)</f>
        <v>0</v>
      </c>
      <c r="AI36" s="14">
        <f>IF(X36="NaN", IF($Z36&gt;1, (1-(N36/$Z36))*100,100), (1-(N36/X36))*100)</f>
        <v>0</v>
      </c>
      <c r="AJ36" s="26">
        <f>IF(Y36="NaN", IF($Z36&gt;1, (1-(O36/$Z36))*100,100), (1-(O36/Y36))*100)</f>
        <v>0</v>
      </c>
      <c r="AK36" s="14">
        <v>7200</v>
      </c>
      <c r="AL36" s="14">
        <v>7200</v>
      </c>
      <c r="AM36" s="14">
        <v>7200</v>
      </c>
      <c r="AN36" s="14">
        <v>7200</v>
      </c>
      <c r="AO36" s="14">
        <v>4221.0200000000004</v>
      </c>
      <c r="AP36" s="14">
        <v>172.36</v>
      </c>
      <c r="AQ36" s="12">
        <v>7200</v>
      </c>
      <c r="AR36" s="15">
        <v>155.223179101944</v>
      </c>
      <c r="AS36" s="6">
        <v>271.86390995979309</v>
      </c>
      <c r="AT36" s="96">
        <v>44.560497045516968</v>
      </c>
      <c r="AU36" s="1" t="b">
        <f>SUM($AK36:$AT36) &lt; $AY$1 * 7200</f>
        <v>1</v>
      </c>
      <c r="AV36" s="1" t="b">
        <f t="shared" si="1"/>
        <v>0</v>
      </c>
      <c r="AW36" s="5" t="b">
        <f t="shared" si="2"/>
        <v>1</v>
      </c>
      <c r="AX36" s="24"/>
      <c r="AY36" s="24"/>
      <c r="BA36" s="14">
        <f xml:space="preserve"> SUBTOTAL(104, F36,I36,L36:O36)</f>
        <v>56</v>
      </c>
      <c r="BB36" s="14">
        <f>SUBTOTAL(105, P36:S36,V36:Z36)</f>
        <v>56</v>
      </c>
      <c r="BC36" s="39" t="b">
        <f t="shared" si="0"/>
        <v>1</v>
      </c>
    </row>
    <row r="37" spans="1:55">
      <c r="A37" s="13">
        <v>50</v>
      </c>
      <c r="B37" s="13">
        <v>8</v>
      </c>
      <c r="C37" s="71">
        <v>0.1</v>
      </c>
      <c r="D37" s="71">
        <v>0.1</v>
      </c>
      <c r="E37" s="112">
        <v>5</v>
      </c>
      <c r="F37" s="92">
        <v>0</v>
      </c>
      <c r="G37" s="14">
        <v>4.59</v>
      </c>
      <c r="H37" s="14">
        <v>45.03</v>
      </c>
      <c r="I37" s="14">
        <v>35.92</v>
      </c>
      <c r="J37" s="14">
        <v>25.61</v>
      </c>
      <c r="K37" s="14">
        <v>25.61</v>
      </c>
      <c r="L37" s="9">
        <v>33.999999999999957</v>
      </c>
      <c r="M37" s="16">
        <v>58</v>
      </c>
      <c r="N37" s="91">
        <v>58</v>
      </c>
      <c r="O37" s="28">
        <v>58</v>
      </c>
      <c r="P37" s="92">
        <v>58</v>
      </c>
      <c r="Q37" s="14">
        <v>58</v>
      </c>
      <c r="R37" s="14">
        <v>58</v>
      </c>
      <c r="S37" s="14">
        <v>59</v>
      </c>
      <c r="T37" s="14">
        <v>58</v>
      </c>
      <c r="U37" s="14">
        <v>58</v>
      </c>
      <c r="V37" s="9">
        <v>59</v>
      </c>
      <c r="W37" s="14">
        <v>58</v>
      </c>
      <c r="X37" s="15">
        <v>58</v>
      </c>
      <c r="Y37" s="96">
        <v>58</v>
      </c>
      <c r="Z37" s="17">
        <f>MIN(P37:S37)+1</f>
        <v>59</v>
      </c>
      <c r="AA37" s="92">
        <v>100</v>
      </c>
      <c r="AB37" s="14">
        <v>92.08</v>
      </c>
      <c r="AC37" s="14">
        <v>22.36</v>
      </c>
      <c r="AD37" s="14">
        <v>39.11</v>
      </c>
      <c r="AE37" s="14">
        <v>55.84</v>
      </c>
      <c r="AF37" s="14">
        <v>55.84</v>
      </c>
      <c r="AG37" s="22">
        <f>IF(V37="NaN", IF($Z37&gt;1, (1-(L37/$Z37))*100,100), (1-(L37/V37))*100)</f>
        <v>42.372881355932279</v>
      </c>
      <c r="AH37" s="22">
        <f>IF(W37="NaN", IF($Z37&gt;1, (1-(M37/$Z37))*100,100), (1-(M37/W37))*100)</f>
        <v>0</v>
      </c>
      <c r="AI37" s="14">
        <f>IF(X37="NaN", IF($Z37&gt;1, (1-(N37/$Z37))*100,100), (1-(N37/X37))*100)</f>
        <v>0</v>
      </c>
      <c r="AJ37" s="26">
        <f>IF(Y37="NaN", IF($Z37&gt;1, (1-(O37/$Z37))*100,100), (1-(O37/Y37))*100)</f>
        <v>0</v>
      </c>
      <c r="AK37" s="14">
        <v>7200</v>
      </c>
      <c r="AL37" s="14">
        <v>7200</v>
      </c>
      <c r="AM37" s="14">
        <v>7200</v>
      </c>
      <c r="AN37" s="14">
        <v>7200</v>
      </c>
      <c r="AO37" s="14">
        <v>74.19</v>
      </c>
      <c r="AP37" s="14">
        <v>886.87</v>
      </c>
      <c r="AQ37" s="12">
        <v>7200</v>
      </c>
      <c r="AR37" s="15">
        <v>2332.8513660430908</v>
      </c>
      <c r="AS37" s="6">
        <v>1383.1975870132451</v>
      </c>
      <c r="AT37" s="96">
        <v>57.636893033981323</v>
      </c>
      <c r="AU37" s="1" t="b">
        <f>SUM($AK37:$AT37) &lt; $AY$1 * 7200</f>
        <v>1</v>
      </c>
      <c r="AV37" s="1" t="b">
        <f t="shared" si="1"/>
        <v>0</v>
      </c>
      <c r="AW37" s="5" t="b">
        <f t="shared" si="2"/>
        <v>1</v>
      </c>
      <c r="AX37" s="24"/>
      <c r="AY37" s="24"/>
      <c r="BA37" s="14">
        <f xml:space="preserve"> SUBTOTAL(104, F37,I37,L37:O37)</f>
        <v>58</v>
      </c>
      <c r="BB37" s="14">
        <f>SUBTOTAL(105, P37:S37,V37:Z37)</f>
        <v>58</v>
      </c>
      <c r="BC37" s="39" t="b">
        <f t="shared" si="0"/>
        <v>1</v>
      </c>
    </row>
    <row r="38" spans="1:55">
      <c r="A38" s="13">
        <v>50</v>
      </c>
      <c r="B38" s="13">
        <v>8</v>
      </c>
      <c r="C38" s="71">
        <v>0.1</v>
      </c>
      <c r="D38" s="71">
        <v>0.5</v>
      </c>
      <c r="E38" s="112">
        <v>1</v>
      </c>
      <c r="F38" s="92">
        <v>10</v>
      </c>
      <c r="G38" s="14">
        <v>2.5</v>
      </c>
      <c r="H38" s="14">
        <v>46.23</v>
      </c>
      <c r="I38" s="14">
        <v>59.77</v>
      </c>
      <c r="J38" s="14">
        <v>41.89</v>
      </c>
      <c r="K38" s="14">
        <v>50.77</v>
      </c>
      <c r="L38" s="9">
        <v>30.644773761770161</v>
      </c>
      <c r="M38" s="14">
        <v>36.57</v>
      </c>
      <c r="N38" s="15">
        <v>37.341946014435962</v>
      </c>
      <c r="O38" s="96">
        <v>83</v>
      </c>
      <c r="P38" s="92">
        <v>93</v>
      </c>
      <c r="Q38" s="14">
        <v>86</v>
      </c>
      <c r="R38" s="14">
        <v>84</v>
      </c>
      <c r="S38" s="14">
        <v>120</v>
      </c>
      <c r="T38" s="14">
        <v>84</v>
      </c>
      <c r="U38" s="14">
        <v>86</v>
      </c>
      <c r="V38" s="9" t="s">
        <v>14</v>
      </c>
      <c r="W38" s="14" t="s">
        <v>14</v>
      </c>
      <c r="X38" s="15" t="s">
        <v>14</v>
      </c>
      <c r="Y38" s="96">
        <v>83</v>
      </c>
      <c r="Z38" s="17">
        <f>MIN(P38:S38)+1</f>
        <v>85</v>
      </c>
      <c r="AA38" s="92">
        <v>89.25</v>
      </c>
      <c r="AB38" s="14">
        <v>97.09</v>
      </c>
      <c r="AC38" s="14">
        <v>44.96</v>
      </c>
      <c r="AD38" s="14">
        <v>50.19</v>
      </c>
      <c r="AE38" s="14">
        <v>50.14</v>
      </c>
      <c r="AF38" s="14">
        <v>40.97</v>
      </c>
      <c r="AG38" s="22">
        <f>IF(V38="NaN", IF($Z38&gt;1, (1-(L38/$Z38))*100,100), (1-(L38/V38))*100)</f>
        <v>63.947324986152751</v>
      </c>
      <c r="AH38" s="22">
        <f>IF(W38="NaN", IF($Z38&gt;1, (1-(M38/$Z38))*100,100), (1-(M38/W38))*100)</f>
        <v>56.976470588235294</v>
      </c>
      <c r="AI38" s="14">
        <f>IF(X38="NaN", IF($Z38&gt;1, (1-(N38/$Z38))*100,100), (1-(N38/X38))*100)</f>
        <v>56.068298806545933</v>
      </c>
      <c r="AJ38" s="26">
        <f>IF(Y38="NaN", IF($Z38&gt;1, (1-(O38/$Z38))*100,100), (1-(O38/Y38))*100)</f>
        <v>0</v>
      </c>
      <c r="AK38" s="14">
        <v>7200</v>
      </c>
      <c r="AL38" s="14">
        <v>7200</v>
      </c>
      <c r="AM38" s="14">
        <v>7200</v>
      </c>
      <c r="AN38" s="14">
        <v>7200</v>
      </c>
      <c r="AO38" s="14">
        <v>7200</v>
      </c>
      <c r="AP38" s="14">
        <v>7200</v>
      </c>
      <c r="AQ38" s="12">
        <v>7200</v>
      </c>
      <c r="AR38" s="15">
        <v>7200</v>
      </c>
      <c r="AS38" s="6">
        <v>7200</v>
      </c>
      <c r="AT38" s="96">
        <v>3803.1670351028438</v>
      </c>
      <c r="AU38" s="1" t="b">
        <f>SUM($AK38:$AT38) &lt; $AY$1 * 7200</f>
        <v>1</v>
      </c>
      <c r="AV38" s="1" t="b">
        <f t="shared" si="1"/>
        <v>0</v>
      </c>
      <c r="AW38" s="5" t="b">
        <f t="shared" si="2"/>
        <v>1</v>
      </c>
      <c r="AX38" s="24"/>
      <c r="AY38" s="24"/>
      <c r="BA38" s="14">
        <f xml:space="preserve"> SUBTOTAL(104, F38,I38,L38:O38)</f>
        <v>83</v>
      </c>
      <c r="BB38" s="14">
        <f>SUBTOTAL(105, P38:S38,V38:Z38)</f>
        <v>83</v>
      </c>
      <c r="BC38" s="39" t="b">
        <f t="shared" si="0"/>
        <v>1</v>
      </c>
    </row>
    <row r="39" spans="1:55">
      <c r="A39" s="13">
        <v>50</v>
      </c>
      <c r="B39" s="13">
        <v>8</v>
      </c>
      <c r="C39" s="71">
        <v>0.1</v>
      </c>
      <c r="D39" s="71">
        <v>0.5</v>
      </c>
      <c r="E39" s="112">
        <v>2</v>
      </c>
      <c r="F39" s="92">
        <v>10</v>
      </c>
      <c r="G39" s="14">
        <v>0</v>
      </c>
      <c r="H39" s="14">
        <v>50</v>
      </c>
      <c r="I39" s="14">
        <v>50</v>
      </c>
      <c r="J39" s="14">
        <v>34.65</v>
      </c>
      <c r="K39" s="14">
        <v>50</v>
      </c>
      <c r="L39" s="9">
        <v>36.607615894039711</v>
      </c>
      <c r="M39" s="14">
        <v>50</v>
      </c>
      <c r="N39" s="15">
        <v>50</v>
      </c>
      <c r="O39" s="96">
        <v>50</v>
      </c>
      <c r="P39" s="92">
        <v>50</v>
      </c>
      <c r="Q39" s="14">
        <v>50</v>
      </c>
      <c r="R39" s="14">
        <v>50</v>
      </c>
      <c r="S39" s="14">
        <v>50</v>
      </c>
      <c r="T39" s="14">
        <v>50</v>
      </c>
      <c r="U39" s="14">
        <v>50</v>
      </c>
      <c r="V39" s="9" t="s">
        <v>14</v>
      </c>
      <c r="W39" s="14">
        <v>50</v>
      </c>
      <c r="X39" s="15">
        <v>50</v>
      </c>
      <c r="Y39" s="96">
        <v>50</v>
      </c>
      <c r="Z39" s="17">
        <f>MIN(P39:S39)+1</f>
        <v>51</v>
      </c>
      <c r="AA39" s="92">
        <v>80</v>
      </c>
      <c r="AB39" s="14">
        <v>100</v>
      </c>
      <c r="AC39" s="14">
        <v>0</v>
      </c>
      <c r="AD39" s="14">
        <v>0</v>
      </c>
      <c r="AE39" s="14">
        <v>30.69</v>
      </c>
      <c r="AF39" s="14">
        <v>0</v>
      </c>
      <c r="AG39" s="22">
        <f>IF(V39="NaN", IF($Z39&gt;1, (1-(L39/$Z39))*100,100), (1-(L39/V39))*100)</f>
        <v>28.220360992078998</v>
      </c>
      <c r="AH39" s="22">
        <f>IF(W39="NaN", IF($Z39&gt;1, (1-(M39/$Z39))*100,100), (1-(M39/W39))*100)</f>
        <v>0</v>
      </c>
      <c r="AI39" s="14">
        <f>IF(X39="NaN", IF($Z39&gt;1, (1-(N39/$Z39))*100,100), (1-(N39/X39))*100)</f>
        <v>0</v>
      </c>
      <c r="AJ39" s="26">
        <f>IF(Y39="NaN", IF($Z39&gt;1, (1-(O39/$Z39))*100,100), (1-(O39/Y39))*100)</f>
        <v>0</v>
      </c>
      <c r="AK39" s="14">
        <v>7200</v>
      </c>
      <c r="AL39" s="14">
        <v>7200</v>
      </c>
      <c r="AM39" s="14">
        <v>4055.09</v>
      </c>
      <c r="AN39" s="14">
        <v>558.48</v>
      </c>
      <c r="AO39" s="14">
        <v>5298.07</v>
      </c>
      <c r="AP39" s="14">
        <v>258.76</v>
      </c>
      <c r="AQ39" s="12">
        <v>7200</v>
      </c>
      <c r="AR39" s="15">
        <v>2287.847998142242</v>
      </c>
      <c r="AS39" s="6">
        <v>2582.8278589248662</v>
      </c>
      <c r="AT39" s="96">
        <v>46.823863983154297</v>
      </c>
      <c r="AU39" s="1" t="b">
        <f>SUM($AK39:$AT39) &lt; $AY$1 * 7200</f>
        <v>1</v>
      </c>
      <c r="AV39" s="1" t="b">
        <f t="shared" si="1"/>
        <v>1</v>
      </c>
      <c r="AW39" s="5" t="b">
        <f t="shared" si="2"/>
        <v>0</v>
      </c>
      <c r="AX39" s="24"/>
      <c r="AY39" s="24"/>
      <c r="BA39" s="14">
        <f xml:space="preserve"> SUBTOTAL(104, F39,I39,L39:O39)</f>
        <v>50</v>
      </c>
      <c r="BB39" s="14">
        <f>SUBTOTAL(105, P39:S39,V39:Z39)</f>
        <v>50</v>
      </c>
      <c r="BC39" s="39" t="b">
        <f t="shared" si="0"/>
        <v>1</v>
      </c>
    </row>
    <row r="40" spans="1:55">
      <c r="A40" s="13">
        <v>50</v>
      </c>
      <c r="B40" s="13">
        <v>8</v>
      </c>
      <c r="C40" s="71">
        <v>0.1</v>
      </c>
      <c r="D40" s="71">
        <v>0.5</v>
      </c>
      <c r="E40" s="112">
        <v>3</v>
      </c>
      <c r="F40" s="92">
        <v>10</v>
      </c>
      <c r="G40" s="14">
        <v>0</v>
      </c>
      <c r="H40" s="14">
        <v>42.12</v>
      </c>
      <c r="I40" s="14">
        <v>60.52</v>
      </c>
      <c r="J40" s="14">
        <v>41.29</v>
      </c>
      <c r="K40" s="14">
        <v>49.29</v>
      </c>
      <c r="L40" s="9">
        <v>31.448186547639491</v>
      </c>
      <c r="M40" s="14">
        <v>37.33</v>
      </c>
      <c r="N40" s="15">
        <v>36.931650093358009</v>
      </c>
      <c r="O40" s="96">
        <v>75.999999999999986</v>
      </c>
      <c r="P40" s="92">
        <v>76</v>
      </c>
      <c r="Q40" s="14">
        <v>108</v>
      </c>
      <c r="R40" s="14">
        <v>79</v>
      </c>
      <c r="S40" s="14">
        <v>76</v>
      </c>
      <c r="T40" s="14">
        <v>89</v>
      </c>
      <c r="U40" s="14">
        <v>88</v>
      </c>
      <c r="V40" s="9" t="s">
        <v>14</v>
      </c>
      <c r="W40" s="14" t="s">
        <v>14</v>
      </c>
      <c r="X40" s="15" t="s">
        <v>14</v>
      </c>
      <c r="Y40" s="96">
        <v>75.999999999999986</v>
      </c>
      <c r="Z40" s="17">
        <f>MIN(P40:S40)+1</f>
        <v>77</v>
      </c>
      <c r="AA40" s="92">
        <v>86.84</v>
      </c>
      <c r="AB40" s="14">
        <v>100</v>
      </c>
      <c r="AC40" s="14">
        <v>46.69</v>
      </c>
      <c r="AD40" s="14">
        <v>20.36</v>
      </c>
      <c r="AE40" s="14">
        <v>53.61</v>
      </c>
      <c r="AF40" s="14">
        <v>43.98</v>
      </c>
      <c r="AG40" s="22">
        <f>IF(V40="NaN", IF($Z40&gt;1, (1-(L40/$Z40))*100,100), (1-(L40/V40))*100)</f>
        <v>59.158199288779876</v>
      </c>
      <c r="AH40" s="22">
        <f>IF(W40="NaN", IF($Z40&gt;1, (1-(M40/$Z40))*100,100), (1-(M40/W40))*100)</f>
        <v>51.519480519480524</v>
      </c>
      <c r="AI40" s="14">
        <f>IF(X40="NaN", IF($Z40&gt;1, (1-(N40/$Z40))*100,100), (1-(N40/X40))*100)</f>
        <v>52.036818060574006</v>
      </c>
      <c r="AJ40" s="26">
        <f>IF(Y40="NaN", IF($Z40&gt;1, (1-(O40/$Z40))*100,100), (1-(O40/Y40))*100)</f>
        <v>0</v>
      </c>
      <c r="AK40" s="14">
        <v>7200</v>
      </c>
      <c r="AL40" s="14">
        <v>7200</v>
      </c>
      <c r="AM40" s="14">
        <v>7200</v>
      </c>
      <c r="AN40" s="14">
        <v>7200</v>
      </c>
      <c r="AO40" s="14">
        <v>7200</v>
      </c>
      <c r="AP40" s="14">
        <v>7200</v>
      </c>
      <c r="AQ40" s="12">
        <v>7200</v>
      </c>
      <c r="AR40" s="15">
        <v>7200</v>
      </c>
      <c r="AS40" s="6">
        <v>7200</v>
      </c>
      <c r="AT40" s="96">
        <v>936.28121995925903</v>
      </c>
      <c r="AU40" s="1" t="b">
        <f>SUM($AK40:$AT40) &lt; $AY$1 * 7200</f>
        <v>1</v>
      </c>
      <c r="AV40" s="1" t="b">
        <f t="shared" si="1"/>
        <v>0</v>
      </c>
      <c r="AW40" s="5" t="b">
        <f t="shared" si="2"/>
        <v>1</v>
      </c>
      <c r="AX40" s="24"/>
      <c r="AY40" s="24"/>
      <c r="BA40" s="14">
        <f xml:space="preserve"> SUBTOTAL(104, F40,I40,L40:O40)</f>
        <v>75.999999999999986</v>
      </c>
      <c r="BB40" s="14">
        <f>SUBTOTAL(105, P40:S40,V40:Z40)</f>
        <v>75.999999999999986</v>
      </c>
      <c r="BC40" s="39" t="b">
        <f t="shared" si="0"/>
        <v>1</v>
      </c>
    </row>
    <row r="41" spans="1:55">
      <c r="A41" s="13">
        <v>50</v>
      </c>
      <c r="B41" s="13">
        <v>8</v>
      </c>
      <c r="C41" s="71">
        <v>0.1</v>
      </c>
      <c r="D41" s="71">
        <v>0.5</v>
      </c>
      <c r="E41" s="112">
        <v>4</v>
      </c>
      <c r="F41" s="92">
        <v>6.82</v>
      </c>
      <c r="G41" s="14">
        <v>0.94</v>
      </c>
      <c r="H41" s="14">
        <v>45.46</v>
      </c>
      <c r="I41" s="14">
        <v>55.98</v>
      </c>
      <c r="J41" s="14">
        <v>46.79</v>
      </c>
      <c r="K41" s="14">
        <v>52.93</v>
      </c>
      <c r="L41" s="9">
        <v>34.966361698222428</v>
      </c>
      <c r="M41" s="14">
        <v>39.22</v>
      </c>
      <c r="N41" s="15">
        <v>38.968866156517898</v>
      </c>
      <c r="O41" s="96">
        <v>84</v>
      </c>
      <c r="P41" s="92">
        <v>84</v>
      </c>
      <c r="Q41" s="14">
        <v>110</v>
      </c>
      <c r="R41" s="14">
        <v>137</v>
      </c>
      <c r="S41" s="14">
        <v>154</v>
      </c>
      <c r="T41" s="14">
        <v>85</v>
      </c>
      <c r="U41" s="14">
        <v>85</v>
      </c>
      <c r="V41" s="9" t="s">
        <v>14</v>
      </c>
      <c r="W41" s="14" t="s">
        <v>14</v>
      </c>
      <c r="X41" s="15" t="s">
        <v>14</v>
      </c>
      <c r="Y41" s="96">
        <v>84</v>
      </c>
      <c r="Z41" s="17">
        <f>MIN(P41:S41)+1</f>
        <v>85</v>
      </c>
      <c r="AA41" s="92">
        <v>91.88</v>
      </c>
      <c r="AB41" s="14">
        <v>99.15</v>
      </c>
      <c r="AC41" s="14">
        <v>66.819999999999993</v>
      </c>
      <c r="AD41" s="14">
        <v>63.65</v>
      </c>
      <c r="AE41" s="14">
        <v>44.95</v>
      </c>
      <c r="AF41" s="14">
        <v>37.729999999999997</v>
      </c>
      <c r="AG41" s="22">
        <f>IF(V41="NaN", IF($Z41&gt;1, (1-(L41/$Z41))*100,100), (1-(L41/V41))*100)</f>
        <v>58.8631038844442</v>
      </c>
      <c r="AH41" s="22">
        <f>IF(W41="NaN", IF($Z41&gt;1, (1-(M41/$Z41))*100,100), (1-(M41/W41))*100)</f>
        <v>53.858823529411758</v>
      </c>
      <c r="AI41" s="14">
        <f>IF(X41="NaN", IF($Z41&gt;1, (1-(N41/$Z41))*100,100), (1-(N41/X41))*100)</f>
        <v>54.154275109978947</v>
      </c>
      <c r="AJ41" s="26">
        <f>IF(Y41="NaN", IF($Z41&gt;1, (1-(O41/$Z41))*100,100), (1-(O41/Y41))*100)</f>
        <v>0</v>
      </c>
      <c r="AK41" s="14">
        <v>7200</v>
      </c>
      <c r="AL41" s="14">
        <v>7200</v>
      </c>
      <c r="AM41" s="14">
        <v>7200</v>
      </c>
      <c r="AN41" s="14">
        <v>7200</v>
      </c>
      <c r="AO41" s="14">
        <v>7200</v>
      </c>
      <c r="AP41" s="14">
        <v>7200</v>
      </c>
      <c r="AQ41" s="12">
        <v>7200</v>
      </c>
      <c r="AR41" s="15">
        <v>7200</v>
      </c>
      <c r="AS41" s="6">
        <v>7200</v>
      </c>
      <c r="AT41" s="96">
        <v>2279.4610650539398</v>
      </c>
      <c r="AU41" s="1" t="b">
        <f>SUM($AK41:$AT41) &lt; $AY$1 * 7200</f>
        <v>1</v>
      </c>
      <c r="AV41" s="1" t="b">
        <f t="shared" si="1"/>
        <v>0</v>
      </c>
      <c r="AW41" s="5" t="b">
        <f t="shared" si="2"/>
        <v>1</v>
      </c>
      <c r="AX41" s="24"/>
      <c r="AY41" s="24"/>
      <c r="BA41" s="14">
        <f xml:space="preserve"> SUBTOTAL(104, F41,I41,L41:O41)</f>
        <v>84</v>
      </c>
      <c r="BB41" s="14">
        <f>SUBTOTAL(105, P41:S41,V41:Z41)</f>
        <v>84</v>
      </c>
      <c r="BC41" s="39" t="b">
        <f t="shared" si="0"/>
        <v>1</v>
      </c>
    </row>
    <row r="42" spans="1:55">
      <c r="A42" s="13">
        <v>50</v>
      </c>
      <c r="B42" s="13">
        <v>8</v>
      </c>
      <c r="C42" s="71">
        <v>0.1</v>
      </c>
      <c r="D42" s="71">
        <v>0.5</v>
      </c>
      <c r="E42" s="112">
        <v>5</v>
      </c>
      <c r="F42" s="92">
        <v>0</v>
      </c>
      <c r="G42" s="14">
        <v>0</v>
      </c>
      <c r="H42" s="14">
        <v>47.65</v>
      </c>
      <c r="I42" s="14">
        <v>51.11</v>
      </c>
      <c r="J42" s="14">
        <v>45.39</v>
      </c>
      <c r="K42" s="14">
        <v>53.93</v>
      </c>
      <c r="L42" s="9">
        <v>37.79577513637777</v>
      </c>
      <c r="M42" s="14">
        <v>39.880000000000003</v>
      </c>
      <c r="N42" s="15">
        <v>39.366761668593028</v>
      </c>
      <c r="O42" s="96">
        <v>92.999999999999986</v>
      </c>
      <c r="P42" s="92">
        <v>93</v>
      </c>
      <c r="Q42" s="14">
        <v>95</v>
      </c>
      <c r="R42" s="14">
        <v>143</v>
      </c>
      <c r="S42" s="14">
        <v>203</v>
      </c>
      <c r="T42" s="14">
        <v>95</v>
      </c>
      <c r="U42" s="14">
        <v>106</v>
      </c>
      <c r="V42" s="9" t="s">
        <v>14</v>
      </c>
      <c r="W42" s="14" t="s">
        <v>14</v>
      </c>
      <c r="X42" s="15" t="s">
        <v>14</v>
      </c>
      <c r="Y42" s="96">
        <v>92.999999999999986</v>
      </c>
      <c r="Z42" s="17">
        <f>MIN(P42:S42)+1</f>
        <v>94</v>
      </c>
      <c r="AA42" s="92">
        <v>100</v>
      </c>
      <c r="AB42" s="14">
        <v>100</v>
      </c>
      <c r="AC42" s="14">
        <v>66.680000000000007</v>
      </c>
      <c r="AD42" s="14">
        <v>74.819999999999993</v>
      </c>
      <c r="AE42" s="14">
        <v>52.22</v>
      </c>
      <c r="AF42" s="14">
        <v>49.12</v>
      </c>
      <c r="AG42" s="22">
        <f>IF(V42="NaN", IF($Z42&gt;1, (1-(L42/$Z42))*100,100), (1-(L42/V42))*100)</f>
        <v>59.791728578321525</v>
      </c>
      <c r="AH42" s="22">
        <f>IF(W42="NaN", IF($Z42&gt;1, (1-(M42/$Z42))*100,100), (1-(M42/W42))*100)</f>
        <v>57.574468085106375</v>
      </c>
      <c r="AI42" s="14">
        <f>IF(X42="NaN", IF($Z42&gt;1, (1-(N42/$Z42))*100,100), (1-(N42/X42))*100)</f>
        <v>58.120466310007423</v>
      </c>
      <c r="AJ42" s="26">
        <f>IF(Y42="NaN", IF($Z42&gt;1, (1-(O42/$Z42))*100,100), (1-(O42/Y42))*100)</f>
        <v>0</v>
      </c>
      <c r="AK42" s="14">
        <v>7200</v>
      </c>
      <c r="AL42" s="14">
        <v>7200</v>
      </c>
      <c r="AM42" s="14">
        <v>7200</v>
      </c>
      <c r="AN42" s="14">
        <v>7200</v>
      </c>
      <c r="AO42" s="14">
        <v>7200</v>
      </c>
      <c r="AP42" s="14">
        <v>7200</v>
      </c>
      <c r="AQ42" s="12">
        <v>7200</v>
      </c>
      <c r="AR42" s="15">
        <v>7200</v>
      </c>
      <c r="AS42" s="6">
        <v>7200</v>
      </c>
      <c r="AT42" s="96">
        <v>2822.4436929225922</v>
      </c>
      <c r="AU42" s="1" t="b">
        <f>SUM($AK42:$AT42) &lt; $AY$1 * 7200</f>
        <v>1</v>
      </c>
      <c r="AV42" s="1" t="b">
        <f t="shared" si="1"/>
        <v>0</v>
      </c>
      <c r="AW42" s="5" t="b">
        <f t="shared" si="2"/>
        <v>1</v>
      </c>
      <c r="AX42" s="24"/>
      <c r="AY42" s="24"/>
      <c r="BA42" s="14">
        <f xml:space="preserve"> SUBTOTAL(104, F42,I42,L42:O42)</f>
        <v>92.999999999999986</v>
      </c>
      <c r="BB42" s="14">
        <f>SUBTOTAL(105, P42:S42,V42:Z42)</f>
        <v>92.999999999999986</v>
      </c>
      <c r="BC42" s="39" t="b">
        <f t="shared" si="0"/>
        <v>1</v>
      </c>
    </row>
    <row r="43" spans="1:55">
      <c r="A43" s="13">
        <v>50</v>
      </c>
      <c r="B43" s="13">
        <v>8</v>
      </c>
      <c r="C43" s="71">
        <v>0.1</v>
      </c>
      <c r="D43" s="71">
        <v>1</v>
      </c>
      <c r="E43" s="112">
        <v>1</v>
      </c>
      <c r="F43" s="92">
        <v>10</v>
      </c>
      <c r="G43" s="14">
        <v>0</v>
      </c>
      <c r="H43" s="14">
        <v>50.24</v>
      </c>
      <c r="I43" s="14">
        <v>69.55</v>
      </c>
      <c r="J43" s="14">
        <v>54.07</v>
      </c>
      <c r="K43" s="14">
        <v>72.459999999999994</v>
      </c>
      <c r="L43" s="9">
        <v>43.999999999999659</v>
      </c>
      <c r="M43" s="14">
        <v>47.84</v>
      </c>
      <c r="N43" s="15">
        <v>51.148706072546879</v>
      </c>
      <c r="O43" s="96">
        <v>93</v>
      </c>
      <c r="P43" s="92">
        <v>96</v>
      </c>
      <c r="Q43" s="14">
        <v>96</v>
      </c>
      <c r="R43" s="14">
        <v>178</v>
      </c>
      <c r="S43" s="14">
        <v>94</v>
      </c>
      <c r="T43" s="14">
        <v>96</v>
      </c>
      <c r="U43" s="14">
        <v>94</v>
      </c>
      <c r="V43" s="9" t="s">
        <v>14</v>
      </c>
      <c r="W43" s="14" t="s">
        <v>14</v>
      </c>
      <c r="X43" s="15" t="s">
        <v>14</v>
      </c>
      <c r="Y43" s="96">
        <v>93</v>
      </c>
      <c r="Z43" s="17">
        <f>MIN(P43:S43)+1</f>
        <v>95</v>
      </c>
      <c r="AA43" s="92">
        <v>89.58</v>
      </c>
      <c r="AB43" s="14">
        <v>100</v>
      </c>
      <c r="AC43" s="14">
        <v>71.78</v>
      </c>
      <c r="AD43" s="14">
        <v>26.01</v>
      </c>
      <c r="AE43" s="14">
        <v>43.68</v>
      </c>
      <c r="AF43" s="14">
        <v>22.92</v>
      </c>
      <c r="AG43" s="22">
        <f>IF(V43="NaN", IF($Z43&gt;1, (1-(L43/$Z43))*100,100), (1-(L43/V43))*100)</f>
        <v>53.684210526316157</v>
      </c>
      <c r="AH43" s="22">
        <f>IF(W43="NaN", IF($Z43&gt;1, (1-(M43/$Z43))*100,100), (1-(M43/W43))*100)</f>
        <v>49.642105263157887</v>
      </c>
      <c r="AI43" s="14">
        <f>IF(X43="NaN", IF($Z43&gt;1, (1-(N43/$Z43))*100,100), (1-(N43/X43))*100)</f>
        <v>46.159256765740132</v>
      </c>
      <c r="AJ43" s="26">
        <f>IF(Y43="NaN", IF($Z43&gt;1, (1-(O43/$Z43))*100,100), (1-(O43/Y43))*100)</f>
        <v>0</v>
      </c>
      <c r="AK43" s="14">
        <v>7200</v>
      </c>
      <c r="AL43" s="14">
        <v>7200</v>
      </c>
      <c r="AM43" s="14">
        <v>7200</v>
      </c>
      <c r="AN43" s="14">
        <v>7200</v>
      </c>
      <c r="AO43" s="14">
        <v>7200</v>
      </c>
      <c r="AP43" s="14">
        <v>7200</v>
      </c>
      <c r="AQ43" s="12">
        <v>7200</v>
      </c>
      <c r="AR43" s="15">
        <v>7200</v>
      </c>
      <c r="AS43" s="6">
        <v>7200</v>
      </c>
      <c r="AT43" s="96">
        <v>1400.3895540237429</v>
      </c>
      <c r="AU43" s="1" t="b">
        <f>SUM($AK43:$AT43) &lt; $AY$1 * 7200</f>
        <v>1</v>
      </c>
      <c r="AV43" s="1" t="b">
        <f t="shared" si="1"/>
        <v>0</v>
      </c>
      <c r="AW43" s="5" t="b">
        <f t="shared" si="2"/>
        <v>1</v>
      </c>
      <c r="AX43" s="24"/>
      <c r="AY43" s="24"/>
      <c r="BA43" s="14">
        <f xml:space="preserve"> SUBTOTAL(104, F43,I43,L43:O43)</f>
        <v>93</v>
      </c>
      <c r="BB43" s="14">
        <f>SUBTOTAL(105, P43:S43,V43:Z43)</f>
        <v>93</v>
      </c>
      <c r="BC43" s="39" t="b">
        <f t="shared" si="0"/>
        <v>1</v>
      </c>
    </row>
    <row r="44" spans="1:55">
      <c r="A44" s="13">
        <v>50</v>
      </c>
      <c r="B44" s="13">
        <v>8</v>
      </c>
      <c r="C44" s="71">
        <v>0.1</v>
      </c>
      <c r="D44" s="71">
        <v>1</v>
      </c>
      <c r="E44" s="112">
        <v>2</v>
      </c>
      <c r="F44" s="92">
        <v>10</v>
      </c>
      <c r="G44" s="14">
        <v>6.17</v>
      </c>
      <c r="H44" s="14">
        <v>52.16</v>
      </c>
      <c r="I44" s="14">
        <v>69</v>
      </c>
      <c r="J44" s="14">
        <v>51.46</v>
      </c>
      <c r="K44" s="14">
        <v>69</v>
      </c>
      <c r="L44" s="9">
        <v>45.490156658867463</v>
      </c>
      <c r="M44" s="14">
        <v>56.73</v>
      </c>
      <c r="N44" s="92">
        <v>69</v>
      </c>
      <c r="O44" s="97">
        <v>69</v>
      </c>
      <c r="P44" s="92">
        <v>79</v>
      </c>
      <c r="Q44" s="14">
        <v>77</v>
      </c>
      <c r="R44" s="14">
        <v>129</v>
      </c>
      <c r="S44" s="14">
        <v>69</v>
      </c>
      <c r="T44" s="14">
        <v>69</v>
      </c>
      <c r="U44" s="14">
        <v>69</v>
      </c>
      <c r="V44" s="9" t="s">
        <v>14</v>
      </c>
      <c r="W44" s="14">
        <v>69</v>
      </c>
      <c r="X44" s="15">
        <v>69</v>
      </c>
      <c r="Y44" s="96">
        <v>69</v>
      </c>
      <c r="Z44" s="17">
        <f>MIN(P44:S44)+1</f>
        <v>70</v>
      </c>
      <c r="AA44" s="92">
        <v>87.34</v>
      </c>
      <c r="AB44" s="14">
        <v>91.99</v>
      </c>
      <c r="AC44" s="14">
        <v>59.57</v>
      </c>
      <c r="AD44" s="14">
        <v>0</v>
      </c>
      <c r="AE44" s="14">
        <v>25.42</v>
      </c>
      <c r="AF44" s="14">
        <v>0</v>
      </c>
      <c r="AG44" s="22">
        <f>IF(V44="NaN", IF($Z44&gt;1, (1-(L44/$Z44))*100,100), (1-(L44/V44))*100)</f>
        <v>35.014061915903625</v>
      </c>
      <c r="AH44" s="22">
        <f>IF(W44="NaN", IF($Z44&gt;1, (1-(M44/$Z44))*100,100), (1-(M44/W44))*100)</f>
        <v>17.782608695652179</v>
      </c>
      <c r="AI44" s="14">
        <f>IF(X44="NaN", IF($Z44&gt;1, (1-(N44/$Z44))*100,100), (1-(N44/X44))*100)</f>
        <v>0</v>
      </c>
      <c r="AJ44" s="26">
        <f>IF(Y44="NaN", IF($Z44&gt;1, (1-(O44/$Z44))*100,100), (1-(O44/Y44))*100)</f>
        <v>0</v>
      </c>
      <c r="AK44" s="14">
        <v>7200</v>
      </c>
      <c r="AL44" s="14">
        <v>7200</v>
      </c>
      <c r="AM44" s="14">
        <v>7200</v>
      </c>
      <c r="AN44" s="14">
        <v>668.53</v>
      </c>
      <c r="AO44" s="14">
        <v>7200</v>
      </c>
      <c r="AP44" s="14">
        <v>3539.6</v>
      </c>
      <c r="AQ44" s="12">
        <v>7200</v>
      </c>
      <c r="AR44" s="15">
        <v>7200</v>
      </c>
      <c r="AS44" s="6">
        <v>3994.0193769931789</v>
      </c>
      <c r="AT44" s="96">
        <v>89.544862985610962</v>
      </c>
      <c r="AU44" s="1" t="b">
        <f>SUM($AK44:$AT44) &lt; $AY$1 * 7200</f>
        <v>1</v>
      </c>
      <c r="AV44" s="1" t="b">
        <f t="shared" si="1"/>
        <v>1</v>
      </c>
      <c r="AW44" s="5" t="b">
        <f t="shared" si="2"/>
        <v>0</v>
      </c>
      <c r="AX44" s="24"/>
      <c r="AY44" s="24"/>
      <c r="BA44" s="14">
        <f xml:space="preserve"> SUBTOTAL(104, F44,I44,L44:O44)</f>
        <v>69</v>
      </c>
      <c r="BB44" s="14">
        <f>SUBTOTAL(105, P44:S44,V44:Z44)</f>
        <v>69</v>
      </c>
      <c r="BC44" s="39" t="b">
        <f t="shared" si="0"/>
        <v>1</v>
      </c>
    </row>
    <row r="45" spans="1:55">
      <c r="A45" s="13">
        <v>50</v>
      </c>
      <c r="B45" s="13">
        <v>8</v>
      </c>
      <c r="C45" s="71">
        <v>0.1</v>
      </c>
      <c r="D45" s="71">
        <v>1</v>
      </c>
      <c r="E45" s="112">
        <v>3</v>
      </c>
      <c r="F45" s="92">
        <v>10</v>
      </c>
      <c r="G45" s="14">
        <v>0</v>
      </c>
      <c r="H45" s="14">
        <v>48.31</v>
      </c>
      <c r="I45" s="14">
        <v>73.75</v>
      </c>
      <c r="J45" s="14">
        <v>51.43</v>
      </c>
      <c r="K45" s="14">
        <v>67.83</v>
      </c>
      <c r="L45" s="9">
        <v>40.148575949367093</v>
      </c>
      <c r="M45" s="14">
        <v>43</v>
      </c>
      <c r="N45" s="15">
        <v>52.8499683188505</v>
      </c>
      <c r="O45" s="96">
        <v>76</v>
      </c>
      <c r="P45" s="92">
        <v>77</v>
      </c>
      <c r="Q45" s="14">
        <v>89</v>
      </c>
      <c r="R45" s="14">
        <v>188</v>
      </c>
      <c r="S45" s="14">
        <v>76</v>
      </c>
      <c r="T45" s="14">
        <v>79</v>
      </c>
      <c r="U45" s="14">
        <v>79</v>
      </c>
      <c r="V45" s="9" t="s">
        <v>14</v>
      </c>
      <c r="W45" s="14" t="s">
        <v>14</v>
      </c>
      <c r="X45" s="15" t="s">
        <v>14</v>
      </c>
      <c r="Y45" s="96">
        <v>76</v>
      </c>
      <c r="Z45" s="17">
        <f>MIN(P45:S45)+1</f>
        <v>77</v>
      </c>
      <c r="AA45" s="92">
        <v>87.01</v>
      </c>
      <c r="AB45" s="14">
        <v>100</v>
      </c>
      <c r="AC45" s="14">
        <v>74.3</v>
      </c>
      <c r="AD45" s="14">
        <v>2.96</v>
      </c>
      <c r="AE45" s="14">
        <v>34.9</v>
      </c>
      <c r="AF45" s="14">
        <v>14.14</v>
      </c>
      <c r="AG45" s="22">
        <f>IF(V45="NaN", IF($Z45&gt;1, (1-(L45/$Z45))*100,100), (1-(L45/V45))*100)</f>
        <v>47.858992273549227</v>
      </c>
      <c r="AH45" s="22">
        <f>IF(W45="NaN", IF($Z45&gt;1, (1-(M45/$Z45))*100,100), (1-(M45/W45))*100)</f>
        <v>44.155844155844157</v>
      </c>
      <c r="AI45" s="14">
        <f>IF(X45="NaN", IF($Z45&gt;1, (1-(N45/$Z45))*100,100), (1-(N45/X45))*100)</f>
        <v>31.363677507986367</v>
      </c>
      <c r="AJ45" s="26">
        <f>IF(Y45="NaN", IF($Z45&gt;1, (1-(O45/$Z45))*100,100), (1-(O45/Y45))*100)</f>
        <v>0</v>
      </c>
      <c r="AK45" s="14">
        <v>7200</v>
      </c>
      <c r="AL45" s="14">
        <v>7200</v>
      </c>
      <c r="AM45" s="14">
        <v>7200</v>
      </c>
      <c r="AN45" s="14">
        <v>7200</v>
      </c>
      <c r="AO45" s="14">
        <v>7200</v>
      </c>
      <c r="AP45" s="14">
        <v>7200</v>
      </c>
      <c r="AQ45" s="12">
        <v>7200</v>
      </c>
      <c r="AR45" s="15">
        <v>7200</v>
      </c>
      <c r="AS45" s="6">
        <v>7200</v>
      </c>
      <c r="AT45" s="96">
        <v>291.29297280311579</v>
      </c>
      <c r="AU45" s="1" t="b">
        <f>SUM($AK45:$AT45) &lt; $AY$1 * 7200</f>
        <v>1</v>
      </c>
      <c r="AV45" s="1" t="b">
        <f t="shared" si="1"/>
        <v>0</v>
      </c>
      <c r="AW45" s="5" t="b">
        <f t="shared" si="2"/>
        <v>1</v>
      </c>
      <c r="AX45" s="24"/>
      <c r="AY45" s="24"/>
      <c r="BA45" s="14">
        <f xml:space="preserve"> SUBTOTAL(104, F45,I45,L45:O45)</f>
        <v>76</v>
      </c>
      <c r="BB45" s="14">
        <f>SUBTOTAL(105, P45:S45,V45:Z45)</f>
        <v>76</v>
      </c>
      <c r="BC45" s="39" t="b">
        <f t="shared" si="0"/>
        <v>1</v>
      </c>
    </row>
    <row r="46" spans="1:55">
      <c r="A46" s="13">
        <v>50</v>
      </c>
      <c r="B46" s="13">
        <v>8</v>
      </c>
      <c r="C46" s="71">
        <v>0.1</v>
      </c>
      <c r="D46" s="71">
        <v>1</v>
      </c>
      <c r="E46" s="112">
        <v>4</v>
      </c>
      <c r="F46" s="92">
        <v>10</v>
      </c>
      <c r="G46" s="14">
        <v>2.98</v>
      </c>
      <c r="H46" s="14">
        <v>49.58</v>
      </c>
      <c r="I46" s="14">
        <v>75.28</v>
      </c>
      <c r="J46" s="14">
        <v>52.07</v>
      </c>
      <c r="K46" s="14">
        <v>77.09</v>
      </c>
      <c r="L46" s="9">
        <v>43.999999999999837</v>
      </c>
      <c r="M46" s="14">
        <v>53.14</v>
      </c>
      <c r="N46" s="15">
        <v>52.124326919144821</v>
      </c>
      <c r="O46" s="96">
        <v>84</v>
      </c>
      <c r="P46" s="92">
        <v>93</v>
      </c>
      <c r="Q46" s="14">
        <v>102</v>
      </c>
      <c r="R46" s="14">
        <v>157</v>
      </c>
      <c r="S46" s="14">
        <v>160</v>
      </c>
      <c r="T46" s="14">
        <v>94</v>
      </c>
      <c r="U46" s="14">
        <v>84</v>
      </c>
      <c r="V46" s="9" t="s">
        <v>14</v>
      </c>
      <c r="W46" s="14" t="s">
        <v>14</v>
      </c>
      <c r="X46" s="15" t="s">
        <v>14</v>
      </c>
      <c r="Y46" s="96">
        <v>84</v>
      </c>
      <c r="Z46" s="17">
        <f>MIN(P46:S46)+1</f>
        <v>94</v>
      </c>
      <c r="AA46" s="92">
        <v>89.25</v>
      </c>
      <c r="AB46" s="14">
        <v>97.08</v>
      </c>
      <c r="AC46" s="14">
        <v>68.42</v>
      </c>
      <c r="AD46" s="14">
        <v>52.95</v>
      </c>
      <c r="AE46" s="14">
        <v>44.6</v>
      </c>
      <c r="AF46" s="14">
        <v>8.2200000000000006</v>
      </c>
      <c r="AG46" s="22">
        <f>IF(V46="NaN", IF($Z46&gt;1, (1-(L46/$Z46))*100,100), (1-(L46/V46))*100)</f>
        <v>53.191489361702303</v>
      </c>
      <c r="AH46" s="22">
        <f>IF(W46="NaN", IF($Z46&gt;1, (1-(M46/$Z46))*100,100), (1-(M46/W46))*100)</f>
        <v>43.468085106382979</v>
      </c>
      <c r="AI46" s="14">
        <f>IF(X46="NaN", IF($Z46&gt;1, (1-(N46/$Z46))*100,100), (1-(N46/X46))*100)</f>
        <v>44.548588383888486</v>
      </c>
      <c r="AJ46" s="26">
        <f>IF(Y46="NaN", IF($Z46&gt;1, (1-(O46/$Z46))*100,100), (1-(O46/Y46))*100)</f>
        <v>0</v>
      </c>
      <c r="AK46" s="14">
        <v>7200</v>
      </c>
      <c r="AL46" s="14">
        <v>7200</v>
      </c>
      <c r="AM46" s="14">
        <v>7200</v>
      </c>
      <c r="AN46" s="14">
        <v>7200</v>
      </c>
      <c r="AO46" s="14">
        <v>7200</v>
      </c>
      <c r="AP46" s="14">
        <v>6600.78</v>
      </c>
      <c r="AQ46" s="12">
        <v>7200</v>
      </c>
      <c r="AR46" s="15">
        <v>7200</v>
      </c>
      <c r="AS46" s="6">
        <v>7200</v>
      </c>
      <c r="AT46" s="96">
        <v>1326.4287300109861</v>
      </c>
      <c r="AU46" s="1" t="b">
        <f>SUM($AK46:$AT46) &lt; $AY$1 * 7200</f>
        <v>1</v>
      </c>
      <c r="AV46" s="1" t="b">
        <f t="shared" si="1"/>
        <v>0</v>
      </c>
      <c r="AW46" s="5" t="b">
        <f t="shared" si="2"/>
        <v>1</v>
      </c>
      <c r="AX46" s="24"/>
      <c r="AY46" s="24"/>
      <c r="BA46" s="14">
        <f xml:space="preserve"> SUBTOTAL(104, F46,I46,L46:O46)</f>
        <v>84</v>
      </c>
      <c r="BB46" s="14">
        <f>SUBTOTAL(105, P46:S46,V46:Z46)</f>
        <v>84</v>
      </c>
      <c r="BC46" s="39" t="b">
        <f t="shared" si="0"/>
        <v>1</v>
      </c>
    </row>
    <row r="47" spans="1:55">
      <c r="A47" s="13">
        <v>50</v>
      </c>
      <c r="B47" s="13">
        <v>8</v>
      </c>
      <c r="C47" s="71">
        <v>0.1</v>
      </c>
      <c r="D47" s="71">
        <v>1</v>
      </c>
      <c r="E47" s="112">
        <v>5</v>
      </c>
      <c r="F47" s="92">
        <v>0</v>
      </c>
      <c r="G47" s="14">
        <v>0</v>
      </c>
      <c r="H47" s="14">
        <v>52.45</v>
      </c>
      <c r="I47" s="14">
        <v>68.430000000000007</v>
      </c>
      <c r="J47" s="14">
        <v>48.91</v>
      </c>
      <c r="K47" s="14">
        <v>78.400000000000006</v>
      </c>
      <c r="L47" s="9">
        <v>43.999999999999929</v>
      </c>
      <c r="M47" s="14">
        <v>52.86</v>
      </c>
      <c r="N47" s="15">
        <v>58.103441738810261</v>
      </c>
      <c r="O47" s="96">
        <v>93</v>
      </c>
      <c r="P47" s="92">
        <v>95</v>
      </c>
      <c r="Q47" s="14">
        <v>95</v>
      </c>
      <c r="R47" s="14">
        <v>119</v>
      </c>
      <c r="S47" s="14">
        <v>128</v>
      </c>
      <c r="T47" s="14">
        <v>95</v>
      </c>
      <c r="U47" s="14">
        <v>95</v>
      </c>
      <c r="V47" s="9" t="s">
        <v>14</v>
      </c>
      <c r="W47" s="14" t="s">
        <v>14</v>
      </c>
      <c r="X47" s="15" t="s">
        <v>14</v>
      </c>
      <c r="Y47" s="96">
        <v>93</v>
      </c>
      <c r="Z47" s="17">
        <f>MIN(P47:S47)+1</f>
        <v>96</v>
      </c>
      <c r="AA47" s="92">
        <v>100</v>
      </c>
      <c r="AB47" s="14">
        <v>100</v>
      </c>
      <c r="AC47" s="14">
        <v>55.93</v>
      </c>
      <c r="AD47" s="14">
        <v>46.54</v>
      </c>
      <c r="AE47" s="14">
        <v>48.51</v>
      </c>
      <c r="AF47" s="14">
        <v>17.47</v>
      </c>
      <c r="AG47" s="22">
        <f>IF(V47="NaN", IF($Z47&gt;1, (1-(L47/$Z47))*100,100), (1-(L47/V47))*100)</f>
        <v>54.166666666666742</v>
      </c>
      <c r="AH47" s="22">
        <f>IF(W47="NaN", IF($Z47&gt;1, (1-(M47/$Z47))*100,100), (1-(M47/W47))*100)</f>
        <v>44.9375</v>
      </c>
      <c r="AI47" s="14">
        <f>IF(X47="NaN", IF($Z47&gt;1, (1-(N47/$Z47))*100,100), (1-(N47/X47))*100)</f>
        <v>39.475581522072645</v>
      </c>
      <c r="AJ47" s="26">
        <f>IF(Y47="NaN", IF($Z47&gt;1, (1-(O47/$Z47))*100,100), (1-(O47/Y47))*100)</f>
        <v>0</v>
      </c>
      <c r="AK47" s="14">
        <v>7200</v>
      </c>
      <c r="AL47" s="14">
        <v>7200</v>
      </c>
      <c r="AM47" s="14">
        <v>7200</v>
      </c>
      <c r="AN47" s="14">
        <v>7200</v>
      </c>
      <c r="AO47" s="14">
        <v>7200</v>
      </c>
      <c r="AP47" s="14">
        <v>7200</v>
      </c>
      <c r="AQ47" s="12">
        <v>7200</v>
      </c>
      <c r="AR47" s="15">
        <v>7200</v>
      </c>
      <c r="AS47" s="6">
        <v>7200</v>
      </c>
      <c r="AT47" s="96">
        <v>535.14998388290405</v>
      </c>
      <c r="AU47" s="1" t="b">
        <f>SUM($AK47:$AT47) &lt; $AY$1 * 7200</f>
        <v>1</v>
      </c>
      <c r="AV47" s="1" t="b">
        <f t="shared" si="1"/>
        <v>0</v>
      </c>
      <c r="AW47" s="5" t="b">
        <f t="shared" si="2"/>
        <v>1</v>
      </c>
      <c r="AX47" s="24"/>
      <c r="AY47" s="24"/>
      <c r="BA47" s="14">
        <f xml:space="preserve"> SUBTOTAL(104, F47,I47,L47:O47)</f>
        <v>93</v>
      </c>
      <c r="BB47" s="14">
        <f>SUBTOTAL(105, P47:S47,V47:Z47)</f>
        <v>93</v>
      </c>
      <c r="BC47" s="39" t="b">
        <f t="shared" si="0"/>
        <v>1</v>
      </c>
    </row>
    <row r="48" spans="1:55">
      <c r="A48" s="13">
        <v>50</v>
      </c>
      <c r="B48" s="13">
        <v>8</v>
      </c>
      <c r="C48" s="71">
        <v>0.3</v>
      </c>
      <c r="D48" s="71">
        <v>0.1</v>
      </c>
      <c r="E48" s="112">
        <v>1</v>
      </c>
      <c r="F48" s="92">
        <v>29.74</v>
      </c>
      <c r="G48" s="14">
        <v>22</v>
      </c>
      <c r="H48" s="14">
        <v>33.78</v>
      </c>
      <c r="I48" s="14">
        <v>29.56</v>
      </c>
      <c r="J48" s="14">
        <v>22.36</v>
      </c>
      <c r="K48" s="14">
        <v>22.57</v>
      </c>
      <c r="L48" s="9">
        <v>44</v>
      </c>
      <c r="M48" s="14">
        <v>44</v>
      </c>
      <c r="N48" s="15">
        <v>44</v>
      </c>
      <c r="O48" s="96">
        <v>44</v>
      </c>
      <c r="P48" s="92">
        <v>44</v>
      </c>
      <c r="Q48" s="14">
        <v>44</v>
      </c>
      <c r="R48" s="14">
        <v>54</v>
      </c>
      <c r="S48" s="14">
        <v>54</v>
      </c>
      <c r="T48" s="14">
        <v>44</v>
      </c>
      <c r="U48" s="14">
        <v>44</v>
      </c>
      <c r="V48" s="9">
        <v>44</v>
      </c>
      <c r="W48" s="14">
        <v>44</v>
      </c>
      <c r="X48" s="15">
        <v>44</v>
      </c>
      <c r="Y48" s="96">
        <v>44</v>
      </c>
      <c r="Z48" s="17">
        <f>MIN(P48:S48)+1</f>
        <v>45</v>
      </c>
      <c r="AA48" s="92">
        <v>32.42</v>
      </c>
      <c r="AB48" s="14">
        <v>50</v>
      </c>
      <c r="AC48" s="14">
        <v>37.44</v>
      </c>
      <c r="AD48" s="14">
        <v>45.25</v>
      </c>
      <c r="AE48" s="14">
        <v>49.18</v>
      </c>
      <c r="AF48" s="14">
        <v>48.7</v>
      </c>
      <c r="AG48" s="22">
        <f>IF(V48="NaN", IF($Z48&gt;1, (1-(L48/$Z48))*100,100), (1-(L48/V48))*100)</f>
        <v>0</v>
      </c>
      <c r="AH48" s="22">
        <f>IF(W48="NaN", IF($Z48&gt;1, (1-(M48/$Z48))*100,100), (1-(M48/W48))*100)</f>
        <v>0</v>
      </c>
      <c r="AI48" s="14">
        <f>IF(X48="NaN", IF($Z48&gt;1, (1-(N48/$Z48))*100,100), (1-(N48/X48))*100)</f>
        <v>0</v>
      </c>
      <c r="AJ48" s="26">
        <f>IF(Y48="NaN", IF($Z48&gt;1, (1-(O48/$Z48))*100,100), (1-(O48/Y48))*100)</f>
        <v>0</v>
      </c>
      <c r="AK48" s="14">
        <v>7200</v>
      </c>
      <c r="AL48" s="14">
        <v>7200</v>
      </c>
      <c r="AM48" s="14">
        <v>7200</v>
      </c>
      <c r="AN48" s="14">
        <v>7200</v>
      </c>
      <c r="AO48" s="14">
        <v>41.94</v>
      </c>
      <c r="AP48" s="14">
        <v>319.26</v>
      </c>
      <c r="AQ48" s="12">
        <v>751.62486886978149</v>
      </c>
      <c r="AR48" s="15">
        <v>58.919564962387078</v>
      </c>
      <c r="AS48" s="6">
        <v>96.951735019683838</v>
      </c>
      <c r="AT48" s="96">
        <v>16.170377016067501</v>
      </c>
      <c r="AU48" s="1" t="b">
        <f>SUM($AK48:$AT48) &lt; $AY$1 * 7200</f>
        <v>1</v>
      </c>
      <c r="AV48" s="1" t="b">
        <f t="shared" si="1"/>
        <v>0</v>
      </c>
      <c r="AW48" s="5" t="b">
        <f t="shared" si="2"/>
        <v>1</v>
      </c>
      <c r="AX48" s="24"/>
      <c r="AY48" s="24"/>
      <c r="BA48" s="14">
        <f xml:space="preserve"> SUBTOTAL(104, F48,I48,L48:O48)</f>
        <v>44</v>
      </c>
      <c r="BB48" s="14">
        <f>SUBTOTAL(105, P48:S48,V48:Z48)</f>
        <v>44</v>
      </c>
      <c r="BC48" s="39" t="b">
        <f t="shared" si="0"/>
        <v>1</v>
      </c>
    </row>
    <row r="49" spans="1:55">
      <c r="A49" s="13">
        <v>50</v>
      </c>
      <c r="B49" s="13">
        <v>8</v>
      </c>
      <c r="C49" s="71">
        <v>0.3</v>
      </c>
      <c r="D49" s="71">
        <v>0.1</v>
      </c>
      <c r="E49" s="112">
        <v>2</v>
      </c>
      <c r="F49" s="92">
        <v>20</v>
      </c>
      <c r="G49" s="14">
        <v>0</v>
      </c>
      <c r="H49" s="14">
        <v>44</v>
      </c>
      <c r="I49" s="14">
        <v>44</v>
      </c>
      <c r="J49" s="14">
        <v>22.52</v>
      </c>
      <c r="K49" s="14">
        <v>22.83</v>
      </c>
      <c r="L49" s="9">
        <v>44</v>
      </c>
      <c r="M49" s="14">
        <v>44</v>
      </c>
      <c r="N49" s="15">
        <v>44</v>
      </c>
      <c r="O49" s="96">
        <v>44</v>
      </c>
      <c r="P49" s="92">
        <v>44</v>
      </c>
      <c r="Q49" s="14">
        <v>44</v>
      </c>
      <c r="R49" s="14">
        <v>44</v>
      </c>
      <c r="S49" s="14">
        <v>44</v>
      </c>
      <c r="T49" s="14">
        <v>44</v>
      </c>
      <c r="U49" s="14">
        <v>44</v>
      </c>
      <c r="V49" s="9">
        <v>44</v>
      </c>
      <c r="W49" s="14">
        <v>44</v>
      </c>
      <c r="X49" s="15">
        <v>44</v>
      </c>
      <c r="Y49" s="96">
        <v>44</v>
      </c>
      <c r="Z49" s="17">
        <f>MIN(P49:S49)+1</f>
        <v>45</v>
      </c>
      <c r="AA49" s="92">
        <v>54.55</v>
      </c>
      <c r="AB49" s="14">
        <v>100</v>
      </c>
      <c r="AC49" s="14">
        <v>0</v>
      </c>
      <c r="AD49" s="14">
        <v>0</v>
      </c>
      <c r="AE49" s="14">
        <v>48.81</v>
      </c>
      <c r="AF49" s="14">
        <v>48.11</v>
      </c>
      <c r="AG49" s="22">
        <f>IF(V49="NaN", IF($Z49&gt;1, (1-(L49/$Z49))*100,100), (1-(L49/V49))*100)</f>
        <v>0</v>
      </c>
      <c r="AH49" s="22">
        <f>IF(W49="NaN", IF($Z49&gt;1, (1-(M49/$Z49))*100,100), (1-(M49/W49))*100)</f>
        <v>0</v>
      </c>
      <c r="AI49" s="14">
        <f>IF(X49="NaN", IF($Z49&gt;1, (1-(N49/$Z49))*100,100), (1-(N49/X49))*100)</f>
        <v>0</v>
      </c>
      <c r="AJ49" s="26">
        <f>IF(Y49="NaN", IF($Z49&gt;1, (1-(O49/$Z49))*100,100), (1-(O49/Y49))*100)</f>
        <v>0</v>
      </c>
      <c r="AK49" s="14">
        <v>7200</v>
      </c>
      <c r="AL49" s="14">
        <v>7200</v>
      </c>
      <c r="AM49" s="14">
        <v>6615.14</v>
      </c>
      <c r="AN49" s="14">
        <v>6813.92</v>
      </c>
      <c r="AO49" s="14">
        <v>137.74</v>
      </c>
      <c r="AP49" s="14">
        <v>224.05</v>
      </c>
      <c r="AQ49" s="12">
        <v>1868.670719861984</v>
      </c>
      <c r="AR49" s="15">
        <v>39.055438995361328</v>
      </c>
      <c r="AS49" s="6">
        <v>137.3572499752045</v>
      </c>
      <c r="AT49" s="96">
        <v>15.798735857009889</v>
      </c>
      <c r="AU49" s="1" t="b">
        <f>SUM($AK49:$AT49) &lt; $AY$1 * 7200</f>
        <v>1</v>
      </c>
      <c r="AV49" s="1" t="b">
        <f t="shared" si="1"/>
        <v>1</v>
      </c>
      <c r="AW49" s="5" t="b">
        <f t="shared" si="2"/>
        <v>0</v>
      </c>
      <c r="AX49" s="24"/>
      <c r="AY49" s="24"/>
      <c r="BA49" s="14">
        <f xml:space="preserve"> SUBTOTAL(104, F49,I49,L49:O49)</f>
        <v>44</v>
      </c>
      <c r="BB49" s="14">
        <f>SUBTOTAL(105, P49:S49,V49:Z49)</f>
        <v>44</v>
      </c>
      <c r="BC49" s="39" t="b">
        <f t="shared" si="0"/>
        <v>1</v>
      </c>
    </row>
    <row r="50" spans="1:55">
      <c r="A50" s="13">
        <v>50</v>
      </c>
      <c r="B50" s="13">
        <v>8</v>
      </c>
      <c r="C50" s="71">
        <v>0.3</v>
      </c>
      <c r="D50" s="71">
        <v>0.1</v>
      </c>
      <c r="E50" s="112">
        <v>3</v>
      </c>
      <c r="F50" s="92">
        <v>0.95</v>
      </c>
      <c r="G50" s="14">
        <v>0</v>
      </c>
      <c r="H50" s="14">
        <v>30.71</v>
      </c>
      <c r="I50" s="14">
        <v>30.88</v>
      </c>
      <c r="J50" s="14">
        <v>22.35</v>
      </c>
      <c r="K50" s="14">
        <v>22.83</v>
      </c>
      <c r="L50" s="9">
        <v>31.280538152927281</v>
      </c>
      <c r="M50" s="14">
        <v>50</v>
      </c>
      <c r="N50" s="15">
        <v>50</v>
      </c>
      <c r="O50" s="96">
        <v>50</v>
      </c>
      <c r="P50" s="92">
        <v>50</v>
      </c>
      <c r="Q50" s="14">
        <v>50</v>
      </c>
      <c r="R50" s="14">
        <v>50</v>
      </c>
      <c r="S50" s="14">
        <v>50</v>
      </c>
      <c r="T50" s="14">
        <v>50</v>
      </c>
      <c r="U50" s="14">
        <v>50</v>
      </c>
      <c r="V50" s="9">
        <v>50</v>
      </c>
      <c r="W50" s="14">
        <v>50</v>
      </c>
      <c r="X50" s="15">
        <v>50</v>
      </c>
      <c r="Y50" s="96">
        <v>50</v>
      </c>
      <c r="Z50" s="17">
        <f>MIN(P50:S50)+1</f>
        <v>51</v>
      </c>
      <c r="AA50" s="92">
        <v>98.1</v>
      </c>
      <c r="AB50" s="14">
        <v>100</v>
      </c>
      <c r="AC50" s="14">
        <v>38.58</v>
      </c>
      <c r="AD50" s="14">
        <v>38.25</v>
      </c>
      <c r="AE50" s="14">
        <v>55.29</v>
      </c>
      <c r="AF50" s="14">
        <v>54.35</v>
      </c>
      <c r="AG50" s="22">
        <f>IF(V50="NaN", IF($Z50&gt;1, (1-(L50/$Z50))*100,100), (1-(L50/V50))*100)</f>
        <v>37.43892369414543</v>
      </c>
      <c r="AH50" s="22">
        <f>IF(W50="NaN", IF($Z50&gt;1, (1-(M50/$Z50))*100,100), (1-(M50/W50))*100)</f>
        <v>0</v>
      </c>
      <c r="AI50" s="14">
        <f>IF(X50="NaN", IF($Z50&gt;1, (1-(N50/$Z50))*100,100), (1-(N50/X50))*100)</f>
        <v>0</v>
      </c>
      <c r="AJ50" s="26">
        <f>IF(Y50="NaN", IF($Z50&gt;1, (1-(O50/$Z50))*100,100), (1-(O50/Y50))*100)</f>
        <v>0</v>
      </c>
      <c r="AK50" s="14">
        <v>7200</v>
      </c>
      <c r="AL50" s="14">
        <v>7200</v>
      </c>
      <c r="AM50" s="14">
        <v>7200</v>
      </c>
      <c r="AN50" s="14">
        <v>7200</v>
      </c>
      <c r="AO50" s="14">
        <v>3810.95</v>
      </c>
      <c r="AP50" s="14">
        <v>305.95</v>
      </c>
      <c r="AQ50" s="12">
        <v>7200</v>
      </c>
      <c r="AR50" s="15">
        <v>101.2431170940399</v>
      </c>
      <c r="AS50" s="6">
        <v>227.56301498413089</v>
      </c>
      <c r="AT50" s="96">
        <v>25.043184041976929</v>
      </c>
      <c r="AU50" s="1" t="b">
        <f>SUM($AK50:$AT50) &lt; $AY$1 * 7200</f>
        <v>1</v>
      </c>
      <c r="AV50" s="1" t="b">
        <f t="shared" si="1"/>
        <v>0</v>
      </c>
      <c r="AW50" s="5" t="b">
        <f t="shared" si="2"/>
        <v>1</v>
      </c>
      <c r="AX50" s="24"/>
      <c r="AY50" s="24"/>
      <c r="BA50" s="14">
        <f xml:space="preserve"> SUBTOTAL(104, F50,I50,L50:O50)</f>
        <v>50</v>
      </c>
      <c r="BB50" s="14">
        <f>SUBTOTAL(105, P50:S50,V50:Z50)</f>
        <v>50</v>
      </c>
      <c r="BC50" s="39" t="b">
        <f t="shared" si="0"/>
        <v>1</v>
      </c>
    </row>
    <row r="51" spans="1:55">
      <c r="A51" s="13">
        <v>50</v>
      </c>
      <c r="B51" s="13">
        <v>8</v>
      </c>
      <c r="C51" s="71">
        <v>0.3</v>
      </c>
      <c r="D51" s="71">
        <v>0.1</v>
      </c>
      <c r="E51" s="112">
        <v>4</v>
      </c>
      <c r="F51" s="92">
        <v>13</v>
      </c>
      <c r="G51" s="14">
        <v>0</v>
      </c>
      <c r="H51" s="14">
        <v>39.86</v>
      </c>
      <c r="I51" s="14">
        <v>28.49</v>
      </c>
      <c r="J51" s="14">
        <v>26.25</v>
      </c>
      <c r="K51" s="14">
        <v>26.25</v>
      </c>
      <c r="L51" s="9">
        <v>42.640522875817013</v>
      </c>
      <c r="M51" s="14">
        <v>63</v>
      </c>
      <c r="N51" s="15">
        <v>63</v>
      </c>
      <c r="O51" s="96">
        <v>63</v>
      </c>
      <c r="P51" s="92">
        <v>64</v>
      </c>
      <c r="Q51" s="14">
        <v>64</v>
      </c>
      <c r="R51" s="14">
        <v>64</v>
      </c>
      <c r="S51" s="14">
        <v>65</v>
      </c>
      <c r="T51" s="14">
        <v>64</v>
      </c>
      <c r="U51" s="14">
        <v>64</v>
      </c>
      <c r="V51" s="9">
        <v>63</v>
      </c>
      <c r="W51" s="14">
        <v>63</v>
      </c>
      <c r="X51" s="15">
        <v>63</v>
      </c>
      <c r="Y51" s="96">
        <v>63</v>
      </c>
      <c r="Z51" s="17">
        <f>MIN(P51:S51)+1</f>
        <v>65</v>
      </c>
      <c r="AA51" s="92">
        <v>79.69</v>
      </c>
      <c r="AB51" s="14">
        <v>100</v>
      </c>
      <c r="AC51" s="14">
        <v>37.72</v>
      </c>
      <c r="AD51" s="14">
        <v>56.16</v>
      </c>
      <c r="AE51" s="14">
        <v>58.98</v>
      </c>
      <c r="AF51" s="14">
        <v>58.98</v>
      </c>
      <c r="AG51" s="22">
        <f>IF(V51="NaN", IF($Z51&gt;1, (1-(L51/$Z51))*100,100), (1-(L51/V51))*100)</f>
        <v>32.316630355846009</v>
      </c>
      <c r="AH51" s="22">
        <f>IF(W51="NaN", IF($Z51&gt;1, (1-(M51/$Z51))*100,100), (1-(M51/W51))*100)</f>
        <v>0</v>
      </c>
      <c r="AI51" s="14">
        <f>IF(X51="NaN", IF($Z51&gt;1, (1-(N51/$Z51))*100,100), (1-(N51/X51))*100)</f>
        <v>0</v>
      </c>
      <c r="AJ51" s="26">
        <f>IF(Y51="NaN", IF($Z51&gt;1, (1-(O51/$Z51))*100,100), (1-(O51/Y51))*100)</f>
        <v>0</v>
      </c>
      <c r="AK51" s="14">
        <v>7200</v>
      </c>
      <c r="AL51" s="14">
        <v>7200</v>
      </c>
      <c r="AM51" s="14">
        <v>7200</v>
      </c>
      <c r="AN51" s="14">
        <v>7200</v>
      </c>
      <c r="AO51" s="14">
        <v>2364.17</v>
      </c>
      <c r="AP51" s="14">
        <v>309.17</v>
      </c>
      <c r="AQ51" s="12">
        <v>7200</v>
      </c>
      <c r="AR51" s="15">
        <v>300.40595006942749</v>
      </c>
      <c r="AS51" s="6">
        <v>1373.613211870193</v>
      </c>
      <c r="AT51" s="96">
        <v>92.117918014526367</v>
      </c>
      <c r="AU51" s="1" t="b">
        <f>SUM($AK51:$AT51) &lt; $AY$1 * 7200</f>
        <v>1</v>
      </c>
      <c r="AV51" s="1" t="b">
        <f t="shared" si="1"/>
        <v>0</v>
      </c>
      <c r="AW51" s="5" t="b">
        <f t="shared" si="2"/>
        <v>1</v>
      </c>
      <c r="AX51" s="24"/>
      <c r="AY51" s="24"/>
      <c r="BA51" s="14">
        <f xml:space="preserve"> SUBTOTAL(104, F51,I51,L51:O51)</f>
        <v>63</v>
      </c>
      <c r="BB51" s="14">
        <f>SUBTOTAL(105, P51:S51,V51:Z51)</f>
        <v>63</v>
      </c>
      <c r="BC51" s="39" t="b">
        <f t="shared" si="0"/>
        <v>1</v>
      </c>
    </row>
    <row r="52" spans="1:55">
      <c r="A52" s="13">
        <v>50</v>
      </c>
      <c r="B52" s="13">
        <v>8</v>
      </c>
      <c r="C52" s="71">
        <v>0.3</v>
      </c>
      <c r="D52" s="71">
        <v>0.1</v>
      </c>
      <c r="E52" s="112">
        <v>5</v>
      </c>
      <c r="F52" s="92">
        <v>30</v>
      </c>
      <c r="G52" s="14">
        <v>1.36</v>
      </c>
      <c r="H52" s="14">
        <v>41.45</v>
      </c>
      <c r="I52" s="14">
        <v>30.92</v>
      </c>
      <c r="J52" s="14">
        <v>22.08</v>
      </c>
      <c r="K52" s="14">
        <v>23.18</v>
      </c>
      <c r="L52" s="9">
        <v>40.99999999999995</v>
      </c>
      <c r="M52" s="14">
        <v>60</v>
      </c>
      <c r="N52" s="15">
        <v>60</v>
      </c>
      <c r="O52" s="96">
        <v>60</v>
      </c>
      <c r="P52" s="92">
        <v>60</v>
      </c>
      <c r="Q52" s="14">
        <v>60</v>
      </c>
      <c r="R52" s="14">
        <v>60</v>
      </c>
      <c r="S52" s="14">
        <v>73</v>
      </c>
      <c r="T52" s="14">
        <v>60</v>
      </c>
      <c r="U52" s="14">
        <v>60</v>
      </c>
      <c r="V52" s="9">
        <v>60</v>
      </c>
      <c r="W52" s="14">
        <v>60</v>
      </c>
      <c r="X52" s="15">
        <v>60</v>
      </c>
      <c r="Y52" s="96">
        <v>60</v>
      </c>
      <c r="Z52" s="17">
        <f>MIN(P52:S52)+1</f>
        <v>61</v>
      </c>
      <c r="AA52" s="92">
        <v>50</v>
      </c>
      <c r="AB52" s="14">
        <v>97.73</v>
      </c>
      <c r="AC52" s="14">
        <v>30.92</v>
      </c>
      <c r="AD52" s="14">
        <v>57.65</v>
      </c>
      <c r="AE52" s="14">
        <v>63.2</v>
      </c>
      <c r="AF52" s="14">
        <v>61.37</v>
      </c>
      <c r="AG52" s="22">
        <f>IF(V52="NaN", IF($Z52&gt;1, (1-(L52/$Z52))*100,100), (1-(L52/V52))*100)</f>
        <v>31.666666666666753</v>
      </c>
      <c r="AH52" s="22">
        <f>IF(W52="NaN", IF($Z52&gt;1, (1-(M52/$Z52))*100,100), (1-(M52/W52))*100)</f>
        <v>0</v>
      </c>
      <c r="AI52" s="14">
        <f>IF(X52="NaN", IF($Z52&gt;1, (1-(N52/$Z52))*100,100), (1-(N52/X52))*100)</f>
        <v>0</v>
      </c>
      <c r="AJ52" s="26">
        <f>IF(Y52="NaN", IF($Z52&gt;1, (1-(O52/$Z52))*100,100), (1-(O52/Y52))*100)</f>
        <v>0</v>
      </c>
      <c r="AK52" s="14">
        <v>7200</v>
      </c>
      <c r="AL52" s="14">
        <v>7200</v>
      </c>
      <c r="AM52" s="14">
        <v>7200</v>
      </c>
      <c r="AN52" s="14">
        <v>7200</v>
      </c>
      <c r="AO52" s="14">
        <v>288.41000000000003</v>
      </c>
      <c r="AP52" s="14">
        <v>243.28</v>
      </c>
      <c r="AQ52" s="12">
        <v>7200</v>
      </c>
      <c r="AR52" s="15">
        <v>897.87705898284912</v>
      </c>
      <c r="AS52" s="6">
        <v>473.91658401489258</v>
      </c>
      <c r="AT52" s="96">
        <v>53.04712700843811</v>
      </c>
      <c r="AU52" s="1" t="b">
        <f>SUM($AK52:$AT52) &lt; $AY$1 * 7200</f>
        <v>1</v>
      </c>
      <c r="AV52" s="1" t="b">
        <f t="shared" si="1"/>
        <v>0</v>
      </c>
      <c r="AW52" s="5" t="b">
        <f t="shared" si="2"/>
        <v>1</v>
      </c>
      <c r="AX52" s="24"/>
      <c r="AY52" s="24"/>
      <c r="BA52" s="14">
        <f xml:space="preserve"> SUBTOTAL(104, F52,I52,L52:O52)</f>
        <v>60</v>
      </c>
      <c r="BB52" s="14">
        <f>SUBTOTAL(105, P52:S52,V52:Z52)</f>
        <v>60</v>
      </c>
      <c r="BC52" s="39" t="b">
        <f t="shared" si="0"/>
        <v>1</v>
      </c>
    </row>
    <row r="53" spans="1:55">
      <c r="A53" s="13">
        <v>50</v>
      </c>
      <c r="B53" s="13">
        <v>8</v>
      </c>
      <c r="C53" s="71">
        <v>0.3</v>
      </c>
      <c r="D53" s="71">
        <v>0.5</v>
      </c>
      <c r="E53" s="112">
        <v>1</v>
      </c>
      <c r="F53" s="92">
        <v>25.56</v>
      </c>
      <c r="G53" s="14">
        <v>14.96</v>
      </c>
      <c r="H53" s="14">
        <v>47.78</v>
      </c>
      <c r="I53" s="14">
        <v>62.12</v>
      </c>
      <c r="J53" s="14">
        <v>44.7</v>
      </c>
      <c r="K53" s="14">
        <v>52.89</v>
      </c>
      <c r="L53" s="9">
        <v>36.693775175436151</v>
      </c>
      <c r="M53" s="14">
        <v>36.97</v>
      </c>
      <c r="N53" s="15">
        <v>37.089583817660937</v>
      </c>
      <c r="O53" s="96">
        <v>60.944915593156473</v>
      </c>
      <c r="P53" s="92">
        <v>131</v>
      </c>
      <c r="Q53" s="14">
        <v>142</v>
      </c>
      <c r="R53" s="14">
        <v>164</v>
      </c>
      <c r="S53" s="14">
        <v>176</v>
      </c>
      <c r="T53" s="14">
        <v>109</v>
      </c>
      <c r="U53" s="14">
        <v>121</v>
      </c>
      <c r="V53" s="9" t="s">
        <v>14</v>
      </c>
      <c r="W53" s="14" t="s">
        <v>14</v>
      </c>
      <c r="X53" s="15" t="s">
        <v>14</v>
      </c>
      <c r="Y53" s="99" t="s">
        <v>14</v>
      </c>
      <c r="Z53" s="17">
        <f>MIN(P53:S53)+1</f>
        <v>132</v>
      </c>
      <c r="AA53" s="92">
        <v>80.489999999999995</v>
      </c>
      <c r="AB53" s="14">
        <v>89.46</v>
      </c>
      <c r="AC53" s="14">
        <v>70.87</v>
      </c>
      <c r="AD53" s="14">
        <v>64.709999999999994</v>
      </c>
      <c r="AE53" s="14">
        <v>58.99</v>
      </c>
      <c r="AF53" s="14">
        <v>56.29</v>
      </c>
      <c r="AG53" s="22">
        <f>IF(V53="NaN", IF($Z53&gt;1, (1-(L53/$Z53))*100,100), (1-(L53/V53))*100)</f>
        <v>72.201685473154427</v>
      </c>
      <c r="AH53" s="22">
        <f>IF(W53="NaN", IF($Z53&gt;1, (1-(M53/$Z53))*100,100), (1-(M53/W53))*100)</f>
        <v>71.992424242424249</v>
      </c>
      <c r="AI53" s="14">
        <f>IF(X53="NaN", IF($Z53&gt;1, (1-(N53/$Z53))*100,100), (1-(N53/X53))*100)</f>
        <v>71.901830441165956</v>
      </c>
      <c r="AJ53" s="26">
        <f>IF(Y53="NaN", IF($Z53&gt;1, (1-(O53/$Z53))*100,100), (1-(O53/Y53))*100)</f>
        <v>53.829609399123889</v>
      </c>
      <c r="AK53" s="14">
        <v>7200</v>
      </c>
      <c r="AL53" s="14">
        <v>7200</v>
      </c>
      <c r="AM53" s="14">
        <v>7200</v>
      </c>
      <c r="AN53" s="14">
        <v>7200</v>
      </c>
      <c r="AO53" s="14">
        <v>7200</v>
      </c>
      <c r="AP53" s="14">
        <v>7200</v>
      </c>
      <c r="AQ53" s="12">
        <v>7200</v>
      </c>
      <c r="AR53" s="15">
        <v>7200</v>
      </c>
      <c r="AS53" s="6">
        <v>7200</v>
      </c>
      <c r="AT53" s="96">
        <v>7200</v>
      </c>
      <c r="AU53" s="1" t="b">
        <f>SUM($AK53:$AT53) &lt; $AY$1 * 7200</f>
        <v>1</v>
      </c>
      <c r="AV53" s="1" t="b">
        <f t="shared" si="1"/>
        <v>0</v>
      </c>
      <c r="AW53" s="5" t="b">
        <f t="shared" si="2"/>
        <v>0</v>
      </c>
      <c r="AX53" s="24"/>
      <c r="AY53" s="24"/>
      <c r="BA53" s="14">
        <f xml:space="preserve"> SUBTOTAL(104, F53,I53,L53:O53)</f>
        <v>62.12</v>
      </c>
      <c r="BB53" s="14">
        <f>SUBTOTAL(105, P53:S53,V53:Z53)</f>
        <v>131</v>
      </c>
      <c r="BC53" s="39" t="b">
        <f t="shared" si="0"/>
        <v>1</v>
      </c>
    </row>
    <row r="54" spans="1:55">
      <c r="A54" s="13">
        <v>50</v>
      </c>
      <c r="B54" s="13">
        <v>8</v>
      </c>
      <c r="C54" s="71">
        <v>0.3</v>
      </c>
      <c r="D54" s="71">
        <v>0.5</v>
      </c>
      <c r="E54" s="112">
        <v>2</v>
      </c>
      <c r="F54" s="92">
        <v>11</v>
      </c>
      <c r="G54" s="14">
        <v>3.84</v>
      </c>
      <c r="H54" s="14">
        <v>47.57</v>
      </c>
      <c r="I54" s="14">
        <v>57.83</v>
      </c>
      <c r="J54" s="14">
        <v>43.82</v>
      </c>
      <c r="K54" s="14">
        <v>53.44</v>
      </c>
      <c r="L54" s="9">
        <v>35.018601230904892</v>
      </c>
      <c r="M54" s="14">
        <v>38.17</v>
      </c>
      <c r="N54" s="15">
        <v>35.99104286628279</v>
      </c>
      <c r="O54" s="96">
        <v>60.160088380669869</v>
      </c>
      <c r="P54" s="92">
        <v>155</v>
      </c>
      <c r="Q54" s="14">
        <v>185</v>
      </c>
      <c r="R54" s="14">
        <v>155</v>
      </c>
      <c r="S54" s="14">
        <v>135</v>
      </c>
      <c r="T54" s="14">
        <v>113</v>
      </c>
      <c r="U54" s="14">
        <v>185</v>
      </c>
      <c r="V54" s="9" t="s">
        <v>14</v>
      </c>
      <c r="W54" s="14" t="s">
        <v>14</v>
      </c>
      <c r="X54" s="15" t="s">
        <v>14</v>
      </c>
      <c r="Y54" s="99" t="s">
        <v>14</v>
      </c>
      <c r="Z54" s="17">
        <f>MIN(P54:S54)+1</f>
        <v>136</v>
      </c>
      <c r="AA54" s="92">
        <v>92.9</v>
      </c>
      <c r="AB54" s="14">
        <v>97.92</v>
      </c>
      <c r="AC54" s="14">
        <v>69.31</v>
      </c>
      <c r="AD54" s="14">
        <v>57.16</v>
      </c>
      <c r="AE54" s="14">
        <v>61.22</v>
      </c>
      <c r="AF54" s="14">
        <v>71.11</v>
      </c>
      <c r="AG54" s="22">
        <f>IF(V54="NaN", IF($Z54&gt;1, (1-(L54/$Z54))*100,100), (1-(L54/V54))*100)</f>
        <v>74.251028506687575</v>
      </c>
      <c r="AH54" s="22">
        <f>IF(W54="NaN", IF($Z54&gt;1, (1-(M54/$Z54))*100,100), (1-(M54/W54))*100)</f>
        <v>71.933823529411754</v>
      </c>
      <c r="AI54" s="14">
        <f>IF(X54="NaN", IF($Z54&gt;1, (1-(N54/$Z54))*100,100), (1-(N54/X54))*100)</f>
        <v>73.535997892439127</v>
      </c>
      <c r="AJ54" s="26">
        <f>IF(Y54="NaN", IF($Z54&gt;1, (1-(O54/$Z54))*100,100), (1-(O54/Y54))*100)</f>
        <v>55.764640896566277</v>
      </c>
      <c r="AK54" s="14">
        <v>7200</v>
      </c>
      <c r="AL54" s="14">
        <v>7200</v>
      </c>
      <c r="AM54" s="14">
        <v>7200</v>
      </c>
      <c r="AN54" s="14">
        <v>7200</v>
      </c>
      <c r="AO54" s="14">
        <v>7200</v>
      </c>
      <c r="AP54" s="14">
        <v>7200</v>
      </c>
      <c r="AQ54" s="12">
        <v>7200</v>
      </c>
      <c r="AR54" s="15">
        <v>7200</v>
      </c>
      <c r="AS54" s="6">
        <v>7200</v>
      </c>
      <c r="AT54" s="96">
        <v>7200</v>
      </c>
      <c r="AU54" s="1" t="b">
        <f>SUM($AK54:$AT54) &lt; $AY$1 * 7200</f>
        <v>1</v>
      </c>
      <c r="AV54" s="1" t="b">
        <f t="shared" si="1"/>
        <v>0</v>
      </c>
      <c r="AW54" s="5" t="b">
        <f t="shared" si="2"/>
        <v>0</v>
      </c>
      <c r="AX54" s="24"/>
      <c r="AY54" s="24"/>
      <c r="BA54" s="14">
        <f xml:space="preserve"> SUBTOTAL(104, F54,I54,L54:O54)</f>
        <v>60.160088380669869</v>
      </c>
      <c r="BB54" s="14">
        <f>SUBTOTAL(105, P54:S54,V54:Z54)</f>
        <v>135</v>
      </c>
      <c r="BC54" s="39" t="b">
        <f t="shared" si="0"/>
        <v>1</v>
      </c>
    </row>
    <row r="55" spans="1:55">
      <c r="A55" s="13">
        <v>50</v>
      </c>
      <c r="B55" s="13">
        <v>8</v>
      </c>
      <c r="C55" s="71">
        <v>0.3</v>
      </c>
      <c r="D55" s="71">
        <v>0.5</v>
      </c>
      <c r="E55" s="112">
        <v>3</v>
      </c>
      <c r="F55" s="92">
        <v>0</v>
      </c>
      <c r="G55" s="14">
        <v>0</v>
      </c>
      <c r="H55" s="14">
        <v>45.68</v>
      </c>
      <c r="I55" s="14">
        <v>53.32</v>
      </c>
      <c r="J55" s="14">
        <v>44.58</v>
      </c>
      <c r="K55" s="14">
        <v>49.38</v>
      </c>
      <c r="L55" s="9">
        <v>29.678377186429369</v>
      </c>
      <c r="M55" s="14">
        <v>37.630000000000003</v>
      </c>
      <c r="N55" s="15">
        <v>36.402056616233097</v>
      </c>
      <c r="O55" s="96">
        <v>64.528871874635144</v>
      </c>
      <c r="P55" s="92">
        <v>100</v>
      </c>
      <c r="Q55" s="14">
        <v>100</v>
      </c>
      <c r="R55" s="14">
        <v>190</v>
      </c>
      <c r="S55" s="14">
        <v>140</v>
      </c>
      <c r="T55" s="14">
        <v>110</v>
      </c>
      <c r="U55" s="14">
        <v>110</v>
      </c>
      <c r="V55" s="9" t="s">
        <v>14</v>
      </c>
      <c r="W55" s="14" t="s">
        <v>14</v>
      </c>
      <c r="X55" s="15" t="s">
        <v>14</v>
      </c>
      <c r="Y55" s="99" t="s">
        <v>14</v>
      </c>
      <c r="Z55" s="17">
        <f>MIN(P55:S55)+1</f>
        <v>101</v>
      </c>
      <c r="AA55" s="92">
        <v>100</v>
      </c>
      <c r="AB55" s="14">
        <v>100</v>
      </c>
      <c r="AC55" s="14">
        <v>75.959999999999994</v>
      </c>
      <c r="AD55" s="14">
        <v>61.91</v>
      </c>
      <c r="AE55" s="14">
        <v>59.47</v>
      </c>
      <c r="AF55" s="14">
        <v>55.11</v>
      </c>
      <c r="AG55" s="22">
        <f>IF(V55="NaN", IF($Z55&gt;1, (1-(L55/$Z55))*100,100), (1-(L55/V55))*100)</f>
        <v>70.615468132248154</v>
      </c>
      <c r="AH55" s="22">
        <f>IF(W55="NaN", IF($Z55&gt;1, (1-(M55/$Z55))*100,100), (1-(M55/W55))*100)</f>
        <v>62.742574257425744</v>
      </c>
      <c r="AI55" s="14">
        <f>IF(X55="NaN", IF($Z55&gt;1, (1-(N55/$Z55))*100,100), (1-(N55/X55))*100)</f>
        <v>63.958359785907824</v>
      </c>
      <c r="AJ55" s="26">
        <f>IF(Y55="NaN", IF($Z55&gt;1, (1-(O55/$Z55))*100,100), (1-(O55/Y55))*100)</f>
        <v>36.110027846895896</v>
      </c>
      <c r="AK55" s="14">
        <v>7200</v>
      </c>
      <c r="AL55" s="14">
        <v>7200</v>
      </c>
      <c r="AM55" s="14">
        <v>7200</v>
      </c>
      <c r="AN55" s="14">
        <v>7200</v>
      </c>
      <c r="AO55" s="14">
        <v>7200</v>
      </c>
      <c r="AP55" s="14">
        <v>7200</v>
      </c>
      <c r="AQ55" s="12">
        <v>7200</v>
      </c>
      <c r="AR55" s="15">
        <v>7200</v>
      </c>
      <c r="AS55" s="6">
        <v>7200</v>
      </c>
      <c r="AT55" s="96">
        <v>7200</v>
      </c>
      <c r="AU55" s="1" t="b">
        <f>SUM($AK55:$AT55) &lt; $AY$1 * 7200</f>
        <v>1</v>
      </c>
      <c r="AV55" s="1" t="b">
        <f t="shared" si="1"/>
        <v>0</v>
      </c>
      <c r="AW55" s="5" t="b">
        <f t="shared" si="2"/>
        <v>0</v>
      </c>
      <c r="AX55" s="24"/>
      <c r="AY55" s="24"/>
      <c r="BA55" s="14">
        <f xml:space="preserve"> SUBTOTAL(104, F55,I55,L55:O55)</f>
        <v>64.528871874635144</v>
      </c>
      <c r="BB55" s="14">
        <f>SUBTOTAL(105, P55:S55,V55:Z55)</f>
        <v>100</v>
      </c>
      <c r="BC55" s="39" t="b">
        <f t="shared" si="0"/>
        <v>1</v>
      </c>
    </row>
    <row r="56" spans="1:55">
      <c r="A56" s="13">
        <v>50</v>
      </c>
      <c r="B56" s="13">
        <v>8</v>
      </c>
      <c r="C56" s="71">
        <v>0.3</v>
      </c>
      <c r="D56" s="71">
        <v>0.5</v>
      </c>
      <c r="E56" s="112">
        <v>4</v>
      </c>
      <c r="F56" s="92">
        <v>13.18</v>
      </c>
      <c r="G56" s="14">
        <v>7.25</v>
      </c>
      <c r="H56" s="14">
        <v>52.41</v>
      </c>
      <c r="I56" s="14">
        <v>62.25</v>
      </c>
      <c r="J56" s="14">
        <v>48.99</v>
      </c>
      <c r="K56" s="14">
        <v>58</v>
      </c>
      <c r="L56" s="9">
        <v>34.263818798880237</v>
      </c>
      <c r="M56" s="14">
        <v>38.21</v>
      </c>
      <c r="N56" s="15">
        <v>39.985248262025159</v>
      </c>
      <c r="O56" s="96">
        <v>66.235945911089161</v>
      </c>
      <c r="P56" s="92">
        <v>154</v>
      </c>
      <c r="Q56" s="14">
        <v>206</v>
      </c>
      <c r="R56" s="14">
        <v>181</v>
      </c>
      <c r="S56" s="14">
        <v>218</v>
      </c>
      <c r="T56" s="14">
        <v>143</v>
      </c>
      <c r="U56" s="14">
        <v>142</v>
      </c>
      <c r="V56" s="9" t="s">
        <v>14</v>
      </c>
      <c r="W56" s="14" t="s">
        <v>14</v>
      </c>
      <c r="X56" s="15" t="s">
        <v>14</v>
      </c>
      <c r="Y56" s="99" t="s">
        <v>14</v>
      </c>
      <c r="Z56" s="17">
        <f>MIN(P56:S56)+1</f>
        <v>155</v>
      </c>
      <c r="AA56" s="92">
        <v>91.44</v>
      </c>
      <c r="AB56" s="14">
        <v>96.48</v>
      </c>
      <c r="AC56" s="14">
        <v>71.040000000000006</v>
      </c>
      <c r="AD56" s="14">
        <v>71.44</v>
      </c>
      <c r="AE56" s="14">
        <v>65.739999999999995</v>
      </c>
      <c r="AF56" s="14">
        <v>59.15</v>
      </c>
      <c r="AG56" s="22">
        <f>IF(V56="NaN", IF($Z56&gt;1, (1-(L56/$Z56))*100,100), (1-(L56/V56))*100)</f>
        <v>77.894310452335318</v>
      </c>
      <c r="AH56" s="22">
        <f>IF(W56="NaN", IF($Z56&gt;1, (1-(M56/$Z56))*100,100), (1-(M56/W56))*100)</f>
        <v>75.348387096774189</v>
      </c>
      <c r="AI56" s="14">
        <f>IF(X56="NaN", IF($Z56&gt;1, (1-(N56/$Z56))*100,100), (1-(N56/X56))*100)</f>
        <v>74.203065637403114</v>
      </c>
      <c r="AJ56" s="26">
        <f>IF(Y56="NaN", IF($Z56&gt;1, (1-(O56/$Z56))*100,100), (1-(O56/Y56))*100)</f>
        <v>57.267131670265059</v>
      </c>
      <c r="AK56" s="14">
        <v>7200</v>
      </c>
      <c r="AL56" s="14">
        <v>7200</v>
      </c>
      <c r="AM56" s="14">
        <v>7200</v>
      </c>
      <c r="AN56" s="14">
        <v>7200</v>
      </c>
      <c r="AO56" s="14">
        <v>7200</v>
      </c>
      <c r="AP56" s="14">
        <v>7200</v>
      </c>
      <c r="AQ56" s="12">
        <v>7200</v>
      </c>
      <c r="AR56" s="15">
        <v>7200</v>
      </c>
      <c r="AS56" s="6">
        <v>7200</v>
      </c>
      <c r="AT56" s="96">
        <v>7200</v>
      </c>
      <c r="AU56" s="1" t="b">
        <f>SUM($AK56:$AT56) &lt; $AY$1 * 7200</f>
        <v>1</v>
      </c>
      <c r="AV56" s="1" t="b">
        <f t="shared" si="1"/>
        <v>0</v>
      </c>
      <c r="AW56" s="5" t="b">
        <f t="shared" si="2"/>
        <v>0</v>
      </c>
      <c r="AX56" s="24"/>
      <c r="AY56" s="24"/>
      <c r="BA56" s="14">
        <f xml:space="preserve"> SUBTOTAL(104, F56,I56,L56:O56)</f>
        <v>66.235945911089161</v>
      </c>
      <c r="BB56" s="14">
        <f>SUBTOTAL(105, P56:S56,V56:Z56)</f>
        <v>154</v>
      </c>
      <c r="BC56" s="39" t="b">
        <f t="shared" si="0"/>
        <v>1</v>
      </c>
    </row>
    <row r="57" spans="1:55">
      <c r="A57" s="13">
        <v>50</v>
      </c>
      <c r="B57" s="13">
        <v>8</v>
      </c>
      <c r="C57" s="71">
        <v>0.3</v>
      </c>
      <c r="D57" s="71">
        <v>0.5</v>
      </c>
      <c r="E57" s="112">
        <v>5</v>
      </c>
      <c r="F57" s="92">
        <v>17.38</v>
      </c>
      <c r="G57" s="14">
        <v>5.59</v>
      </c>
      <c r="H57" s="14">
        <v>45.06</v>
      </c>
      <c r="I57" s="14">
        <v>62.21</v>
      </c>
      <c r="J57" s="14">
        <v>48.29</v>
      </c>
      <c r="K57" s="14">
        <v>57.74</v>
      </c>
      <c r="L57" s="9">
        <v>32.459796782737193</v>
      </c>
      <c r="M57" s="14">
        <v>36.729999999999997</v>
      </c>
      <c r="N57" s="15">
        <v>40.07539122664712</v>
      </c>
      <c r="O57" s="96">
        <v>68.502209892171933</v>
      </c>
      <c r="P57" s="92">
        <v>163</v>
      </c>
      <c r="Q57" s="14">
        <v>221</v>
      </c>
      <c r="R57" s="14">
        <v>307</v>
      </c>
      <c r="S57" s="14">
        <v>255</v>
      </c>
      <c r="T57" s="14">
        <v>163</v>
      </c>
      <c r="U57" s="14">
        <v>135</v>
      </c>
      <c r="V57" s="9" t="s">
        <v>14</v>
      </c>
      <c r="W57" s="14" t="s">
        <v>14</v>
      </c>
      <c r="X57" s="15" t="s">
        <v>14</v>
      </c>
      <c r="Y57" s="99" t="s">
        <v>14</v>
      </c>
      <c r="Z57" s="17">
        <f>MIN(P57:S57)+1</f>
        <v>164</v>
      </c>
      <c r="AA57" s="92">
        <v>89.34</v>
      </c>
      <c r="AB57" s="14">
        <v>97.47</v>
      </c>
      <c r="AC57" s="14">
        <v>85.32</v>
      </c>
      <c r="AD57" s="14">
        <v>75.599999999999994</v>
      </c>
      <c r="AE57" s="14">
        <v>70.37</v>
      </c>
      <c r="AF57" s="14">
        <v>57.23</v>
      </c>
      <c r="AG57" s="22">
        <f>IF(V57="NaN", IF($Z57&gt;1, (1-(L57/$Z57))*100,100), (1-(L57/V57))*100)</f>
        <v>80.207440986135865</v>
      </c>
      <c r="AH57" s="22">
        <f>IF(W57="NaN", IF($Z57&gt;1, (1-(M57/$Z57))*100,100), (1-(M57/W57))*100)</f>
        <v>77.603658536585371</v>
      </c>
      <c r="AI57" s="14">
        <f>IF(X57="NaN", IF($Z57&gt;1, (1-(N57/$Z57))*100,100), (1-(N57/X57))*100)</f>
        <v>75.563785837410293</v>
      </c>
      <c r="AJ57" s="26">
        <f>IF(Y57="NaN", IF($Z57&gt;1, (1-(O57/$Z57))*100,100), (1-(O57/Y57))*100)</f>
        <v>58.230359821846392</v>
      </c>
      <c r="AK57" s="14">
        <v>7200</v>
      </c>
      <c r="AL57" s="14">
        <v>7200</v>
      </c>
      <c r="AM57" s="14">
        <v>7200</v>
      </c>
      <c r="AN57" s="14">
        <v>7200</v>
      </c>
      <c r="AO57" s="14">
        <v>7200</v>
      </c>
      <c r="AP57" s="14">
        <v>7200</v>
      </c>
      <c r="AQ57" s="12">
        <v>7200</v>
      </c>
      <c r="AR57" s="15">
        <v>7200</v>
      </c>
      <c r="AS57" s="6">
        <v>7200</v>
      </c>
      <c r="AT57" s="96">
        <v>7200</v>
      </c>
      <c r="AU57" s="1" t="b">
        <f>SUM($AK57:$AT57) &lt; $AY$1 * 7200</f>
        <v>1</v>
      </c>
      <c r="AV57" s="1" t="b">
        <f t="shared" si="1"/>
        <v>0</v>
      </c>
      <c r="AW57" s="5" t="b">
        <f t="shared" si="2"/>
        <v>0</v>
      </c>
      <c r="AX57" s="24"/>
      <c r="AY57" s="24"/>
      <c r="BA57" s="14">
        <f xml:space="preserve"> SUBTOTAL(104, F57,I57,L57:O57)</f>
        <v>68.502209892171933</v>
      </c>
      <c r="BB57" s="14">
        <f>SUBTOTAL(105, P57:S57,V57:Z57)</f>
        <v>163</v>
      </c>
      <c r="BC57" s="39" t="b">
        <f t="shared" si="0"/>
        <v>1</v>
      </c>
    </row>
    <row r="58" spans="1:55">
      <c r="A58" s="13">
        <v>50</v>
      </c>
      <c r="B58" s="13">
        <v>8</v>
      </c>
      <c r="C58" s="71">
        <v>0.3</v>
      </c>
      <c r="D58" s="71">
        <v>1</v>
      </c>
      <c r="E58" s="112">
        <v>1</v>
      </c>
      <c r="F58" s="92">
        <v>33.56</v>
      </c>
      <c r="G58" s="14">
        <v>15.21</v>
      </c>
      <c r="H58" s="14">
        <v>66.040000000000006</v>
      </c>
      <c r="I58" s="14">
        <v>82.94</v>
      </c>
      <c r="J58" s="14">
        <v>59.25</v>
      </c>
      <c r="K58" s="14">
        <v>87</v>
      </c>
      <c r="L58" s="9">
        <v>49.622666256594933</v>
      </c>
      <c r="M58" s="14">
        <v>45.17</v>
      </c>
      <c r="N58" s="15">
        <v>52.495066053807307</v>
      </c>
      <c r="O58" s="96">
        <v>87.304615668716551</v>
      </c>
      <c r="P58" s="92">
        <v>120</v>
      </c>
      <c r="Q58" s="14">
        <v>164</v>
      </c>
      <c r="R58" s="14">
        <v>187</v>
      </c>
      <c r="S58" s="14">
        <v>198</v>
      </c>
      <c r="T58" s="14">
        <v>130</v>
      </c>
      <c r="U58" s="14">
        <v>120</v>
      </c>
      <c r="V58" s="9" t="s">
        <v>14</v>
      </c>
      <c r="W58" s="14" t="s">
        <v>14</v>
      </c>
      <c r="X58" s="15" t="s">
        <v>14</v>
      </c>
      <c r="Y58" s="99" t="s">
        <v>14</v>
      </c>
      <c r="Z58" s="17">
        <f>MIN(P58:S58)+1</f>
        <v>121</v>
      </c>
      <c r="AA58" s="92">
        <v>72.03</v>
      </c>
      <c r="AB58" s="14">
        <v>90.73</v>
      </c>
      <c r="AC58" s="14">
        <v>64.69</v>
      </c>
      <c r="AD58" s="14">
        <v>58.11</v>
      </c>
      <c r="AE58" s="14">
        <v>54.42</v>
      </c>
      <c r="AF58" s="14">
        <v>27.5</v>
      </c>
      <c r="AG58" s="22">
        <f>IF(V58="NaN", IF($Z58&gt;1, (1-(L58/$Z58))*100,100), (1-(L58/V58))*100)</f>
        <v>58.989532019343031</v>
      </c>
      <c r="AH58" s="22">
        <f>IF(W58="NaN", IF($Z58&gt;1, (1-(M58/$Z58))*100,100), (1-(M58/W58))*100)</f>
        <v>62.669421487603302</v>
      </c>
      <c r="AI58" s="14">
        <f>IF(X58="NaN", IF($Z58&gt;1, (1-(N58/$Z58))*100,100), (1-(N58/X58))*100)</f>
        <v>56.615647889415442</v>
      </c>
      <c r="AJ58" s="26">
        <f>IF(Y58="NaN", IF($Z58&gt;1, (1-(O58/$Z58))*100,100), (1-(O58/Y58))*100)</f>
        <v>27.847425067176403</v>
      </c>
      <c r="AK58" s="14">
        <v>7200</v>
      </c>
      <c r="AL58" s="14">
        <v>7200</v>
      </c>
      <c r="AM58" s="14">
        <v>7200</v>
      </c>
      <c r="AN58" s="14">
        <v>7200</v>
      </c>
      <c r="AO58" s="14">
        <v>7200</v>
      </c>
      <c r="AP58" s="14">
        <v>7200</v>
      </c>
      <c r="AQ58" s="12">
        <v>7200</v>
      </c>
      <c r="AR58" s="15">
        <v>7200</v>
      </c>
      <c r="AS58" s="6">
        <v>7200</v>
      </c>
      <c r="AT58" s="96">
        <v>7200</v>
      </c>
      <c r="AU58" s="1" t="b">
        <f>SUM($AK58:$AT58) &lt; $AY$1 * 7200</f>
        <v>1</v>
      </c>
      <c r="AV58" s="1" t="b">
        <f t="shared" si="1"/>
        <v>0</v>
      </c>
      <c r="AW58" s="5" t="b">
        <f t="shared" si="2"/>
        <v>0</v>
      </c>
      <c r="AX58" s="24"/>
      <c r="AY58" s="24"/>
      <c r="BA58" s="14">
        <f xml:space="preserve"> SUBTOTAL(104, F58,I58,L58:O58)</f>
        <v>87.304615668716551</v>
      </c>
      <c r="BB58" s="14">
        <f>SUBTOTAL(105, P58:S58,V58:Z58)</f>
        <v>120</v>
      </c>
      <c r="BC58" s="39" t="b">
        <f t="shared" si="0"/>
        <v>1</v>
      </c>
    </row>
    <row r="59" spans="1:55">
      <c r="A59" s="13">
        <v>50</v>
      </c>
      <c r="B59" s="13">
        <v>8</v>
      </c>
      <c r="C59" s="71">
        <v>0.3</v>
      </c>
      <c r="D59" s="71">
        <v>1</v>
      </c>
      <c r="E59" s="112">
        <v>2</v>
      </c>
      <c r="F59" s="92">
        <v>22.89</v>
      </c>
      <c r="G59" s="14">
        <v>9.73</v>
      </c>
      <c r="H59" s="14">
        <v>64.31</v>
      </c>
      <c r="I59" s="14">
        <v>89.26</v>
      </c>
      <c r="J59" s="14">
        <v>59.6</v>
      </c>
      <c r="K59" s="14">
        <v>89.55</v>
      </c>
      <c r="L59" s="9">
        <v>41.077814599501068</v>
      </c>
      <c r="M59" s="14">
        <v>46.53</v>
      </c>
      <c r="N59" s="15">
        <v>48.768810680000627</v>
      </c>
      <c r="O59" s="96">
        <v>82.252602770036518</v>
      </c>
      <c r="P59" s="92">
        <v>153</v>
      </c>
      <c r="Q59" s="14">
        <v>194</v>
      </c>
      <c r="R59" s="14">
        <v>236</v>
      </c>
      <c r="S59" s="14">
        <v>251</v>
      </c>
      <c r="T59" s="14">
        <v>181</v>
      </c>
      <c r="U59" s="14">
        <v>207</v>
      </c>
      <c r="V59" s="9" t="s">
        <v>14</v>
      </c>
      <c r="W59" s="14" t="s">
        <v>14</v>
      </c>
      <c r="X59" s="15" t="s">
        <v>14</v>
      </c>
      <c r="Y59" s="99" t="s">
        <v>14</v>
      </c>
      <c r="Z59" s="17">
        <f>MIN(P59:S59)+1</f>
        <v>154</v>
      </c>
      <c r="AA59" s="92">
        <v>85.04</v>
      </c>
      <c r="AB59" s="14">
        <v>94.99</v>
      </c>
      <c r="AC59" s="14">
        <v>72.75</v>
      </c>
      <c r="AD59" s="14">
        <v>64.44</v>
      </c>
      <c r="AE59" s="14">
        <v>67.069999999999993</v>
      </c>
      <c r="AF59" s="14">
        <v>56.74</v>
      </c>
      <c r="AG59" s="22">
        <f>IF(V59="NaN", IF($Z59&gt;1, (1-(L59/$Z59))*100,100), (1-(L59/V59))*100)</f>
        <v>73.3260944159084</v>
      </c>
      <c r="AH59" s="22">
        <f>IF(W59="NaN", IF($Z59&gt;1, (1-(M59/$Z59))*100,100), (1-(M59/W59))*100)</f>
        <v>69.785714285714278</v>
      </c>
      <c r="AI59" s="14">
        <f>IF(X59="NaN", IF($Z59&gt;1, (1-(N59/$Z59))*100,100), (1-(N59/X59))*100)</f>
        <v>68.331941116882717</v>
      </c>
      <c r="AJ59" s="26">
        <f>IF(Y59="NaN", IF($Z59&gt;1, (1-(O59/$Z59))*100,100), (1-(O59/Y59))*100)</f>
        <v>46.589218980495772</v>
      </c>
      <c r="AK59" s="14">
        <v>7200</v>
      </c>
      <c r="AL59" s="14">
        <v>7200</v>
      </c>
      <c r="AM59" s="14">
        <v>7200</v>
      </c>
      <c r="AN59" s="14">
        <v>7200</v>
      </c>
      <c r="AO59" s="14">
        <v>7200</v>
      </c>
      <c r="AP59" s="14">
        <v>7200</v>
      </c>
      <c r="AQ59" s="12">
        <v>7200</v>
      </c>
      <c r="AR59" s="15">
        <v>7200</v>
      </c>
      <c r="AS59" s="6">
        <v>7200</v>
      </c>
      <c r="AT59" s="96">
        <v>7200</v>
      </c>
      <c r="AU59" s="1" t="b">
        <f>SUM($AK59:$AT59) &lt; $AY$1 * 7200</f>
        <v>1</v>
      </c>
      <c r="AV59" s="1" t="b">
        <f t="shared" si="1"/>
        <v>0</v>
      </c>
      <c r="AW59" s="5" t="b">
        <f t="shared" si="2"/>
        <v>0</v>
      </c>
      <c r="AX59" s="24"/>
      <c r="AY59" s="24"/>
      <c r="BA59" s="14">
        <f xml:space="preserve"> SUBTOTAL(104, F59,I59,L59:O59)</f>
        <v>89.26</v>
      </c>
      <c r="BB59" s="14">
        <f>SUBTOTAL(105, P59:S59,V59:Z59)</f>
        <v>153</v>
      </c>
      <c r="BC59" s="39" t="b">
        <f t="shared" si="0"/>
        <v>1</v>
      </c>
    </row>
    <row r="60" spans="1:55">
      <c r="A60" s="13">
        <v>50</v>
      </c>
      <c r="B60" s="13">
        <v>8</v>
      </c>
      <c r="C60" s="71">
        <v>0.3</v>
      </c>
      <c r="D60" s="71">
        <v>1</v>
      </c>
      <c r="E60" s="112">
        <v>3</v>
      </c>
      <c r="F60" s="92">
        <v>0.79</v>
      </c>
      <c r="G60" s="14">
        <v>0</v>
      </c>
      <c r="H60" s="14">
        <v>50.24</v>
      </c>
      <c r="I60" s="14">
        <v>74.94</v>
      </c>
      <c r="J60" s="14">
        <v>56.92</v>
      </c>
      <c r="K60" s="14">
        <v>81.27</v>
      </c>
      <c r="L60" s="9">
        <v>45.999999999999837</v>
      </c>
      <c r="M60" s="14">
        <v>45.64</v>
      </c>
      <c r="N60" s="15">
        <v>47.955651079038901</v>
      </c>
      <c r="O60" s="96">
        <v>100</v>
      </c>
      <c r="P60" s="92">
        <v>100</v>
      </c>
      <c r="Q60" s="14">
        <v>140</v>
      </c>
      <c r="R60" s="14">
        <v>118</v>
      </c>
      <c r="S60" s="14">
        <v>198</v>
      </c>
      <c r="T60" s="14">
        <v>118</v>
      </c>
      <c r="U60" s="14">
        <v>108</v>
      </c>
      <c r="V60" s="9" t="s">
        <v>14</v>
      </c>
      <c r="W60" s="14" t="s">
        <v>14</v>
      </c>
      <c r="X60" s="15" t="s">
        <v>14</v>
      </c>
      <c r="Y60" s="96">
        <v>100</v>
      </c>
      <c r="Z60" s="17">
        <f>MIN(P60:S60)+1</f>
        <v>101</v>
      </c>
      <c r="AA60" s="92">
        <v>99.21</v>
      </c>
      <c r="AB60" s="14">
        <v>100</v>
      </c>
      <c r="AC60" s="14">
        <v>57.43</v>
      </c>
      <c r="AD60" s="14">
        <v>62.15</v>
      </c>
      <c r="AE60" s="14">
        <v>51.76</v>
      </c>
      <c r="AF60" s="14">
        <v>24.75</v>
      </c>
      <c r="AG60" s="22">
        <f>IF(V60="NaN", IF($Z60&gt;1, (1-(L60/$Z60))*100,100), (1-(L60/V60))*100)</f>
        <v>54.455445544554614</v>
      </c>
      <c r="AH60" s="22">
        <f>IF(W60="NaN", IF($Z60&gt;1, (1-(M60/$Z60))*100,100), (1-(M60/W60))*100)</f>
        <v>54.811881188118818</v>
      </c>
      <c r="AI60" s="14">
        <f>IF(X60="NaN", IF($Z60&gt;1, (1-(N60/$Z60))*100,100), (1-(N60/X60))*100)</f>
        <v>52.519157347486235</v>
      </c>
      <c r="AJ60" s="26">
        <f>IF(Y60="NaN", IF($Z60&gt;1, (1-(O60/$Z60))*100,100), (1-(O60/Y60))*100)</f>
        <v>0</v>
      </c>
      <c r="AK60" s="14">
        <v>7200</v>
      </c>
      <c r="AL60" s="14">
        <v>7200</v>
      </c>
      <c r="AM60" s="14">
        <v>7200</v>
      </c>
      <c r="AN60" s="14">
        <v>7200</v>
      </c>
      <c r="AO60" s="14">
        <v>7200</v>
      </c>
      <c r="AP60" s="14">
        <v>7200</v>
      </c>
      <c r="AQ60" s="12">
        <v>7200</v>
      </c>
      <c r="AR60" s="15">
        <v>7200</v>
      </c>
      <c r="AS60" s="6">
        <v>7200</v>
      </c>
      <c r="AT60" s="96">
        <v>4936.7184309959412</v>
      </c>
      <c r="AU60" s="1" t="b">
        <f>SUM($AK60:$AT60) &lt; $AY$1 * 7200</f>
        <v>1</v>
      </c>
      <c r="AV60" s="1" t="b">
        <f t="shared" si="1"/>
        <v>0</v>
      </c>
      <c r="AW60" s="5" t="b">
        <f t="shared" si="2"/>
        <v>1</v>
      </c>
      <c r="AX60" s="24"/>
      <c r="AY60" s="24"/>
      <c r="BA60" s="14">
        <f xml:space="preserve"> SUBTOTAL(104, F60,I60,L60:O60)</f>
        <v>100</v>
      </c>
      <c r="BB60" s="14">
        <f>SUBTOTAL(105, P60:S60,V60:Z60)</f>
        <v>100</v>
      </c>
      <c r="BC60" s="39" t="b">
        <f t="shared" si="0"/>
        <v>1</v>
      </c>
    </row>
    <row r="61" spans="1:55">
      <c r="A61" s="13">
        <v>50</v>
      </c>
      <c r="B61" s="13">
        <v>8</v>
      </c>
      <c r="C61" s="71">
        <v>0.3</v>
      </c>
      <c r="D61" s="71">
        <v>1</v>
      </c>
      <c r="E61" s="112">
        <v>4</v>
      </c>
      <c r="F61" s="92">
        <v>17.399999999999999</v>
      </c>
      <c r="G61" s="14">
        <v>13</v>
      </c>
      <c r="H61" s="14">
        <v>67.459999999999994</v>
      </c>
      <c r="I61" s="14">
        <v>84.98</v>
      </c>
      <c r="J61" s="14">
        <v>64.87</v>
      </c>
      <c r="K61" s="14">
        <v>98.01</v>
      </c>
      <c r="L61" s="9">
        <v>48.999999999999993</v>
      </c>
      <c r="M61" s="14">
        <v>51.01</v>
      </c>
      <c r="N61" s="15">
        <v>59.740226626421517</v>
      </c>
      <c r="O61" s="96">
        <v>94.300203997692037</v>
      </c>
      <c r="P61" s="92">
        <v>156</v>
      </c>
      <c r="Q61" s="14">
        <v>182</v>
      </c>
      <c r="R61" s="14">
        <v>218</v>
      </c>
      <c r="S61" s="14">
        <v>207</v>
      </c>
      <c r="T61" s="14">
        <v>182</v>
      </c>
      <c r="U61" s="14">
        <v>181</v>
      </c>
      <c r="V61" s="9" t="s">
        <v>14</v>
      </c>
      <c r="W61" s="14" t="s">
        <v>14</v>
      </c>
      <c r="X61" s="15" t="s">
        <v>14</v>
      </c>
      <c r="Y61" s="99" t="s">
        <v>14</v>
      </c>
      <c r="Z61" s="17">
        <f>MIN(P61:S61)+1</f>
        <v>157</v>
      </c>
      <c r="AA61" s="92">
        <v>88.85</v>
      </c>
      <c r="AB61" s="14">
        <v>92.86</v>
      </c>
      <c r="AC61" s="14">
        <v>69.05</v>
      </c>
      <c r="AD61" s="14">
        <v>58.95</v>
      </c>
      <c r="AE61" s="14">
        <v>64.36</v>
      </c>
      <c r="AF61" s="14">
        <v>45.85</v>
      </c>
      <c r="AG61" s="22">
        <f>IF(V61="NaN", IF($Z61&gt;1, (1-(L61/$Z61))*100,100), (1-(L61/V61))*100)</f>
        <v>68.789808917197462</v>
      </c>
      <c r="AH61" s="22">
        <f>IF(W61="NaN", IF($Z61&gt;1, (1-(M61/$Z61))*100,100), (1-(M61/W61))*100)</f>
        <v>67.509554140127392</v>
      </c>
      <c r="AI61" s="14">
        <f>IF(X61="NaN", IF($Z61&gt;1, (1-(N61/$Z61))*100,100), (1-(N61/X61))*100)</f>
        <v>61.948900237948081</v>
      </c>
      <c r="AJ61" s="26">
        <f>IF(Y61="NaN", IF($Z61&gt;1, (1-(O61/$Z61))*100,100), (1-(O61/Y61))*100)</f>
        <v>39.936175797648389</v>
      </c>
      <c r="AK61" s="14">
        <v>7200</v>
      </c>
      <c r="AL61" s="14">
        <v>7200</v>
      </c>
      <c r="AM61" s="14">
        <v>7200</v>
      </c>
      <c r="AN61" s="14">
        <v>7200</v>
      </c>
      <c r="AO61" s="14">
        <v>7200</v>
      </c>
      <c r="AP61" s="14">
        <v>7200</v>
      </c>
      <c r="AQ61" s="12">
        <v>7200</v>
      </c>
      <c r="AR61" s="15">
        <v>7200</v>
      </c>
      <c r="AS61" s="6">
        <v>7200</v>
      </c>
      <c r="AT61" s="96">
        <v>7200</v>
      </c>
      <c r="AU61" s="1" t="b">
        <f>SUM($AK61:$AT61) &lt; $AY$1 * 7200</f>
        <v>1</v>
      </c>
      <c r="AV61" s="1" t="b">
        <f t="shared" si="1"/>
        <v>0</v>
      </c>
      <c r="AW61" s="5" t="b">
        <f t="shared" si="2"/>
        <v>0</v>
      </c>
      <c r="AX61" s="24"/>
      <c r="AY61" s="24"/>
      <c r="BA61" s="14">
        <f xml:space="preserve"> SUBTOTAL(104, F61,I61,L61:O61)</f>
        <v>94.300203997692037</v>
      </c>
      <c r="BB61" s="14">
        <f>SUBTOTAL(105, P61:S61,V61:Z61)</f>
        <v>156</v>
      </c>
      <c r="BC61" s="39" t="b">
        <f t="shared" si="0"/>
        <v>1</v>
      </c>
    </row>
    <row r="62" spans="1:55">
      <c r="A62" s="13">
        <v>50</v>
      </c>
      <c r="B62" s="13">
        <v>8</v>
      </c>
      <c r="C62" s="71">
        <v>0.3</v>
      </c>
      <c r="D62" s="71">
        <v>1</v>
      </c>
      <c r="E62" s="112">
        <v>5</v>
      </c>
      <c r="F62" s="92">
        <v>31.67</v>
      </c>
      <c r="G62" s="14">
        <v>5.32</v>
      </c>
      <c r="H62" s="14">
        <v>66.47</v>
      </c>
      <c r="I62" s="14">
        <v>90.97</v>
      </c>
      <c r="J62" s="14">
        <v>54.93</v>
      </c>
      <c r="K62" s="14">
        <v>94.75</v>
      </c>
      <c r="L62" s="9">
        <v>44.999999999999631</v>
      </c>
      <c r="M62" s="14">
        <v>56.31</v>
      </c>
      <c r="N62" s="15">
        <v>62.676787074286409</v>
      </c>
      <c r="O62" s="96">
        <v>102.7058861062371</v>
      </c>
      <c r="P62" s="92">
        <v>163</v>
      </c>
      <c r="Q62" s="14">
        <v>208</v>
      </c>
      <c r="R62" s="14">
        <v>253</v>
      </c>
      <c r="S62" s="14">
        <v>255</v>
      </c>
      <c r="T62" s="14">
        <v>178</v>
      </c>
      <c r="U62" s="14">
        <v>180</v>
      </c>
      <c r="V62" s="9" t="s">
        <v>14</v>
      </c>
      <c r="W62" s="14" t="s">
        <v>14</v>
      </c>
      <c r="X62" s="15" t="s">
        <v>14</v>
      </c>
      <c r="Y62" s="96">
        <v>161</v>
      </c>
      <c r="Z62" s="17">
        <f>MIN(P62:S62)+1</f>
        <v>164</v>
      </c>
      <c r="AA62" s="92">
        <v>80.569999999999993</v>
      </c>
      <c r="AB62" s="14">
        <v>97.44</v>
      </c>
      <c r="AC62" s="14">
        <v>73.73</v>
      </c>
      <c r="AD62" s="14">
        <v>64.33</v>
      </c>
      <c r="AE62" s="14">
        <v>69.14</v>
      </c>
      <c r="AF62" s="14">
        <v>47.36</v>
      </c>
      <c r="AG62" s="22">
        <f>IF(V62="NaN", IF($Z62&gt;1, (1-(L62/$Z62))*100,100), (1-(L62/V62))*100)</f>
        <v>72.560975609756312</v>
      </c>
      <c r="AH62" s="22">
        <f>IF(W62="NaN",IF($Z62&gt;1,(1-(M62/$Z62))*100,100),(1-(M62/W62))*100)</f>
        <v>65.664634146341456</v>
      </c>
      <c r="AI62" s="14">
        <f>IF(X62="NaN", IF($Z62&gt;1, (1-(N62/$Z62))*100,100), (1-(N62/X62))*100)</f>
        <v>61.782446905922917</v>
      </c>
      <c r="AJ62" s="26">
        <f>IF(Y62="NaN", IF($Z62&gt;1, (1-(O62/$Z62))*100,100), (1-(O62/Y62))*100)</f>
        <v>36.20752415761671</v>
      </c>
      <c r="AK62" s="14">
        <v>7200</v>
      </c>
      <c r="AL62" s="14">
        <v>7200</v>
      </c>
      <c r="AM62" s="14">
        <v>7200</v>
      </c>
      <c r="AN62" s="14">
        <v>7200</v>
      </c>
      <c r="AO62" s="14">
        <v>7200</v>
      </c>
      <c r="AP62" s="14">
        <v>7200</v>
      </c>
      <c r="AQ62" s="12">
        <v>7200</v>
      </c>
      <c r="AR62" s="15">
        <v>7200</v>
      </c>
      <c r="AS62" s="6">
        <v>7200</v>
      </c>
      <c r="AT62" s="96">
        <v>7200</v>
      </c>
      <c r="AU62" s="1" t="b">
        <f>SUM($AK62:$AT62) &lt; $AY$1 * 7200</f>
        <v>1</v>
      </c>
      <c r="AV62" s="1" t="b">
        <f t="shared" si="1"/>
        <v>0</v>
      </c>
      <c r="AW62" s="5" t="b">
        <f t="shared" si="2"/>
        <v>0</v>
      </c>
      <c r="AX62" s="24"/>
      <c r="AY62" s="24"/>
      <c r="BA62" s="14">
        <f xml:space="preserve"> SUBTOTAL(104, F62,I62,L62:O62)</f>
        <v>102.7058861062371</v>
      </c>
      <c r="BB62" s="14">
        <f>SUBTOTAL(105, P62:S62,V62:Z62)</f>
        <v>161</v>
      </c>
      <c r="BC62" s="39" t="b">
        <f t="shared" si="0"/>
        <v>1</v>
      </c>
    </row>
    <row r="63" spans="1:55">
      <c r="A63" s="13">
        <v>75</v>
      </c>
      <c r="B63" s="13">
        <v>4</v>
      </c>
      <c r="C63" s="71">
        <v>0.1</v>
      </c>
      <c r="D63" s="71">
        <v>0.1</v>
      </c>
      <c r="E63" s="112">
        <v>1</v>
      </c>
      <c r="F63" s="92">
        <v>7</v>
      </c>
      <c r="G63" s="14">
        <v>7</v>
      </c>
      <c r="H63" s="14">
        <v>7</v>
      </c>
      <c r="I63" s="14">
        <v>7</v>
      </c>
      <c r="J63" s="14">
        <v>7</v>
      </c>
      <c r="K63" s="14">
        <v>7</v>
      </c>
      <c r="L63" s="9">
        <v>7</v>
      </c>
      <c r="M63" s="14">
        <v>7</v>
      </c>
      <c r="N63" s="90">
        <v>7</v>
      </c>
      <c r="O63" s="27">
        <v>7</v>
      </c>
      <c r="P63" s="92">
        <v>7</v>
      </c>
      <c r="Q63" s="14">
        <v>7</v>
      </c>
      <c r="R63" s="14">
        <v>7</v>
      </c>
      <c r="S63" s="14">
        <v>7</v>
      </c>
      <c r="T63" s="14">
        <v>7</v>
      </c>
      <c r="U63" s="14">
        <v>7</v>
      </c>
      <c r="V63" s="9">
        <v>7</v>
      </c>
      <c r="W63" s="14">
        <v>7</v>
      </c>
      <c r="X63" s="6">
        <v>7</v>
      </c>
      <c r="Y63" s="27">
        <v>7</v>
      </c>
      <c r="Z63" s="17">
        <f>MIN(P63:S63)+1</f>
        <v>8</v>
      </c>
      <c r="AA63" s="92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22">
        <f>IF(V63="NaN", IF($Z63&gt;1, (1-(L63/$Z63))*100,100), (1-(L63/V63))*100)</f>
        <v>0</v>
      </c>
      <c r="AH63" s="22">
        <f>IF(W63="NaN", IF($Z63&gt;1, (1-(M63/$Z63))*100,100), (1-(M63/W63))*100)</f>
        <v>0</v>
      </c>
      <c r="AI63" s="14">
        <f>IF(X63="NaN", IF($Z63&gt;1, (1-(N63/$Z63))*100,100), (1-(N63/X63))*100)</f>
        <v>0</v>
      </c>
      <c r="AJ63" s="26">
        <f>IF(Y63="NaN", IF($Z63&gt;1, (1-(O63/$Z63))*100,100), (1-(O63/Y63))*100)</f>
        <v>0</v>
      </c>
      <c r="AK63" s="14">
        <v>0.23</v>
      </c>
      <c r="AL63" s="14">
        <v>0.12</v>
      </c>
      <c r="AM63" s="14">
        <v>0.06</v>
      </c>
      <c r="AN63" s="14">
        <v>7.0000000000000007E-2</v>
      </c>
      <c r="AO63" s="14">
        <v>0.02</v>
      </c>
      <c r="AP63" s="14">
        <v>0.1</v>
      </c>
      <c r="AQ63" s="12">
        <v>70.589195013046265</v>
      </c>
      <c r="AR63" s="15">
        <v>17.36494088172913</v>
      </c>
      <c r="AS63" s="6">
        <v>10.400445222854611</v>
      </c>
      <c r="AT63" s="96">
        <v>5.248553991317749</v>
      </c>
      <c r="AU63" s="1" t="b">
        <f>SUM($AK63:$AT63) &lt; $AY$1 * 7200</f>
        <v>1</v>
      </c>
      <c r="AV63" s="1" t="b">
        <f t="shared" si="1"/>
        <v>1</v>
      </c>
      <c r="AW63" s="5" t="b">
        <f t="shared" si="2"/>
        <v>0</v>
      </c>
      <c r="AX63" s="24"/>
      <c r="AY63" s="24"/>
      <c r="BA63" s="14">
        <f xml:space="preserve"> SUBTOTAL(104, F63,I63,L63:O63)</f>
        <v>7</v>
      </c>
      <c r="BB63" s="14">
        <f>SUBTOTAL(105, P63:S63,V63:Z63)</f>
        <v>7</v>
      </c>
      <c r="BC63" s="39" t="b">
        <f t="shared" si="0"/>
        <v>1</v>
      </c>
    </row>
    <row r="64" spans="1:55">
      <c r="A64" s="13">
        <v>75</v>
      </c>
      <c r="B64" s="13">
        <v>4</v>
      </c>
      <c r="C64" s="71">
        <v>0.1</v>
      </c>
      <c r="D64" s="71">
        <v>0.1</v>
      </c>
      <c r="E64" s="112">
        <v>2</v>
      </c>
      <c r="F64" s="92">
        <v>6</v>
      </c>
      <c r="G64" s="14">
        <v>12</v>
      </c>
      <c r="H64" s="14">
        <v>12</v>
      </c>
      <c r="I64" s="14">
        <v>12</v>
      </c>
      <c r="J64" s="14">
        <v>10.5</v>
      </c>
      <c r="K64" s="14">
        <v>12</v>
      </c>
      <c r="L64" s="9">
        <v>12</v>
      </c>
      <c r="M64" s="14">
        <v>9</v>
      </c>
      <c r="N64" s="90">
        <v>12</v>
      </c>
      <c r="O64" s="27">
        <v>12</v>
      </c>
      <c r="P64" s="92">
        <v>12</v>
      </c>
      <c r="Q64" s="14">
        <v>12</v>
      </c>
      <c r="R64" s="14">
        <v>12</v>
      </c>
      <c r="S64" s="14">
        <v>12</v>
      </c>
      <c r="T64" s="14">
        <v>12</v>
      </c>
      <c r="U64" s="14">
        <v>18</v>
      </c>
      <c r="V64" s="9">
        <v>12</v>
      </c>
      <c r="W64" s="14" t="s">
        <v>14</v>
      </c>
      <c r="X64" s="6">
        <v>12</v>
      </c>
      <c r="Y64" s="27">
        <v>12</v>
      </c>
      <c r="Z64" s="17">
        <f>MIN(P64:S64)+1</f>
        <v>13</v>
      </c>
      <c r="AA64" s="92">
        <v>50</v>
      </c>
      <c r="AB64" s="14">
        <v>0</v>
      </c>
      <c r="AC64" s="14">
        <v>0</v>
      </c>
      <c r="AD64" s="14">
        <v>0</v>
      </c>
      <c r="AE64" s="14">
        <v>12.5</v>
      </c>
      <c r="AF64" s="14">
        <v>33.33</v>
      </c>
      <c r="AG64" s="22">
        <f>IF(V64="NaN", IF($Z64&gt;1, (1-(L64/$Z64))*100,100), (1-(L64/V64))*100)</f>
        <v>0</v>
      </c>
      <c r="AH64" s="22">
        <f>IF(W64="NaN", IF($Z64&gt;1, (1-(M64/$Z64))*100,100), (1-(M64/W64))*100)</f>
        <v>30.76923076923077</v>
      </c>
      <c r="AI64" s="14">
        <f>IF(X64="NaN", IF($Z64&gt;1, (1-(N64/$Z64))*100,100), (1-(N64/X64))*100)</f>
        <v>0</v>
      </c>
      <c r="AJ64" s="26">
        <f>IF(Y64="NaN", IF($Z64&gt;1, (1-(O64/$Z64))*100,100), (1-(O64/Y64))*100)</f>
        <v>0</v>
      </c>
      <c r="AK64" s="14">
        <v>7200</v>
      </c>
      <c r="AL64" s="14">
        <v>60.25</v>
      </c>
      <c r="AM64" s="14">
        <v>0.44</v>
      </c>
      <c r="AN64" s="14">
        <v>0.63</v>
      </c>
      <c r="AO64" s="14">
        <v>0.53</v>
      </c>
      <c r="AP64" s="14">
        <v>0.78</v>
      </c>
      <c r="AQ64" s="12">
        <v>86.788100004196167</v>
      </c>
      <c r="AR64" s="15">
        <v>7200</v>
      </c>
      <c r="AS64" s="6">
        <v>19.128638029098511</v>
      </c>
      <c r="AT64" s="96">
        <v>7.7910890579223633</v>
      </c>
      <c r="AU64" s="1" t="b">
        <f>SUM($AK64:$AT64) &lt; $AY$1 * 7200</f>
        <v>1</v>
      </c>
      <c r="AV64" s="1" t="b">
        <f t="shared" si="1"/>
        <v>1</v>
      </c>
      <c r="AW64" s="5" t="b">
        <f t="shared" si="2"/>
        <v>0</v>
      </c>
      <c r="AX64" s="24"/>
      <c r="AY64" s="24"/>
      <c r="BA64" s="14">
        <f xml:space="preserve"> SUBTOTAL(104, F64,I64,L64:O64)</f>
        <v>12</v>
      </c>
      <c r="BB64" s="14">
        <f>SUBTOTAL(105, P64:S64,V64:Z64)</f>
        <v>12</v>
      </c>
      <c r="BC64" s="39" t="b">
        <f t="shared" si="0"/>
        <v>1</v>
      </c>
    </row>
    <row r="65" spans="1:55">
      <c r="A65" s="13">
        <v>75</v>
      </c>
      <c r="B65" s="13">
        <v>4</v>
      </c>
      <c r="C65" s="71">
        <v>0.1</v>
      </c>
      <c r="D65" s="71">
        <v>0.1</v>
      </c>
      <c r="E65" s="112">
        <v>3</v>
      </c>
      <c r="F65" s="92">
        <v>14</v>
      </c>
      <c r="G65" s="14">
        <v>14</v>
      </c>
      <c r="H65" s="14">
        <v>14</v>
      </c>
      <c r="I65" s="14">
        <v>14</v>
      </c>
      <c r="J65" s="14">
        <v>10.5</v>
      </c>
      <c r="K65" s="14">
        <v>12.02</v>
      </c>
      <c r="L65" s="9">
        <v>14</v>
      </c>
      <c r="M65" s="14">
        <v>14</v>
      </c>
      <c r="N65" s="90">
        <v>14</v>
      </c>
      <c r="O65" s="27">
        <v>14</v>
      </c>
      <c r="P65" s="92">
        <v>14</v>
      </c>
      <c r="Q65" s="14">
        <v>14</v>
      </c>
      <c r="R65" s="14">
        <v>14</v>
      </c>
      <c r="S65" s="14">
        <v>14</v>
      </c>
      <c r="T65" s="14">
        <v>14</v>
      </c>
      <c r="U65" s="14">
        <v>14</v>
      </c>
      <c r="V65" s="9">
        <v>14</v>
      </c>
      <c r="W65" s="14">
        <v>14</v>
      </c>
      <c r="X65" s="6">
        <v>14</v>
      </c>
      <c r="Y65" s="27">
        <v>14</v>
      </c>
      <c r="Z65" s="17">
        <f>MIN(P65:S65)+1</f>
        <v>15</v>
      </c>
      <c r="AA65" s="92">
        <v>0</v>
      </c>
      <c r="AB65" s="14">
        <v>0</v>
      </c>
      <c r="AC65" s="14">
        <v>0</v>
      </c>
      <c r="AD65" s="14">
        <v>0</v>
      </c>
      <c r="AE65" s="14">
        <v>25</v>
      </c>
      <c r="AF65" s="14">
        <v>14.12</v>
      </c>
      <c r="AG65" s="22">
        <f>IF(V65="NaN", IF($Z65&gt;1, (1-(L65/$Z65))*100,100), (1-(L65/V65))*100)</f>
        <v>0</v>
      </c>
      <c r="AH65" s="22">
        <f>IF(W65="NaN", IF($Z65&gt;1, (1-(M65/$Z65))*100,100), (1-(M65/W65))*100)</f>
        <v>0</v>
      </c>
      <c r="AI65" s="14">
        <f>IF(X65="NaN", IF($Z65&gt;1, (1-(N65/$Z65))*100,100), (1-(N65/X65))*100)</f>
        <v>0</v>
      </c>
      <c r="AJ65" s="26">
        <f>IF(Y65="NaN", IF($Z65&gt;1, (1-(O65/$Z65))*100,100), (1-(O65/Y65))*100)</f>
        <v>0</v>
      </c>
      <c r="AK65" s="14">
        <v>2.83</v>
      </c>
      <c r="AL65" s="14">
        <v>0.85</v>
      </c>
      <c r="AM65" s="14">
        <v>1.32</v>
      </c>
      <c r="AN65" s="14">
        <v>0.5</v>
      </c>
      <c r="AO65" s="14">
        <v>0.39</v>
      </c>
      <c r="AP65" s="14">
        <v>14.29</v>
      </c>
      <c r="AQ65" s="12">
        <v>84.951591014862061</v>
      </c>
      <c r="AR65" s="15">
        <v>31.280021905899051</v>
      </c>
      <c r="AS65" s="6">
        <v>17.94350695610046</v>
      </c>
      <c r="AT65" s="96">
        <v>6.5862860679626456</v>
      </c>
      <c r="AU65" s="1" t="b">
        <f>SUM($AK65:$AT65) &lt; $AY$1 * 7200</f>
        <v>1</v>
      </c>
      <c r="AV65" s="1" t="b">
        <f t="shared" si="1"/>
        <v>1</v>
      </c>
      <c r="AW65" s="5" t="b">
        <f t="shared" si="2"/>
        <v>0</v>
      </c>
      <c r="AX65" s="24"/>
      <c r="AY65" s="24"/>
      <c r="BA65" s="14">
        <f xml:space="preserve"> SUBTOTAL(104, F65,I65,L65:O65)</f>
        <v>14</v>
      </c>
      <c r="BB65" s="14">
        <f>SUBTOTAL(105, P65:S65,V65:Z65)</f>
        <v>14</v>
      </c>
      <c r="BC65" s="39" t="b">
        <f t="shared" si="0"/>
        <v>1</v>
      </c>
    </row>
    <row r="66" spans="1:55">
      <c r="A66" s="13">
        <v>75</v>
      </c>
      <c r="B66" s="13">
        <v>4</v>
      </c>
      <c r="C66" s="71">
        <v>0.1</v>
      </c>
      <c r="D66" s="71">
        <v>0.1</v>
      </c>
      <c r="E66" s="112">
        <v>4</v>
      </c>
      <c r="F66" s="92">
        <v>15</v>
      </c>
      <c r="G66" s="14">
        <v>15</v>
      </c>
      <c r="H66" s="14">
        <v>15</v>
      </c>
      <c r="I66" s="14">
        <v>15</v>
      </c>
      <c r="J66" s="14">
        <v>10.5</v>
      </c>
      <c r="K66" s="14">
        <v>10.85</v>
      </c>
      <c r="L66" s="9">
        <v>15</v>
      </c>
      <c r="M66" s="14">
        <v>15</v>
      </c>
      <c r="N66" s="90">
        <v>15</v>
      </c>
      <c r="O66" s="27">
        <v>15</v>
      </c>
      <c r="P66" s="92">
        <v>15</v>
      </c>
      <c r="Q66" s="14">
        <v>15</v>
      </c>
      <c r="R66" s="14">
        <v>15</v>
      </c>
      <c r="S66" s="14">
        <v>15</v>
      </c>
      <c r="T66" s="14">
        <v>15</v>
      </c>
      <c r="U66" s="14">
        <v>15</v>
      </c>
      <c r="V66" s="9">
        <v>15</v>
      </c>
      <c r="W66" s="14">
        <v>15</v>
      </c>
      <c r="X66" s="6">
        <v>15</v>
      </c>
      <c r="Y66" s="27">
        <v>15</v>
      </c>
      <c r="Z66" s="17">
        <f>MIN(P66:S66)+1</f>
        <v>16</v>
      </c>
      <c r="AA66" s="92">
        <v>0</v>
      </c>
      <c r="AB66" s="14">
        <v>0</v>
      </c>
      <c r="AC66" s="14">
        <v>0</v>
      </c>
      <c r="AD66" s="14">
        <v>0</v>
      </c>
      <c r="AE66" s="14">
        <v>30</v>
      </c>
      <c r="AF66" s="14">
        <v>27.66</v>
      </c>
      <c r="AG66" s="22">
        <f>IF(V66="NaN", IF($Z66&gt;1, (1-(L66/$Z66))*100,100), (1-(L66/V66))*100)</f>
        <v>0</v>
      </c>
      <c r="AH66" s="22">
        <f>IF(W66="NaN", IF($Z66&gt;1, (1-(M66/$Z66))*100,100), (1-(M66/W66))*100)</f>
        <v>0</v>
      </c>
      <c r="AI66" s="14">
        <f>IF(X66="NaN", IF($Z66&gt;1, (1-(N66/$Z66))*100,100), (1-(N66/X66))*100)</f>
        <v>0</v>
      </c>
      <c r="AJ66" s="26">
        <f>IF(Y66="NaN", IF($Z66&gt;1, (1-(O66/$Z66))*100,100), (1-(O66/Y66))*100)</f>
        <v>0</v>
      </c>
      <c r="AK66" s="14">
        <v>66.84</v>
      </c>
      <c r="AL66" s="14">
        <v>5.23</v>
      </c>
      <c r="AM66" s="14">
        <v>1.72</v>
      </c>
      <c r="AN66" s="14">
        <v>27.65</v>
      </c>
      <c r="AO66" s="14">
        <v>0.96</v>
      </c>
      <c r="AP66" s="14">
        <v>11.17</v>
      </c>
      <c r="AQ66" s="12">
        <v>80.118940830230713</v>
      </c>
      <c r="AR66" s="15">
        <v>25.631572961807251</v>
      </c>
      <c r="AS66" s="6">
        <v>29.254555940628052</v>
      </c>
      <c r="AT66" s="96">
        <v>7.1476349830627441</v>
      </c>
      <c r="AU66" s="1" t="b">
        <f>SUM($AK66:$AT66) &lt; $AY$1 * 7200</f>
        <v>1</v>
      </c>
      <c r="AV66" s="1" t="b">
        <f t="shared" si="1"/>
        <v>1</v>
      </c>
      <c r="AW66" s="5" t="b">
        <f t="shared" si="2"/>
        <v>0</v>
      </c>
      <c r="AX66" s="24"/>
      <c r="AY66" s="24"/>
      <c r="BA66" s="14">
        <f xml:space="preserve"> SUBTOTAL(104, F66,I66,L66:O66)</f>
        <v>15</v>
      </c>
      <c r="BB66" s="14">
        <f>SUBTOTAL(105, P66:S66,V66:Z66)</f>
        <v>15</v>
      </c>
      <c r="BC66" s="39" t="b">
        <f t="shared" si="0"/>
        <v>1</v>
      </c>
    </row>
    <row r="67" spans="1:55">
      <c r="A67" s="13">
        <v>75</v>
      </c>
      <c r="B67" s="13">
        <v>4</v>
      </c>
      <c r="C67" s="71">
        <v>0.1</v>
      </c>
      <c r="D67" s="71">
        <v>0.1</v>
      </c>
      <c r="E67" s="112">
        <v>5</v>
      </c>
      <c r="F67" s="92">
        <v>14</v>
      </c>
      <c r="G67" s="14">
        <v>14</v>
      </c>
      <c r="H67" s="14">
        <v>14</v>
      </c>
      <c r="I67" s="14">
        <v>14</v>
      </c>
      <c r="J67" s="14">
        <v>10.92</v>
      </c>
      <c r="K67" s="14">
        <v>11.98</v>
      </c>
      <c r="L67" s="9">
        <v>14</v>
      </c>
      <c r="M67" s="14">
        <v>14</v>
      </c>
      <c r="N67" s="90">
        <v>14</v>
      </c>
      <c r="O67" s="27">
        <v>14</v>
      </c>
      <c r="P67" s="92">
        <v>14</v>
      </c>
      <c r="Q67" s="14">
        <v>14</v>
      </c>
      <c r="R67" s="14">
        <v>14</v>
      </c>
      <c r="S67" s="14">
        <v>14</v>
      </c>
      <c r="T67" s="14">
        <v>21</v>
      </c>
      <c r="U67" s="14">
        <v>21</v>
      </c>
      <c r="V67" s="9">
        <v>14</v>
      </c>
      <c r="W67" s="14">
        <v>14</v>
      </c>
      <c r="X67" s="6">
        <v>14</v>
      </c>
      <c r="Y67" s="27">
        <v>14</v>
      </c>
      <c r="Z67" s="17">
        <f>MIN(P67:S67)+1</f>
        <v>15</v>
      </c>
      <c r="AA67" s="92">
        <v>0</v>
      </c>
      <c r="AB67" s="14">
        <v>0</v>
      </c>
      <c r="AC67" s="14">
        <v>0</v>
      </c>
      <c r="AD67" s="14">
        <v>0</v>
      </c>
      <c r="AE67" s="14">
        <v>48.02</v>
      </c>
      <c r="AF67" s="14">
        <v>42.96</v>
      </c>
      <c r="AG67" s="22">
        <f>IF(V67="NaN", IF($Z67&gt;1, (1-(L67/$Z67))*100,100), (1-(L67/V67))*100)</f>
        <v>0</v>
      </c>
      <c r="AH67" s="22">
        <f>IF(W67="NaN", IF($Z67&gt;1, (1-(M67/$Z67))*100,100), (1-(M67/W67))*100)</f>
        <v>0</v>
      </c>
      <c r="AI67" s="14">
        <f>IF(X67="NaN", IF($Z67&gt;1, (1-(N67/$Z67))*100,100), (1-(N67/X67))*100)</f>
        <v>0</v>
      </c>
      <c r="AJ67" s="26">
        <f>IF(Y67="NaN", IF($Z67&gt;1, (1-(O67/$Z67))*100,100), (1-(O67/Y67))*100)</f>
        <v>0</v>
      </c>
      <c r="AK67" s="14">
        <v>2.2200000000000002</v>
      </c>
      <c r="AL67" s="14">
        <v>0.78</v>
      </c>
      <c r="AM67" s="14">
        <v>0.68</v>
      </c>
      <c r="AN67" s="14">
        <v>0.89</v>
      </c>
      <c r="AO67" s="14">
        <v>1.0900000000000001</v>
      </c>
      <c r="AP67" s="14">
        <v>15.87</v>
      </c>
      <c r="AQ67" s="12">
        <v>83.011554956436157</v>
      </c>
      <c r="AR67" s="15">
        <v>23.952609062194821</v>
      </c>
      <c r="AS67" s="6">
        <v>12.20607686042786</v>
      </c>
      <c r="AT67" s="96">
        <v>8.5947251319885254</v>
      </c>
      <c r="AU67" s="1" t="b">
        <f>SUM($AK67:$AT67) &lt; $AY$1 * 7200</f>
        <v>1</v>
      </c>
      <c r="AV67" s="1" t="b">
        <f t="shared" si="1"/>
        <v>1</v>
      </c>
      <c r="AW67" s="5" t="b">
        <f t="shared" si="2"/>
        <v>0</v>
      </c>
      <c r="AX67" s="24"/>
      <c r="AY67" s="24"/>
      <c r="BA67" s="14">
        <f xml:space="preserve"> SUBTOTAL(104, F67,I67,L67:O67)</f>
        <v>14</v>
      </c>
      <c r="BB67" s="14">
        <f>SUBTOTAL(105, P67:S67,V67:Z67)</f>
        <v>14</v>
      </c>
      <c r="BC67" s="39" t="b">
        <f t="shared" ref="BC67:BC130" si="3">ROUND(BA67, 0) &lt;= ROUND(BB67, 0)</f>
        <v>1</v>
      </c>
    </row>
    <row r="68" spans="1:55">
      <c r="A68" s="13">
        <v>75</v>
      </c>
      <c r="B68" s="13">
        <v>4</v>
      </c>
      <c r="C68" s="71">
        <v>0.1</v>
      </c>
      <c r="D68" s="71">
        <v>0.5</v>
      </c>
      <c r="E68" s="112">
        <v>1</v>
      </c>
      <c r="F68" s="92">
        <v>21</v>
      </c>
      <c r="G68" s="14">
        <v>21</v>
      </c>
      <c r="H68" s="14">
        <v>21</v>
      </c>
      <c r="I68" s="14">
        <v>21</v>
      </c>
      <c r="J68" s="14">
        <v>15.48</v>
      </c>
      <c r="K68" s="14">
        <v>21</v>
      </c>
      <c r="L68" s="9">
        <v>21</v>
      </c>
      <c r="M68" s="14">
        <v>21</v>
      </c>
      <c r="N68" s="90">
        <v>21</v>
      </c>
      <c r="O68" s="27">
        <v>21</v>
      </c>
      <c r="P68" s="92">
        <v>21</v>
      </c>
      <c r="Q68" s="14">
        <v>21</v>
      </c>
      <c r="R68" s="14">
        <v>21</v>
      </c>
      <c r="S68" s="14">
        <v>21</v>
      </c>
      <c r="T68" s="14">
        <v>21</v>
      </c>
      <c r="U68" s="14">
        <v>21</v>
      </c>
      <c r="V68" s="9">
        <v>21</v>
      </c>
      <c r="W68" s="14">
        <v>21</v>
      </c>
      <c r="X68" s="6">
        <v>21</v>
      </c>
      <c r="Y68" s="27">
        <v>21</v>
      </c>
      <c r="Z68" s="17">
        <f>MIN(P68:S68)+1</f>
        <v>22</v>
      </c>
      <c r="AA68" s="92">
        <v>0</v>
      </c>
      <c r="AB68" s="14">
        <v>0</v>
      </c>
      <c r="AC68" s="14">
        <v>0</v>
      </c>
      <c r="AD68" s="14">
        <v>0</v>
      </c>
      <c r="AE68" s="14">
        <v>26.29</v>
      </c>
      <c r="AF68" s="14">
        <v>0</v>
      </c>
      <c r="AG68" s="22">
        <f>IF(V68="NaN", IF($Z68&gt;1, (1-(L68/$Z68))*100,100), (1-(L68/V68))*100)</f>
        <v>0</v>
      </c>
      <c r="AH68" s="22">
        <f>IF(W68="NaN", IF($Z68&gt;1, (1-(M68/$Z68))*100,100), (1-(M68/W68))*100)</f>
        <v>0</v>
      </c>
      <c r="AI68" s="14">
        <f>IF(X68="NaN", IF($Z68&gt;1, (1-(N68/$Z68))*100,100), (1-(N68/X68))*100)</f>
        <v>0</v>
      </c>
      <c r="AJ68" s="26">
        <f>IF(Y68="NaN", IF($Z68&gt;1, (1-(O68/$Z68))*100,100), (1-(O68/Y68))*100)</f>
        <v>0</v>
      </c>
      <c r="AK68" s="14">
        <v>2830.53</v>
      </c>
      <c r="AL68" s="14">
        <v>787.7</v>
      </c>
      <c r="AM68" s="14">
        <v>3.27</v>
      </c>
      <c r="AN68" s="14">
        <v>10.27</v>
      </c>
      <c r="AO68" s="14">
        <v>1.63</v>
      </c>
      <c r="AP68" s="14">
        <v>8.85</v>
      </c>
      <c r="AQ68" s="12">
        <v>174.4270741939545</v>
      </c>
      <c r="AR68" s="15">
        <v>201.50429701805109</v>
      </c>
      <c r="AS68" s="6">
        <v>242.44879388809201</v>
      </c>
      <c r="AT68" s="96">
        <v>14.139573097229</v>
      </c>
      <c r="AU68" s="1" t="b">
        <f>SUM($AK68:$AT68) &lt; $AY$1 * 7200</f>
        <v>1</v>
      </c>
      <c r="AV68" s="1" t="b">
        <f t="shared" ref="AV68:AV131" si="4">OR( $AA68=0, $AB68=0, $AC68=0,  $AD68=0,  $AE68=0,  $AF68=0,)</f>
        <v>1</v>
      </c>
      <c r="AW68" s="5" t="b">
        <f t="shared" ref="AW68:AW131" si="5">AND($AV68=FALSE, OR($AG68&lt;=0,  $AH68&lt;=0,  $AI68&lt;=0,  $AJ68&lt;=0))</f>
        <v>0</v>
      </c>
      <c r="AX68" s="24"/>
      <c r="AY68" s="24"/>
      <c r="BA68" s="14">
        <f xml:space="preserve"> SUBTOTAL(104, F68,I68,L68:O68)</f>
        <v>21</v>
      </c>
      <c r="BB68" s="14">
        <f>SUBTOTAL(105, P68:S68,V68:Z68)</f>
        <v>21</v>
      </c>
      <c r="BC68" s="39" t="b">
        <f t="shared" si="3"/>
        <v>1</v>
      </c>
    </row>
    <row r="69" spans="1:55">
      <c r="A69" s="13">
        <v>75</v>
      </c>
      <c r="B69" s="13">
        <v>4</v>
      </c>
      <c r="C69" s="71">
        <v>0.1</v>
      </c>
      <c r="D69" s="71">
        <v>0.5</v>
      </c>
      <c r="E69" s="112">
        <v>2</v>
      </c>
      <c r="F69" s="92">
        <v>6</v>
      </c>
      <c r="G69" s="14">
        <v>12</v>
      </c>
      <c r="H69" s="14">
        <v>12</v>
      </c>
      <c r="I69" s="14">
        <v>12</v>
      </c>
      <c r="J69" s="14">
        <v>12</v>
      </c>
      <c r="K69" s="14">
        <v>12</v>
      </c>
      <c r="L69" s="9">
        <v>12</v>
      </c>
      <c r="M69" s="14">
        <v>12</v>
      </c>
      <c r="N69" s="90">
        <v>12</v>
      </c>
      <c r="O69" s="27">
        <v>12</v>
      </c>
      <c r="P69" s="92">
        <v>12</v>
      </c>
      <c r="Q69" s="14">
        <v>12</v>
      </c>
      <c r="R69" s="14">
        <v>12</v>
      </c>
      <c r="S69" s="14">
        <v>12</v>
      </c>
      <c r="T69" s="14">
        <v>12</v>
      </c>
      <c r="U69" s="14">
        <v>12</v>
      </c>
      <c r="V69" s="9">
        <v>12</v>
      </c>
      <c r="W69" s="14">
        <v>12</v>
      </c>
      <c r="X69" s="6">
        <v>12</v>
      </c>
      <c r="Y69" s="27">
        <v>12</v>
      </c>
      <c r="Z69" s="17">
        <f>MIN(P69:S69)+1</f>
        <v>13</v>
      </c>
      <c r="AA69" s="92">
        <v>50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22">
        <f>IF(V69="NaN", IF($Z69&gt;1, (1-(L69/$Z69))*100,100), (1-(L69/V69))*100)</f>
        <v>0</v>
      </c>
      <c r="AH69" s="22">
        <f>IF(W69="NaN", IF($Z69&gt;1, (1-(M69/$Z69))*100,100), (1-(M69/W69))*100)</f>
        <v>0</v>
      </c>
      <c r="AI69" s="14">
        <f>IF(X69="NaN", IF($Z69&gt;1, (1-(N69/$Z69))*100,100), (1-(N69/X69))*100)</f>
        <v>0</v>
      </c>
      <c r="AJ69" s="26">
        <f>IF(Y69="NaN", IF($Z69&gt;1, (1-(O69/$Z69))*100,100), (1-(O69/Y69))*100)</f>
        <v>0</v>
      </c>
      <c r="AK69" s="14">
        <v>7200</v>
      </c>
      <c r="AL69" s="14">
        <v>113.16</v>
      </c>
      <c r="AM69" s="14">
        <v>0.77</v>
      </c>
      <c r="AN69" s="14">
        <v>0.7</v>
      </c>
      <c r="AO69" s="14">
        <v>0.31</v>
      </c>
      <c r="AP69" s="14">
        <v>0.56999999999999995</v>
      </c>
      <c r="AQ69" s="12">
        <v>256.06936478614813</v>
      </c>
      <c r="AR69" s="15">
        <v>35.753025054931641</v>
      </c>
      <c r="AS69" s="6">
        <v>23.957765102386471</v>
      </c>
      <c r="AT69" s="96">
        <v>7.159682035446167</v>
      </c>
      <c r="AU69" s="1" t="b">
        <f>SUM($AK69:$AT69) &lt; $AY$1 * 7200</f>
        <v>1</v>
      </c>
      <c r="AV69" s="1" t="b">
        <f t="shared" si="4"/>
        <v>1</v>
      </c>
      <c r="AW69" s="5" t="b">
        <f t="shared" si="5"/>
        <v>0</v>
      </c>
      <c r="AX69" s="24"/>
      <c r="AY69" s="24"/>
      <c r="BA69" s="14">
        <f xml:space="preserve"> SUBTOTAL(104, F69,I69,L69:O69)</f>
        <v>12</v>
      </c>
      <c r="BB69" s="14">
        <f>SUBTOTAL(105, P69:S69,V69:Z69)</f>
        <v>12</v>
      </c>
      <c r="BC69" s="39" t="b">
        <f t="shared" si="3"/>
        <v>1</v>
      </c>
    </row>
    <row r="70" spans="1:55">
      <c r="A70" s="13">
        <v>75</v>
      </c>
      <c r="B70" s="13">
        <v>4</v>
      </c>
      <c r="C70" s="71">
        <v>0.1</v>
      </c>
      <c r="D70" s="71">
        <v>0.5</v>
      </c>
      <c r="E70" s="112">
        <v>3</v>
      </c>
      <c r="F70" s="92">
        <v>19</v>
      </c>
      <c r="G70" s="14">
        <v>19</v>
      </c>
      <c r="H70" s="14">
        <v>19</v>
      </c>
      <c r="I70" s="14">
        <v>19</v>
      </c>
      <c r="J70" s="14">
        <v>16.36</v>
      </c>
      <c r="K70" s="14">
        <v>17.5</v>
      </c>
      <c r="L70" s="9">
        <v>19</v>
      </c>
      <c r="M70" s="14">
        <v>19</v>
      </c>
      <c r="N70" s="90">
        <v>19</v>
      </c>
      <c r="O70" s="27">
        <v>19</v>
      </c>
      <c r="P70" s="92">
        <v>19</v>
      </c>
      <c r="Q70" s="14">
        <v>19</v>
      </c>
      <c r="R70" s="14">
        <v>19</v>
      </c>
      <c r="S70" s="14">
        <v>19</v>
      </c>
      <c r="T70" s="14">
        <v>19</v>
      </c>
      <c r="U70" s="14">
        <v>19</v>
      </c>
      <c r="V70" s="9">
        <v>19</v>
      </c>
      <c r="W70" s="14">
        <v>19</v>
      </c>
      <c r="X70" s="6">
        <v>19</v>
      </c>
      <c r="Y70" s="27">
        <v>19</v>
      </c>
      <c r="Z70" s="17">
        <f>MIN(P70:S70)+1</f>
        <v>20</v>
      </c>
      <c r="AA70" s="92">
        <v>0</v>
      </c>
      <c r="AB70" s="14">
        <v>0</v>
      </c>
      <c r="AC70" s="14">
        <v>0</v>
      </c>
      <c r="AD70" s="14">
        <v>0</v>
      </c>
      <c r="AE70" s="14">
        <v>13.92</v>
      </c>
      <c r="AF70" s="14">
        <v>7.89</v>
      </c>
      <c r="AG70" s="22">
        <f>IF(V70="NaN", IF($Z70&gt;1, (1-(L70/$Z70))*100,100), (1-(L70/V70))*100)</f>
        <v>0</v>
      </c>
      <c r="AH70" s="22">
        <f>IF(W70="NaN", IF($Z70&gt;1, (1-(M70/$Z70))*100,100), (1-(M70/W70))*100)</f>
        <v>0</v>
      </c>
      <c r="AI70" s="14">
        <f>IF(X70="NaN", IF($Z70&gt;1, (1-(N70/$Z70))*100,100), (1-(N70/X70))*100)</f>
        <v>0</v>
      </c>
      <c r="AJ70" s="26">
        <f>IF(Y70="NaN", IF($Z70&gt;1, (1-(O70/$Z70))*100,100), (1-(O70/Y70))*100)</f>
        <v>0</v>
      </c>
      <c r="AK70" s="14">
        <v>6.8</v>
      </c>
      <c r="AL70" s="14">
        <v>1.17</v>
      </c>
      <c r="AM70" s="14">
        <v>1.07</v>
      </c>
      <c r="AN70" s="14">
        <v>1.77</v>
      </c>
      <c r="AO70" s="14">
        <v>0.79</v>
      </c>
      <c r="AP70" s="14">
        <v>2.74</v>
      </c>
      <c r="AQ70" s="12">
        <v>311.32796216011047</v>
      </c>
      <c r="AR70" s="15">
        <v>214.7147419452667</v>
      </c>
      <c r="AS70" s="6">
        <v>77.291770935058594</v>
      </c>
      <c r="AT70" s="96">
        <v>8.4684081077575684</v>
      </c>
      <c r="AU70" s="1" t="b">
        <f>SUM($AK70:$AT70) &lt; $AY$1 * 7200</f>
        <v>1</v>
      </c>
      <c r="AV70" s="1" t="b">
        <f t="shared" si="4"/>
        <v>1</v>
      </c>
      <c r="AW70" s="5" t="b">
        <f t="shared" si="5"/>
        <v>0</v>
      </c>
      <c r="AX70" s="24"/>
      <c r="AY70" s="24"/>
      <c r="BA70" s="14">
        <f xml:space="preserve"> SUBTOTAL(104, F70,I70,L70:O70)</f>
        <v>19</v>
      </c>
      <c r="BB70" s="14">
        <f>SUBTOTAL(105, P70:S70,V70:Z70)</f>
        <v>19</v>
      </c>
      <c r="BC70" s="39" t="b">
        <f t="shared" si="3"/>
        <v>1</v>
      </c>
    </row>
    <row r="71" spans="1:55">
      <c r="A71" s="13">
        <v>75</v>
      </c>
      <c r="B71" s="13">
        <v>4</v>
      </c>
      <c r="C71" s="71">
        <v>0.1</v>
      </c>
      <c r="D71" s="71">
        <v>0.5</v>
      </c>
      <c r="E71" s="112">
        <v>4</v>
      </c>
      <c r="F71" s="92">
        <v>24</v>
      </c>
      <c r="G71" s="14">
        <v>30</v>
      </c>
      <c r="H71" s="14">
        <v>30</v>
      </c>
      <c r="I71" s="14">
        <v>30</v>
      </c>
      <c r="J71" s="14">
        <v>20.5</v>
      </c>
      <c r="K71" s="14">
        <v>26.89</v>
      </c>
      <c r="L71" s="9">
        <v>30</v>
      </c>
      <c r="M71" s="14">
        <v>30</v>
      </c>
      <c r="N71" s="90">
        <v>30</v>
      </c>
      <c r="O71" s="27">
        <v>30</v>
      </c>
      <c r="P71" s="92">
        <v>30</v>
      </c>
      <c r="Q71" s="14">
        <v>30</v>
      </c>
      <c r="R71" s="14">
        <v>30</v>
      </c>
      <c r="S71" s="14">
        <v>30</v>
      </c>
      <c r="T71" s="14">
        <v>30</v>
      </c>
      <c r="U71" s="14">
        <v>30</v>
      </c>
      <c r="V71" s="9">
        <v>30</v>
      </c>
      <c r="W71" s="14">
        <v>30</v>
      </c>
      <c r="X71" s="6">
        <v>30</v>
      </c>
      <c r="Y71" s="27">
        <v>30</v>
      </c>
      <c r="Z71" s="17">
        <f>MIN(P71:S71)+1</f>
        <v>31</v>
      </c>
      <c r="AA71" s="92">
        <v>20</v>
      </c>
      <c r="AB71" s="14">
        <v>0</v>
      </c>
      <c r="AC71" s="14">
        <v>0</v>
      </c>
      <c r="AD71" s="14">
        <v>0</v>
      </c>
      <c r="AE71" s="14">
        <v>31.65</v>
      </c>
      <c r="AF71" s="14">
        <v>10.36</v>
      </c>
      <c r="AG71" s="22">
        <f>IF(V71="NaN", IF($Z71&gt;1, (1-(L71/$Z71))*100,100), (1-(L71/V71))*100)</f>
        <v>0</v>
      </c>
      <c r="AH71" s="22">
        <f>IF(W71="NaN", IF($Z71&gt;1, (1-(M71/$Z71))*100,100), (1-(M71/W71))*100)</f>
        <v>0</v>
      </c>
      <c r="AI71" s="14">
        <f>IF(X71="NaN", IF($Z71&gt;1, (1-(N71/$Z71))*100,100), (1-(N71/X71))*100)</f>
        <v>0</v>
      </c>
      <c r="AJ71" s="26">
        <f>IF(Y71="NaN", IF($Z71&gt;1, (1-(O71/$Z71))*100,100), (1-(O71/Y71))*100)</f>
        <v>0</v>
      </c>
      <c r="AK71" s="14">
        <v>7200</v>
      </c>
      <c r="AL71" s="14">
        <v>55.01</v>
      </c>
      <c r="AM71" s="14">
        <v>28.3</v>
      </c>
      <c r="AN71" s="14">
        <v>33.130000000000003</v>
      </c>
      <c r="AO71" s="14">
        <v>9.5</v>
      </c>
      <c r="AP71" s="14">
        <v>211.63</v>
      </c>
      <c r="AQ71" s="12">
        <v>303.66239285469061</v>
      </c>
      <c r="AR71" s="15">
        <v>6746.6226921081543</v>
      </c>
      <c r="AS71" s="6">
        <v>1850.0760109424591</v>
      </c>
      <c r="AT71" s="96">
        <v>67.943856954574585</v>
      </c>
      <c r="AU71" s="1" t="b">
        <f>SUM($AK71:$AT71) &lt; $AY$1 * 7200</f>
        <v>1</v>
      </c>
      <c r="AV71" s="1" t="b">
        <f t="shared" si="4"/>
        <v>1</v>
      </c>
      <c r="AW71" s="5" t="b">
        <f t="shared" si="5"/>
        <v>0</v>
      </c>
      <c r="AX71" s="24"/>
      <c r="AY71" s="24"/>
      <c r="BA71" s="14">
        <f xml:space="preserve"> SUBTOTAL(104, F71,I71,L71:O71)</f>
        <v>30</v>
      </c>
      <c r="BB71" s="14">
        <f>SUBTOTAL(105, P71:S71,V71:Z71)</f>
        <v>30</v>
      </c>
      <c r="BC71" s="39" t="b">
        <f t="shared" si="3"/>
        <v>1</v>
      </c>
    </row>
    <row r="72" spans="1:55">
      <c r="A72" s="13">
        <v>75</v>
      </c>
      <c r="B72" s="13">
        <v>4</v>
      </c>
      <c r="C72" s="71">
        <v>0.1</v>
      </c>
      <c r="D72" s="71">
        <v>0.5</v>
      </c>
      <c r="E72" s="112">
        <v>5</v>
      </c>
      <c r="F72" s="92">
        <v>29.4</v>
      </c>
      <c r="G72" s="14">
        <v>42</v>
      </c>
      <c r="H72" s="14">
        <v>42</v>
      </c>
      <c r="I72" s="14">
        <v>42</v>
      </c>
      <c r="J72" s="14">
        <v>24.26</v>
      </c>
      <c r="K72" s="14">
        <v>32.26</v>
      </c>
      <c r="L72" s="9">
        <v>32.66666666666665</v>
      </c>
      <c r="M72" s="14">
        <v>21.87</v>
      </c>
      <c r="N72" s="90">
        <v>33.620420707405437</v>
      </c>
      <c r="O72" s="27">
        <v>42</v>
      </c>
      <c r="P72" s="92">
        <v>42</v>
      </c>
      <c r="Q72" s="14">
        <v>42</v>
      </c>
      <c r="R72" s="14">
        <v>42</v>
      </c>
      <c r="S72" s="14">
        <v>42</v>
      </c>
      <c r="T72" s="14">
        <v>42</v>
      </c>
      <c r="U72" s="14">
        <v>42</v>
      </c>
      <c r="V72" s="9">
        <v>42</v>
      </c>
      <c r="W72" s="14" t="s">
        <v>14</v>
      </c>
      <c r="X72" s="6">
        <v>42</v>
      </c>
      <c r="Y72" s="27">
        <v>42</v>
      </c>
      <c r="Z72" s="17">
        <f>MIN(P72:S72)+1</f>
        <v>43</v>
      </c>
      <c r="AA72" s="92">
        <v>30</v>
      </c>
      <c r="AB72" s="14">
        <v>0</v>
      </c>
      <c r="AC72" s="14">
        <v>0</v>
      </c>
      <c r="AD72" s="14">
        <v>0</v>
      </c>
      <c r="AE72" s="14">
        <v>42.24</v>
      </c>
      <c r="AF72" s="14">
        <v>23.2</v>
      </c>
      <c r="AG72" s="22">
        <f>IF(V72="NaN", IF($Z72&gt;1, (1-(L72/$Z72))*100,100), (1-(L72/V72))*100)</f>
        <v>22.222222222222264</v>
      </c>
      <c r="AH72" s="22">
        <f>IF(W72="NaN", IF($Z72&gt;1, (1-(M72/$Z72))*100,100), (1-(M72/W72))*100)</f>
        <v>49.139534883720927</v>
      </c>
      <c r="AI72" s="14">
        <f>IF(X72="NaN", IF($Z72&gt;1, (1-(N72/$Z72))*100,100), (1-(N72/X72))*100)</f>
        <v>19.951379268082292</v>
      </c>
      <c r="AJ72" s="26">
        <f>IF(Y72="NaN", IF($Z72&gt;1, (1-(O72/$Z72))*100,100), (1-(O72/Y72))*100)</f>
        <v>0</v>
      </c>
      <c r="AK72" s="14">
        <v>7200</v>
      </c>
      <c r="AL72" s="14">
        <v>512</v>
      </c>
      <c r="AM72" s="14">
        <v>103.14</v>
      </c>
      <c r="AN72" s="14">
        <v>618.22</v>
      </c>
      <c r="AO72" s="14">
        <v>11.25</v>
      </c>
      <c r="AP72" s="14">
        <v>496.9</v>
      </c>
      <c r="AQ72" s="12">
        <v>7200</v>
      </c>
      <c r="AR72" s="15">
        <v>7200</v>
      </c>
      <c r="AS72" s="6">
        <v>7200</v>
      </c>
      <c r="AT72" s="96">
        <v>439.75743103027338</v>
      </c>
      <c r="AU72" s="1" t="b">
        <f>SUM($AK72:$AT72) &lt; $AY$1 * 7200</f>
        <v>1</v>
      </c>
      <c r="AV72" s="1" t="b">
        <f t="shared" si="4"/>
        <v>1</v>
      </c>
      <c r="AW72" s="5" t="b">
        <f t="shared" si="5"/>
        <v>0</v>
      </c>
      <c r="AX72" s="24"/>
      <c r="AY72" s="24"/>
      <c r="BA72" s="14">
        <f xml:space="preserve"> SUBTOTAL(104, F72,I72,L72:O72)</f>
        <v>42</v>
      </c>
      <c r="BB72" s="14">
        <f>SUBTOTAL(105, P72:S72,V72:Z72)</f>
        <v>42</v>
      </c>
      <c r="BC72" s="39" t="b">
        <f t="shared" si="3"/>
        <v>1</v>
      </c>
    </row>
    <row r="73" spans="1:55">
      <c r="A73" s="13">
        <v>75</v>
      </c>
      <c r="B73" s="13">
        <v>4</v>
      </c>
      <c r="C73" s="71">
        <v>0.1</v>
      </c>
      <c r="D73" s="71">
        <v>1</v>
      </c>
      <c r="E73" s="112">
        <v>1</v>
      </c>
      <c r="F73" s="92">
        <v>24.82</v>
      </c>
      <c r="G73" s="14">
        <v>28</v>
      </c>
      <c r="H73" s="14">
        <v>28</v>
      </c>
      <c r="I73" s="14">
        <v>28</v>
      </c>
      <c r="J73" s="14">
        <v>25.03</v>
      </c>
      <c r="K73" s="14">
        <v>28</v>
      </c>
      <c r="L73" s="9">
        <v>28</v>
      </c>
      <c r="M73" s="14">
        <v>28</v>
      </c>
      <c r="N73" s="90">
        <v>28</v>
      </c>
      <c r="O73" s="27">
        <v>28</v>
      </c>
      <c r="P73" s="92">
        <v>28</v>
      </c>
      <c r="Q73" s="14">
        <v>28</v>
      </c>
      <c r="R73" s="14">
        <v>28</v>
      </c>
      <c r="S73" s="14">
        <v>28</v>
      </c>
      <c r="T73" s="14">
        <v>28</v>
      </c>
      <c r="U73" s="14">
        <v>28</v>
      </c>
      <c r="V73" s="9">
        <v>28</v>
      </c>
      <c r="W73" s="14">
        <v>28</v>
      </c>
      <c r="X73" s="6">
        <v>28</v>
      </c>
      <c r="Y73" s="27">
        <v>28</v>
      </c>
      <c r="Z73" s="17">
        <f>MIN(P73:S73)+1</f>
        <v>29</v>
      </c>
      <c r="AA73" s="92">
        <v>11.36</v>
      </c>
      <c r="AB73" s="14">
        <v>0</v>
      </c>
      <c r="AC73" s="14">
        <v>0</v>
      </c>
      <c r="AD73" s="14">
        <v>0</v>
      </c>
      <c r="AE73" s="14">
        <v>10.62</v>
      </c>
      <c r="AF73" s="14">
        <v>0</v>
      </c>
      <c r="AG73" s="22">
        <f>IF(V73="NaN", IF($Z73&gt;1, (1-(L73/$Z73))*100,100), (1-(L73/V73))*100)</f>
        <v>0</v>
      </c>
      <c r="AH73" s="22">
        <f>IF(W73="NaN", IF($Z73&gt;1, (1-(M73/$Z73))*100,100), (1-(M73/W73))*100)</f>
        <v>0</v>
      </c>
      <c r="AI73" s="14">
        <f>IF(X73="NaN", IF($Z73&gt;1, (1-(N73/$Z73))*100,100), (1-(N73/X73))*100)</f>
        <v>0</v>
      </c>
      <c r="AJ73" s="26">
        <f>IF(Y73="NaN", IF($Z73&gt;1, (1-(O73/$Z73))*100,100), (1-(O73/Y73))*100)</f>
        <v>0</v>
      </c>
      <c r="AK73" s="14">
        <v>7200</v>
      </c>
      <c r="AL73" s="14">
        <v>835.08</v>
      </c>
      <c r="AM73" s="14">
        <v>4.2</v>
      </c>
      <c r="AN73" s="14">
        <v>3.55</v>
      </c>
      <c r="AO73" s="14">
        <v>1.4</v>
      </c>
      <c r="AP73" s="14">
        <v>1.01</v>
      </c>
      <c r="AQ73" s="12">
        <v>299.46839094161987</v>
      </c>
      <c r="AR73" s="15">
        <v>2698.9749178886409</v>
      </c>
      <c r="AS73" s="6">
        <v>193.22441601753229</v>
      </c>
      <c r="AT73" s="96">
        <v>9.9280040264129639</v>
      </c>
      <c r="AU73" s="1" t="b">
        <f>SUM($AK73:$AT73) &lt; $AY$1 * 7200</f>
        <v>1</v>
      </c>
      <c r="AV73" s="1" t="b">
        <f t="shared" si="4"/>
        <v>1</v>
      </c>
      <c r="AW73" s="5" t="b">
        <f t="shared" si="5"/>
        <v>0</v>
      </c>
      <c r="AX73" s="24"/>
      <c r="AY73" s="24"/>
      <c r="BA73" s="14">
        <f xml:space="preserve"> SUBTOTAL(104, F73,I73,L73:O73)</f>
        <v>28</v>
      </c>
      <c r="BB73" s="14">
        <f>SUBTOTAL(105, P73:S73,V73:Z73)</f>
        <v>28</v>
      </c>
      <c r="BC73" s="39" t="b">
        <f t="shared" si="3"/>
        <v>1</v>
      </c>
    </row>
    <row r="74" spans="1:55">
      <c r="A74" s="13">
        <v>75</v>
      </c>
      <c r="B74" s="13">
        <v>4</v>
      </c>
      <c r="C74" s="71">
        <v>0.1</v>
      </c>
      <c r="D74" s="71">
        <v>1</v>
      </c>
      <c r="E74" s="112">
        <v>2</v>
      </c>
      <c r="F74" s="92">
        <v>6</v>
      </c>
      <c r="G74" s="14">
        <v>18</v>
      </c>
      <c r="H74" s="14">
        <v>18</v>
      </c>
      <c r="I74" s="14">
        <v>18</v>
      </c>
      <c r="J74" s="14">
        <v>18</v>
      </c>
      <c r="K74" s="14">
        <v>18</v>
      </c>
      <c r="L74" s="9">
        <v>18</v>
      </c>
      <c r="M74" s="14">
        <v>18</v>
      </c>
      <c r="N74" s="90">
        <v>18</v>
      </c>
      <c r="O74" s="27">
        <v>18</v>
      </c>
      <c r="P74" s="92">
        <v>18</v>
      </c>
      <c r="Q74" s="14">
        <v>18</v>
      </c>
      <c r="R74" s="14">
        <v>18</v>
      </c>
      <c r="S74" s="14">
        <v>18</v>
      </c>
      <c r="T74" s="14">
        <v>18</v>
      </c>
      <c r="U74" s="14">
        <v>18</v>
      </c>
      <c r="V74" s="9">
        <v>18</v>
      </c>
      <c r="W74" s="14">
        <v>18</v>
      </c>
      <c r="X74" s="6">
        <v>18</v>
      </c>
      <c r="Y74" s="27">
        <v>18</v>
      </c>
      <c r="Z74" s="17">
        <f>MIN(P74:S74)+1</f>
        <v>19</v>
      </c>
      <c r="AA74" s="92">
        <v>66.67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  <c r="AG74" s="22">
        <f>IF(V74="NaN", IF($Z74&gt;1, (1-(L74/$Z74))*100,100), (1-(L74/V74))*100)</f>
        <v>0</v>
      </c>
      <c r="AH74" s="22">
        <f>IF(W74="NaN", IF($Z74&gt;1, (1-(M74/$Z74))*100,100), (1-(M74/W74))*100)</f>
        <v>0</v>
      </c>
      <c r="AI74" s="14">
        <f>IF(X74="NaN", IF($Z74&gt;1, (1-(N74/$Z74))*100,100), (1-(N74/X74))*100)</f>
        <v>0</v>
      </c>
      <c r="AJ74" s="26">
        <f>IF(Y74="NaN", IF($Z74&gt;1, (1-(O74/$Z74))*100,100), (1-(O74/Y74))*100)</f>
        <v>0</v>
      </c>
      <c r="AK74" s="14">
        <v>7200</v>
      </c>
      <c r="AL74" s="14">
        <v>5648.9</v>
      </c>
      <c r="AM74" s="14">
        <v>0.85</v>
      </c>
      <c r="AN74" s="14">
        <v>3.2</v>
      </c>
      <c r="AO74" s="14">
        <v>0.5</v>
      </c>
      <c r="AP74" s="14">
        <v>1.32</v>
      </c>
      <c r="AQ74" s="12">
        <v>122.9301960468292</v>
      </c>
      <c r="AR74" s="15">
        <v>279.50323009490972</v>
      </c>
      <c r="AS74" s="6">
        <v>15.427688121795651</v>
      </c>
      <c r="AT74" s="96">
        <v>7.7242329120635986</v>
      </c>
      <c r="AU74" s="1" t="b">
        <f>SUM($AK74:$AT74) &lt; $AY$1 * 7200</f>
        <v>1</v>
      </c>
      <c r="AV74" s="1" t="b">
        <f t="shared" si="4"/>
        <v>1</v>
      </c>
      <c r="AW74" s="5" t="b">
        <f t="shared" si="5"/>
        <v>0</v>
      </c>
      <c r="AX74" s="24"/>
      <c r="AY74" s="24"/>
      <c r="BA74" s="14">
        <f xml:space="preserve"> SUBTOTAL(104, F74,I74,L74:O74)</f>
        <v>18</v>
      </c>
      <c r="BB74" s="14">
        <f>SUBTOTAL(105, P74:S74,V74:Z74)</f>
        <v>18</v>
      </c>
      <c r="BC74" s="39" t="b">
        <f t="shared" si="3"/>
        <v>1</v>
      </c>
    </row>
    <row r="75" spans="1:55">
      <c r="A75" s="13">
        <v>75</v>
      </c>
      <c r="B75" s="13">
        <v>4</v>
      </c>
      <c r="C75" s="71">
        <v>0.1</v>
      </c>
      <c r="D75" s="71">
        <v>1</v>
      </c>
      <c r="E75" s="112">
        <v>3</v>
      </c>
      <c r="F75" s="92">
        <v>28</v>
      </c>
      <c r="G75" s="14">
        <v>28</v>
      </c>
      <c r="H75" s="14">
        <v>28</v>
      </c>
      <c r="I75" s="14">
        <v>28</v>
      </c>
      <c r="J75" s="14">
        <v>28</v>
      </c>
      <c r="K75" s="14">
        <v>28</v>
      </c>
      <c r="L75" s="9">
        <v>28</v>
      </c>
      <c r="M75" s="14">
        <v>28</v>
      </c>
      <c r="N75" s="90">
        <v>28</v>
      </c>
      <c r="O75" s="27">
        <v>28</v>
      </c>
      <c r="P75" s="92">
        <v>28</v>
      </c>
      <c r="Q75" s="14">
        <v>28</v>
      </c>
      <c r="R75" s="14">
        <v>28</v>
      </c>
      <c r="S75" s="14">
        <v>28</v>
      </c>
      <c r="T75" s="14">
        <v>28</v>
      </c>
      <c r="U75" s="14">
        <v>28</v>
      </c>
      <c r="V75" s="9">
        <v>28</v>
      </c>
      <c r="W75" s="14">
        <v>28</v>
      </c>
      <c r="X75" s="6">
        <v>28</v>
      </c>
      <c r="Y75" s="27">
        <v>28</v>
      </c>
      <c r="Z75" s="17">
        <f>MIN(P75:S75)+1</f>
        <v>29</v>
      </c>
      <c r="AA75" s="92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22">
        <f>IF(V75="NaN", IF($Z75&gt;1, (1-(L75/$Z75))*100,100), (1-(L75/V75))*100)</f>
        <v>0</v>
      </c>
      <c r="AH75" s="22">
        <f>IF(W75="NaN", IF($Z75&gt;1, (1-(M75/$Z75))*100,100), (1-(M75/W75))*100)</f>
        <v>0</v>
      </c>
      <c r="AI75" s="14">
        <f>IF(X75="NaN", IF($Z75&gt;1, (1-(N75/$Z75))*100,100), (1-(N75/X75))*100)</f>
        <v>0</v>
      </c>
      <c r="AJ75" s="26">
        <f>IF(Y75="NaN", IF($Z75&gt;1, (1-(O75/$Z75))*100,100), (1-(O75/Y75))*100)</f>
        <v>0</v>
      </c>
      <c r="AK75" s="14">
        <v>1965.63</v>
      </c>
      <c r="AL75" s="14">
        <v>1.38</v>
      </c>
      <c r="AM75" s="14">
        <v>0.67</v>
      </c>
      <c r="AN75" s="14">
        <v>0.67</v>
      </c>
      <c r="AO75" s="14">
        <v>0.38</v>
      </c>
      <c r="AP75" s="14">
        <v>0.66</v>
      </c>
      <c r="AQ75" s="12">
        <v>144.70030093193051</v>
      </c>
      <c r="AR75" s="15">
        <v>622.12892007827759</v>
      </c>
      <c r="AS75" s="6">
        <v>65.10860800743103</v>
      </c>
      <c r="AT75" s="96">
        <v>8.8496031761169434</v>
      </c>
      <c r="AU75" s="1" t="b">
        <f>SUM($AK75:$AT75) &lt; $AY$1 * 7200</f>
        <v>1</v>
      </c>
      <c r="AV75" s="1" t="b">
        <f t="shared" si="4"/>
        <v>1</v>
      </c>
      <c r="AW75" s="5" t="b">
        <f t="shared" si="5"/>
        <v>0</v>
      </c>
      <c r="AX75" s="24"/>
      <c r="AY75" s="24"/>
      <c r="BA75" s="14">
        <f xml:space="preserve"> SUBTOTAL(104, F75,I75,L75:O75)</f>
        <v>28</v>
      </c>
      <c r="BB75" s="14">
        <f>SUBTOTAL(105, P75:S75,V75:Z75)</f>
        <v>28</v>
      </c>
      <c r="BC75" s="39" t="b">
        <f t="shared" si="3"/>
        <v>1</v>
      </c>
    </row>
    <row r="76" spans="1:55">
      <c r="A76" s="13">
        <v>75</v>
      </c>
      <c r="B76" s="13">
        <v>4</v>
      </c>
      <c r="C76" s="71">
        <v>0.1</v>
      </c>
      <c r="D76" s="71">
        <v>1</v>
      </c>
      <c r="E76" s="112">
        <v>4</v>
      </c>
      <c r="F76" s="92">
        <v>31</v>
      </c>
      <c r="G76" s="14">
        <v>31</v>
      </c>
      <c r="H76" s="14">
        <v>31</v>
      </c>
      <c r="I76" s="14">
        <v>31</v>
      </c>
      <c r="J76" s="14">
        <v>31</v>
      </c>
      <c r="K76" s="14">
        <v>31</v>
      </c>
      <c r="L76" s="9">
        <v>31</v>
      </c>
      <c r="M76" s="14">
        <v>31</v>
      </c>
      <c r="N76" s="90">
        <v>16</v>
      </c>
      <c r="O76" s="27">
        <v>31</v>
      </c>
      <c r="P76" s="92">
        <v>31</v>
      </c>
      <c r="Q76" s="14">
        <v>31</v>
      </c>
      <c r="R76" s="14">
        <v>31</v>
      </c>
      <c r="S76" s="14">
        <v>31</v>
      </c>
      <c r="T76" s="14">
        <v>31</v>
      </c>
      <c r="U76" s="14">
        <v>31</v>
      </c>
      <c r="V76" s="9">
        <v>31</v>
      </c>
      <c r="W76" s="14">
        <v>31</v>
      </c>
      <c r="X76" s="6" t="s">
        <v>14</v>
      </c>
      <c r="Y76" s="27">
        <v>31</v>
      </c>
      <c r="Z76" s="17">
        <f>MIN(P76:S76)+1</f>
        <v>32</v>
      </c>
      <c r="AA76" s="92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22">
        <f>IF(V76="NaN", IF($Z76&gt;1, (1-(L76/$Z76))*100,100), (1-(L76/V76))*100)</f>
        <v>0</v>
      </c>
      <c r="AH76" s="22">
        <f>IF(W76="NaN", IF($Z76&gt;1, (1-(M76/$Z76))*100,100), (1-(M76/W76))*100)</f>
        <v>0</v>
      </c>
      <c r="AI76" s="14">
        <f>IF(X76="NaN", IF($Z76&gt;1, (1-(N76/$Z76))*100,100), (1-(N76/X76))*100)</f>
        <v>50</v>
      </c>
      <c r="AJ76" s="26">
        <f>IF(Y76="NaN", IF($Z76&gt;1, (1-(O76/$Z76))*100,100), (1-(O76/Y76))*100)</f>
        <v>0</v>
      </c>
      <c r="AK76" s="14">
        <v>4829.75</v>
      </c>
      <c r="AL76" s="14">
        <v>4.25</v>
      </c>
      <c r="AM76" s="14">
        <v>2.91</v>
      </c>
      <c r="AN76" s="14">
        <v>2.16</v>
      </c>
      <c r="AO76" s="14">
        <v>1.99</v>
      </c>
      <c r="AP76" s="14">
        <v>1.3</v>
      </c>
      <c r="AQ76" s="12">
        <v>178.27599310874939</v>
      </c>
      <c r="AR76" s="15">
        <v>586.48172807693481</v>
      </c>
      <c r="AS76" s="6">
        <v>7200</v>
      </c>
      <c r="AT76" s="96">
        <v>8.4693329334259033</v>
      </c>
      <c r="AU76" s="1" t="b">
        <f>SUM($AK76:$AT76) &lt; $AY$1 * 7200</f>
        <v>1</v>
      </c>
      <c r="AV76" s="1" t="b">
        <f t="shared" si="4"/>
        <v>1</v>
      </c>
      <c r="AW76" s="5" t="b">
        <f t="shared" si="5"/>
        <v>0</v>
      </c>
      <c r="AX76" s="24"/>
      <c r="AY76" s="24"/>
      <c r="BA76" s="14">
        <f xml:space="preserve"> SUBTOTAL(104, F76,I76,L76:O76)</f>
        <v>31</v>
      </c>
      <c r="BB76" s="14">
        <f>SUBTOTAL(105, P76:S76,V76:Z76)</f>
        <v>31</v>
      </c>
      <c r="BC76" s="39" t="b">
        <f t="shared" si="3"/>
        <v>1</v>
      </c>
    </row>
    <row r="77" spans="1:55">
      <c r="A77" s="13">
        <v>75</v>
      </c>
      <c r="B77" s="13">
        <v>4</v>
      </c>
      <c r="C77" s="71">
        <v>0.1</v>
      </c>
      <c r="D77" s="71">
        <v>1</v>
      </c>
      <c r="E77" s="112">
        <v>5</v>
      </c>
      <c r="F77" s="92">
        <v>34.299999999999997</v>
      </c>
      <c r="G77" s="14">
        <v>49</v>
      </c>
      <c r="H77" s="14">
        <v>49</v>
      </c>
      <c r="I77" s="14">
        <v>49</v>
      </c>
      <c r="J77" s="14">
        <v>36.479999999999997</v>
      </c>
      <c r="K77" s="14">
        <v>45.5</v>
      </c>
      <c r="L77" s="9">
        <v>49</v>
      </c>
      <c r="M77" s="14">
        <v>40.65</v>
      </c>
      <c r="N77" s="90">
        <v>47.063019294418773</v>
      </c>
      <c r="O77" s="27">
        <v>49</v>
      </c>
      <c r="P77" s="92">
        <v>49</v>
      </c>
      <c r="Q77" s="14">
        <v>49</v>
      </c>
      <c r="R77" s="14">
        <v>49</v>
      </c>
      <c r="S77" s="14">
        <v>49</v>
      </c>
      <c r="T77" s="14">
        <v>49</v>
      </c>
      <c r="U77" s="14">
        <v>49</v>
      </c>
      <c r="V77" s="9">
        <v>49</v>
      </c>
      <c r="W77" s="14" t="s">
        <v>14</v>
      </c>
      <c r="X77" s="6" t="s">
        <v>14</v>
      </c>
      <c r="Y77" s="27">
        <v>49</v>
      </c>
      <c r="Z77" s="17">
        <f>MIN(P77:S77)+1</f>
        <v>50</v>
      </c>
      <c r="AA77" s="92">
        <v>30</v>
      </c>
      <c r="AB77" s="14">
        <v>0</v>
      </c>
      <c r="AC77" s="14">
        <v>0</v>
      </c>
      <c r="AD77" s="14">
        <v>0</v>
      </c>
      <c r="AE77" s="14">
        <v>25.55</v>
      </c>
      <c r="AF77" s="14">
        <v>7.14</v>
      </c>
      <c r="AG77" s="22">
        <f>IF(V77="NaN", IF($Z77&gt;1, (1-(L77/$Z77))*100,100), (1-(L77/V77))*100)</f>
        <v>0</v>
      </c>
      <c r="AH77" s="22">
        <f>IF(W77="NaN", IF($Z77&gt;1, (1-(M77/$Z77))*100,100), (1-(M77/W77))*100)</f>
        <v>18.700000000000006</v>
      </c>
      <c r="AI77" s="14">
        <f>IF(X77="NaN", IF($Z77&gt;1, (1-(N77/$Z77))*100,100), (1-(N77/X77))*100)</f>
        <v>5.8739614111624538</v>
      </c>
      <c r="AJ77" s="26">
        <f>IF(Y77="NaN", IF($Z77&gt;1, (1-(O77/$Z77))*100,100), (1-(O77/Y77))*100)</f>
        <v>0</v>
      </c>
      <c r="AK77" s="14">
        <v>7200</v>
      </c>
      <c r="AL77" s="14">
        <v>261.29000000000002</v>
      </c>
      <c r="AM77" s="14">
        <v>18.809999999999999</v>
      </c>
      <c r="AN77" s="14">
        <v>14.65</v>
      </c>
      <c r="AO77" s="14">
        <v>3.82</v>
      </c>
      <c r="AP77" s="14">
        <v>7.63</v>
      </c>
      <c r="AQ77" s="12">
        <v>796.31763911247253</v>
      </c>
      <c r="AR77" s="15">
        <v>7200</v>
      </c>
      <c r="AS77" s="6">
        <v>7200</v>
      </c>
      <c r="AT77" s="96">
        <v>40.257047891616821</v>
      </c>
      <c r="AU77" s="1" t="b">
        <f>SUM($AK77:$AT77) &lt; $AY$1 * 7200</f>
        <v>1</v>
      </c>
      <c r="AV77" s="1" t="b">
        <f t="shared" si="4"/>
        <v>1</v>
      </c>
      <c r="AW77" s="5" t="b">
        <f t="shared" si="5"/>
        <v>0</v>
      </c>
      <c r="AX77" s="24"/>
      <c r="AY77" s="24"/>
      <c r="BA77" s="14">
        <f xml:space="preserve"> SUBTOTAL(104, F77,I77,L77:O77)</f>
        <v>49</v>
      </c>
      <c r="BB77" s="14">
        <f>SUBTOTAL(105, P77:S77,V77:Z77)</f>
        <v>49</v>
      </c>
      <c r="BC77" s="39" t="b">
        <f t="shared" si="3"/>
        <v>1</v>
      </c>
    </row>
    <row r="78" spans="1:55">
      <c r="A78" s="13">
        <v>75</v>
      </c>
      <c r="B78" s="13">
        <v>4</v>
      </c>
      <c r="C78" s="71">
        <v>0.3</v>
      </c>
      <c r="D78" s="71">
        <v>0.1</v>
      </c>
      <c r="E78" s="112">
        <v>1</v>
      </c>
      <c r="F78" s="92">
        <v>14</v>
      </c>
      <c r="G78" s="14">
        <v>14</v>
      </c>
      <c r="H78" s="14">
        <v>14</v>
      </c>
      <c r="I78" s="14">
        <v>14</v>
      </c>
      <c r="J78" s="14">
        <v>8.4</v>
      </c>
      <c r="K78" s="14">
        <v>9.1300000000000008</v>
      </c>
      <c r="L78" s="9">
        <v>14</v>
      </c>
      <c r="M78" s="14">
        <v>14</v>
      </c>
      <c r="N78" s="90">
        <v>14</v>
      </c>
      <c r="O78" s="27">
        <v>14</v>
      </c>
      <c r="P78" s="92">
        <v>14</v>
      </c>
      <c r="Q78" s="14">
        <v>14</v>
      </c>
      <c r="R78" s="14">
        <v>14</v>
      </c>
      <c r="S78" s="14">
        <v>14</v>
      </c>
      <c r="T78" s="14">
        <v>14</v>
      </c>
      <c r="U78" s="14">
        <v>14</v>
      </c>
      <c r="V78" s="9">
        <v>14</v>
      </c>
      <c r="W78" s="14">
        <v>14</v>
      </c>
      <c r="X78" s="6">
        <v>14</v>
      </c>
      <c r="Y78" s="27">
        <v>14</v>
      </c>
      <c r="Z78" s="17">
        <f>MIN(P78:S78)+1</f>
        <v>15</v>
      </c>
      <c r="AA78" s="92">
        <v>0</v>
      </c>
      <c r="AB78" s="14">
        <v>0</v>
      </c>
      <c r="AC78" s="14">
        <v>0</v>
      </c>
      <c r="AD78" s="14">
        <v>0</v>
      </c>
      <c r="AE78" s="14">
        <v>40</v>
      </c>
      <c r="AF78" s="14">
        <v>34.78</v>
      </c>
      <c r="AG78" s="22">
        <f>IF(V78="NaN", IF($Z78&gt;1, (1-(L78/$Z78))*100,100), (1-(L78/V78))*100)</f>
        <v>0</v>
      </c>
      <c r="AH78" s="22">
        <f>IF(W78="NaN", IF($Z78&gt;1, (1-(M78/$Z78))*100,100), (1-(M78/W78))*100)</f>
        <v>0</v>
      </c>
      <c r="AI78" s="14">
        <f>IF(X78="NaN", IF($Z78&gt;1, (1-(N78/$Z78))*100,100), (1-(N78/X78))*100)</f>
        <v>0</v>
      </c>
      <c r="AJ78" s="26">
        <f>IF(Y78="NaN", IF($Z78&gt;1, (1-(O78/$Z78))*100,100), (1-(O78/Y78))*100)</f>
        <v>0</v>
      </c>
      <c r="AK78" s="14">
        <v>1.58</v>
      </c>
      <c r="AL78" s="14">
        <v>1.33</v>
      </c>
      <c r="AM78" s="14">
        <v>0.97</v>
      </c>
      <c r="AN78" s="14">
        <v>3.49</v>
      </c>
      <c r="AO78" s="14">
        <v>0.52</v>
      </c>
      <c r="AP78" s="14">
        <v>5.8</v>
      </c>
      <c r="AQ78" s="12">
        <v>85.82070517539978</v>
      </c>
      <c r="AR78" s="15">
        <v>22.401349782943729</v>
      </c>
      <c r="AS78" s="6">
        <v>25.486823081970211</v>
      </c>
      <c r="AT78" s="96">
        <v>7.0560741424560547</v>
      </c>
      <c r="AU78" s="1" t="b">
        <f>SUM($AK78:$AT78) &lt; $AY$1 * 7200</f>
        <v>1</v>
      </c>
      <c r="AV78" s="1" t="b">
        <f t="shared" si="4"/>
        <v>1</v>
      </c>
      <c r="AW78" s="5" t="b">
        <f t="shared" si="5"/>
        <v>0</v>
      </c>
      <c r="AX78" s="24"/>
      <c r="AY78" s="24"/>
      <c r="BA78" s="14">
        <f xml:space="preserve"> SUBTOTAL(104, F78,I78,L78:O78)</f>
        <v>14</v>
      </c>
      <c r="BB78" s="14">
        <f>SUBTOTAL(105, P78:S78,V78:Z78)</f>
        <v>14</v>
      </c>
      <c r="BC78" s="39" t="b">
        <f t="shared" si="3"/>
        <v>1</v>
      </c>
    </row>
    <row r="79" spans="1:55">
      <c r="A79" s="13">
        <v>75</v>
      </c>
      <c r="B79" s="13">
        <v>4</v>
      </c>
      <c r="C79" s="71">
        <v>0.3</v>
      </c>
      <c r="D79" s="71">
        <v>0.1</v>
      </c>
      <c r="E79" s="112">
        <v>2</v>
      </c>
      <c r="F79" s="92">
        <v>18</v>
      </c>
      <c r="G79" s="14">
        <v>18</v>
      </c>
      <c r="H79" s="14">
        <v>18</v>
      </c>
      <c r="I79" s="14">
        <v>18</v>
      </c>
      <c r="J79" s="14">
        <v>11.33</v>
      </c>
      <c r="K79" s="14">
        <v>12.09</v>
      </c>
      <c r="L79" s="9">
        <v>18</v>
      </c>
      <c r="M79" s="14">
        <v>18</v>
      </c>
      <c r="N79" s="90">
        <v>18</v>
      </c>
      <c r="O79" s="27">
        <v>18</v>
      </c>
      <c r="P79" s="92">
        <v>18</v>
      </c>
      <c r="Q79" s="14">
        <v>18</v>
      </c>
      <c r="R79" s="14">
        <v>18</v>
      </c>
      <c r="S79" s="14">
        <v>18</v>
      </c>
      <c r="T79" s="14">
        <v>18</v>
      </c>
      <c r="U79" s="14">
        <v>18</v>
      </c>
      <c r="V79" s="9">
        <v>18</v>
      </c>
      <c r="W79" s="14">
        <v>18</v>
      </c>
      <c r="X79" s="6">
        <v>18</v>
      </c>
      <c r="Y79" s="27">
        <v>18</v>
      </c>
      <c r="Z79" s="17">
        <f>MIN(P79:S79)+1</f>
        <v>19</v>
      </c>
      <c r="AA79" s="92">
        <v>0</v>
      </c>
      <c r="AB79" s="14">
        <v>0</v>
      </c>
      <c r="AC79" s="14">
        <v>0</v>
      </c>
      <c r="AD79" s="14">
        <v>0</v>
      </c>
      <c r="AE79" s="14">
        <v>37.07</v>
      </c>
      <c r="AF79" s="14">
        <v>32.83</v>
      </c>
      <c r="AG79" s="22">
        <f>IF(V79="NaN", IF($Z79&gt;1, (1-(L79/$Z79))*100,100), (1-(L79/V79))*100)</f>
        <v>0</v>
      </c>
      <c r="AH79" s="22">
        <f>IF(W79="NaN", IF($Z79&gt;1, (1-(M79/$Z79))*100,100), (1-(M79/W79))*100)</f>
        <v>0</v>
      </c>
      <c r="AI79" s="14">
        <f>IF(X79="NaN", IF($Z79&gt;1, (1-(N79/$Z79))*100,100), (1-(N79/X79))*100)</f>
        <v>0</v>
      </c>
      <c r="AJ79" s="26">
        <f>IF(Y79="NaN", IF($Z79&gt;1, (1-(O79/$Z79))*100,100), (1-(O79/Y79))*100)</f>
        <v>0</v>
      </c>
      <c r="AK79" s="14">
        <v>1.82</v>
      </c>
      <c r="AL79" s="14">
        <v>1.59</v>
      </c>
      <c r="AM79" s="14">
        <v>4.66</v>
      </c>
      <c r="AN79" s="14">
        <v>38.46</v>
      </c>
      <c r="AO79" s="14">
        <v>0.39</v>
      </c>
      <c r="AP79" s="14">
        <v>40.32</v>
      </c>
      <c r="AQ79" s="12">
        <v>106.8986859321594</v>
      </c>
      <c r="AR79" s="15">
        <v>31.074386119842529</v>
      </c>
      <c r="AS79" s="6">
        <v>33.256778955459588</v>
      </c>
      <c r="AT79" s="96">
        <v>7.4587879180908203</v>
      </c>
      <c r="AU79" s="1" t="b">
        <f>SUM($AK79:$AT79) &lt; $AY$1 * 7200</f>
        <v>1</v>
      </c>
      <c r="AV79" s="1" t="b">
        <f t="shared" si="4"/>
        <v>1</v>
      </c>
      <c r="AW79" s="5" t="b">
        <f t="shared" si="5"/>
        <v>0</v>
      </c>
      <c r="AX79" s="24"/>
      <c r="AY79" s="24"/>
      <c r="BA79" s="14">
        <f xml:space="preserve"> SUBTOTAL(104, F79,I79,L79:O79)</f>
        <v>18</v>
      </c>
      <c r="BB79" s="14">
        <f>SUBTOTAL(105, P79:S79,V79:Z79)</f>
        <v>18</v>
      </c>
      <c r="BC79" s="39" t="b">
        <f t="shared" si="3"/>
        <v>1</v>
      </c>
    </row>
    <row r="80" spans="1:55">
      <c r="A80" s="13">
        <v>75</v>
      </c>
      <c r="B80" s="13">
        <v>4</v>
      </c>
      <c r="C80" s="71">
        <v>0.3</v>
      </c>
      <c r="D80" s="71">
        <v>0.1</v>
      </c>
      <c r="E80" s="112">
        <v>3</v>
      </c>
      <c r="F80" s="92">
        <v>16</v>
      </c>
      <c r="G80" s="14">
        <v>16</v>
      </c>
      <c r="H80" s="14">
        <v>16</v>
      </c>
      <c r="I80" s="14">
        <v>16</v>
      </c>
      <c r="J80" s="14">
        <v>11.18</v>
      </c>
      <c r="K80" s="14">
        <v>12.25</v>
      </c>
      <c r="L80" s="9">
        <v>16</v>
      </c>
      <c r="M80" s="14">
        <v>16</v>
      </c>
      <c r="N80" s="90">
        <v>16</v>
      </c>
      <c r="O80" s="27">
        <v>16</v>
      </c>
      <c r="P80" s="92">
        <v>16</v>
      </c>
      <c r="Q80" s="14">
        <v>16</v>
      </c>
      <c r="R80" s="14">
        <v>16</v>
      </c>
      <c r="S80" s="14">
        <v>16</v>
      </c>
      <c r="T80" s="14">
        <v>16</v>
      </c>
      <c r="U80" s="14">
        <v>16</v>
      </c>
      <c r="V80" s="9">
        <v>16</v>
      </c>
      <c r="W80" s="14">
        <v>16</v>
      </c>
      <c r="X80" s="6">
        <v>16</v>
      </c>
      <c r="Y80" s="27">
        <v>16</v>
      </c>
      <c r="Z80" s="17">
        <f>MIN(P80:S80)+1</f>
        <v>17</v>
      </c>
      <c r="AA80" s="92">
        <v>0</v>
      </c>
      <c r="AB80" s="14">
        <v>0</v>
      </c>
      <c r="AC80" s="14">
        <v>0</v>
      </c>
      <c r="AD80" s="14">
        <v>0</v>
      </c>
      <c r="AE80" s="14">
        <v>30.11</v>
      </c>
      <c r="AF80" s="14">
        <v>23.42</v>
      </c>
      <c r="AG80" s="22">
        <f>IF(V80="NaN", IF($Z80&gt;1, (1-(L80/$Z80))*100,100), (1-(L80/V80))*100)</f>
        <v>0</v>
      </c>
      <c r="AH80" s="22">
        <f>IF(W80="NaN", IF($Z80&gt;1, (1-(M80/$Z80))*100,100), (1-(M80/W80))*100)</f>
        <v>0</v>
      </c>
      <c r="AI80" s="14">
        <f>IF(X80="NaN", IF($Z80&gt;1, (1-(N80/$Z80))*100,100), (1-(N80/X80))*100)</f>
        <v>0</v>
      </c>
      <c r="AJ80" s="26">
        <f>IF(Y80="NaN", IF($Z80&gt;1, (1-(O80/$Z80))*100,100), (1-(O80/Y80))*100)</f>
        <v>0</v>
      </c>
      <c r="AK80" s="14">
        <v>2.11</v>
      </c>
      <c r="AL80" s="14">
        <v>1.1200000000000001</v>
      </c>
      <c r="AM80" s="14">
        <v>1.37</v>
      </c>
      <c r="AN80" s="14">
        <v>10.52</v>
      </c>
      <c r="AO80" s="14">
        <v>0.42</v>
      </c>
      <c r="AP80" s="14">
        <v>23.53</v>
      </c>
      <c r="AQ80" s="12">
        <v>18.3896050453186</v>
      </c>
      <c r="AR80" s="15">
        <v>15.504982948303221</v>
      </c>
      <c r="AS80" s="6">
        <v>14.3359968662262</v>
      </c>
      <c r="AT80" s="96">
        <v>5.122337818145752</v>
      </c>
      <c r="AU80" s="1" t="b">
        <f>SUM($AK80:$AT80) &lt; $AY$1 * 7200</f>
        <v>1</v>
      </c>
      <c r="AV80" s="1" t="b">
        <f t="shared" si="4"/>
        <v>1</v>
      </c>
      <c r="AW80" s="5" t="b">
        <f t="shared" si="5"/>
        <v>0</v>
      </c>
      <c r="AX80" s="24"/>
      <c r="AY80" s="24"/>
      <c r="BA80" s="14">
        <f xml:space="preserve"> SUBTOTAL(104, F80,I80,L80:O80)</f>
        <v>16</v>
      </c>
      <c r="BB80" s="14">
        <f>SUBTOTAL(105, P80:S80,V80:Z80)</f>
        <v>16</v>
      </c>
      <c r="BC80" s="39" t="b">
        <f t="shared" si="3"/>
        <v>1</v>
      </c>
    </row>
    <row r="81" spans="1:55">
      <c r="A81" s="13">
        <v>75</v>
      </c>
      <c r="B81" s="13">
        <v>4</v>
      </c>
      <c r="C81" s="71">
        <v>0.3</v>
      </c>
      <c r="D81" s="71">
        <v>0.1</v>
      </c>
      <c r="E81" s="112">
        <v>4</v>
      </c>
      <c r="F81" s="92">
        <v>7</v>
      </c>
      <c r="G81" s="14">
        <v>7</v>
      </c>
      <c r="H81" s="14">
        <v>7</v>
      </c>
      <c r="I81" s="14">
        <v>7</v>
      </c>
      <c r="J81" s="14">
        <v>7</v>
      </c>
      <c r="K81" s="14">
        <v>7</v>
      </c>
      <c r="L81" s="9">
        <v>7</v>
      </c>
      <c r="M81" s="14">
        <v>7</v>
      </c>
      <c r="N81" s="90">
        <v>7</v>
      </c>
      <c r="O81" s="27">
        <v>7</v>
      </c>
      <c r="P81" s="92">
        <v>7</v>
      </c>
      <c r="Q81" s="14">
        <v>7</v>
      </c>
      <c r="R81" s="14">
        <v>7</v>
      </c>
      <c r="S81" s="14">
        <v>7</v>
      </c>
      <c r="T81" s="14">
        <v>7</v>
      </c>
      <c r="U81" s="14">
        <v>7</v>
      </c>
      <c r="V81" s="9">
        <v>7</v>
      </c>
      <c r="W81" s="14">
        <v>7</v>
      </c>
      <c r="X81" s="6">
        <v>7</v>
      </c>
      <c r="Y81" s="27">
        <v>7</v>
      </c>
      <c r="Z81" s="17">
        <f>MIN(P81:S81)+1</f>
        <v>8</v>
      </c>
      <c r="AA81" s="92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22">
        <f>IF(V81="NaN", IF($Z81&gt;1, (1-(L81/$Z81))*100,100), (1-(L81/V81))*100)</f>
        <v>0</v>
      </c>
      <c r="AH81" s="22">
        <f>IF(W81="NaN", IF($Z81&gt;1, (1-(M81/$Z81))*100,100), (1-(M81/W81))*100)</f>
        <v>0</v>
      </c>
      <c r="AI81" s="14">
        <f>IF(X81="NaN", IF($Z81&gt;1, (1-(N81/$Z81))*100,100), (1-(N81/X81))*100)</f>
        <v>0</v>
      </c>
      <c r="AJ81" s="26">
        <f>IF(Y81="NaN", IF($Z81&gt;1, (1-(O81/$Z81))*100,100), (1-(O81/Y81))*100)</f>
        <v>0</v>
      </c>
      <c r="AK81" s="14">
        <v>0.49</v>
      </c>
      <c r="AL81" s="14">
        <v>0.45</v>
      </c>
      <c r="AM81" s="14">
        <v>0.18</v>
      </c>
      <c r="AN81" s="14">
        <v>0.16</v>
      </c>
      <c r="AO81" s="14">
        <v>0.04</v>
      </c>
      <c r="AP81" s="14">
        <v>0.12</v>
      </c>
      <c r="AQ81" s="12">
        <v>101.6498908996582</v>
      </c>
      <c r="AR81" s="15">
        <v>19.174472808837891</v>
      </c>
      <c r="AS81" s="6">
        <v>10.76498508453369</v>
      </c>
      <c r="AT81" s="96">
        <v>5.4355459213256836</v>
      </c>
      <c r="AU81" s="1" t="b">
        <f>SUM($AK81:$AT81) &lt; $AY$1 * 7200</f>
        <v>1</v>
      </c>
      <c r="AV81" s="1" t="b">
        <f t="shared" si="4"/>
        <v>1</v>
      </c>
      <c r="AW81" s="5" t="b">
        <f t="shared" si="5"/>
        <v>0</v>
      </c>
      <c r="AX81" s="24"/>
      <c r="AY81" s="24"/>
      <c r="BA81" s="14">
        <f xml:space="preserve"> SUBTOTAL(104, F81,I81,L81:O81)</f>
        <v>7</v>
      </c>
      <c r="BB81" s="14">
        <f>SUBTOTAL(105, P81:S81,V81:Z81)</f>
        <v>7</v>
      </c>
      <c r="BC81" s="39" t="b">
        <f t="shared" si="3"/>
        <v>1</v>
      </c>
    </row>
    <row r="82" spans="1:55">
      <c r="A82" s="13">
        <v>75</v>
      </c>
      <c r="B82" s="13">
        <v>4</v>
      </c>
      <c r="C82" s="71">
        <v>0.3</v>
      </c>
      <c r="D82" s="71">
        <v>0.1</v>
      </c>
      <c r="E82" s="112">
        <v>5</v>
      </c>
      <c r="F82" s="92">
        <v>14</v>
      </c>
      <c r="G82" s="14">
        <v>14</v>
      </c>
      <c r="H82" s="14">
        <v>14</v>
      </c>
      <c r="I82" s="14">
        <v>14</v>
      </c>
      <c r="J82" s="14">
        <v>8.4700000000000006</v>
      </c>
      <c r="K82" s="14">
        <v>9.39</v>
      </c>
      <c r="L82" s="9">
        <v>14</v>
      </c>
      <c r="M82" s="14">
        <v>14</v>
      </c>
      <c r="N82" s="90">
        <v>14</v>
      </c>
      <c r="O82" s="27">
        <v>14</v>
      </c>
      <c r="P82" s="92">
        <v>14</v>
      </c>
      <c r="Q82" s="14">
        <v>14</v>
      </c>
      <c r="R82" s="14">
        <v>14</v>
      </c>
      <c r="S82" s="14">
        <v>14</v>
      </c>
      <c r="T82" s="14">
        <v>14</v>
      </c>
      <c r="U82" s="14">
        <v>14</v>
      </c>
      <c r="V82" s="9">
        <v>14</v>
      </c>
      <c r="W82" s="14">
        <v>14</v>
      </c>
      <c r="X82" s="6">
        <v>14</v>
      </c>
      <c r="Y82" s="27">
        <v>14</v>
      </c>
      <c r="Z82" s="17">
        <f>MIN(P82:S82)+1</f>
        <v>15</v>
      </c>
      <c r="AA82" s="92">
        <v>0</v>
      </c>
      <c r="AB82" s="14">
        <v>0</v>
      </c>
      <c r="AC82" s="14">
        <v>0</v>
      </c>
      <c r="AD82" s="14">
        <v>0</v>
      </c>
      <c r="AE82" s="14">
        <v>39.479999999999997</v>
      </c>
      <c r="AF82" s="14">
        <v>32.93</v>
      </c>
      <c r="AG82" s="22">
        <f>IF(V82="NaN", IF($Z82&gt;1, (1-(L82/$Z82))*100,100), (1-(L82/V82))*100)</f>
        <v>0</v>
      </c>
      <c r="AH82" s="22">
        <f>IF(W82="NaN", IF($Z82&gt;1, (1-(M82/$Z82))*100,100), (1-(M82/W82))*100)</f>
        <v>0</v>
      </c>
      <c r="AI82" s="14">
        <f>IF(X82="NaN", IF($Z82&gt;1, (1-(N82/$Z82))*100,100), (1-(N82/X82))*100)</f>
        <v>0</v>
      </c>
      <c r="AJ82" s="26">
        <f>IF(Y82="NaN", IF($Z82&gt;1, (1-(O82/$Z82))*100,100), (1-(O82/Y82))*100)</f>
        <v>0</v>
      </c>
      <c r="AK82" s="14">
        <v>2.42</v>
      </c>
      <c r="AL82" s="14">
        <v>0.77</v>
      </c>
      <c r="AM82" s="14">
        <v>0.63</v>
      </c>
      <c r="AN82" s="14">
        <v>1.36</v>
      </c>
      <c r="AO82" s="14">
        <v>0.56000000000000005</v>
      </c>
      <c r="AP82" s="14">
        <v>9.9600000000000009</v>
      </c>
      <c r="AQ82" s="12">
        <v>64.879250049591064</v>
      </c>
      <c r="AR82" s="15">
        <v>21.709105014801029</v>
      </c>
      <c r="AS82" s="6">
        <v>32.438362121582031</v>
      </c>
      <c r="AT82" s="96">
        <v>8.957880973815918</v>
      </c>
      <c r="AU82" s="1" t="b">
        <f>SUM($AK82:$AT82) &lt; $AY$1 * 7200</f>
        <v>1</v>
      </c>
      <c r="AV82" s="1" t="b">
        <f t="shared" si="4"/>
        <v>1</v>
      </c>
      <c r="AW82" s="5" t="b">
        <f t="shared" si="5"/>
        <v>0</v>
      </c>
      <c r="AX82" s="24"/>
      <c r="AY82" s="24"/>
      <c r="BA82" s="14">
        <f xml:space="preserve"> SUBTOTAL(104, F82,I82,L82:O82)</f>
        <v>14</v>
      </c>
      <c r="BB82" s="14">
        <f>SUBTOTAL(105, P82:S82,V82:Z82)</f>
        <v>14</v>
      </c>
      <c r="BC82" s="39" t="b">
        <f t="shared" si="3"/>
        <v>1</v>
      </c>
    </row>
    <row r="83" spans="1:55">
      <c r="A83" s="13">
        <v>75</v>
      </c>
      <c r="B83" s="13">
        <v>4</v>
      </c>
      <c r="C83" s="71">
        <v>0.3</v>
      </c>
      <c r="D83" s="71">
        <v>0.5</v>
      </c>
      <c r="E83" s="112">
        <v>1</v>
      </c>
      <c r="F83" s="92">
        <v>42</v>
      </c>
      <c r="G83" s="14">
        <v>42</v>
      </c>
      <c r="H83" s="14">
        <v>42</v>
      </c>
      <c r="I83" s="14">
        <v>42</v>
      </c>
      <c r="J83" s="14">
        <v>21.69</v>
      </c>
      <c r="K83" s="14">
        <v>29.11</v>
      </c>
      <c r="L83" s="9">
        <v>34.73398578599123</v>
      </c>
      <c r="M83" s="14">
        <v>20.84</v>
      </c>
      <c r="N83" s="90">
        <v>26.06053438528226</v>
      </c>
      <c r="O83" s="27">
        <v>42</v>
      </c>
      <c r="P83" s="92">
        <v>42</v>
      </c>
      <c r="Q83" s="14">
        <v>42</v>
      </c>
      <c r="R83" s="14">
        <v>42</v>
      </c>
      <c r="S83" s="14">
        <v>42</v>
      </c>
      <c r="T83" s="14">
        <v>42</v>
      </c>
      <c r="U83" s="14">
        <v>42</v>
      </c>
      <c r="V83" s="9">
        <v>42</v>
      </c>
      <c r="W83" s="14" t="s">
        <v>14</v>
      </c>
      <c r="X83" s="6" t="s">
        <v>14</v>
      </c>
      <c r="Y83" s="27">
        <v>42</v>
      </c>
      <c r="Z83" s="17">
        <f>MIN(P83:S83)+1</f>
        <v>43</v>
      </c>
      <c r="AA83" s="92">
        <v>0</v>
      </c>
      <c r="AB83" s="14">
        <v>0</v>
      </c>
      <c r="AC83" s="14">
        <v>0</v>
      </c>
      <c r="AD83" s="14">
        <v>0</v>
      </c>
      <c r="AE83" s="14">
        <v>48.36</v>
      </c>
      <c r="AF83" s="14">
        <v>30.69</v>
      </c>
      <c r="AG83" s="22">
        <f>IF(V83="NaN", IF($Z83&gt;1, (1-(L83/$Z83))*100,100), (1-(L83/V83))*100)</f>
        <v>17.300033842878026</v>
      </c>
      <c r="AH83" s="22">
        <f>IF(W83="NaN", IF($Z83&gt;1, (1-(M83/$Z83))*100,100), (1-(M83/W83))*100)</f>
        <v>51.534883720930225</v>
      </c>
      <c r="AI83" s="14">
        <f>IF(X83="NaN", IF($Z83&gt;1, (1-(N83/$Z83))*100,100), (1-(N83/X83))*100)</f>
        <v>39.394106080738936</v>
      </c>
      <c r="AJ83" s="26">
        <f>IF(Y83="NaN", IF($Z83&gt;1, (1-(O83/$Z83))*100,100), (1-(O83/Y83))*100)</f>
        <v>0</v>
      </c>
      <c r="AK83" s="14">
        <v>3119.94</v>
      </c>
      <c r="AL83" s="14">
        <v>384.17</v>
      </c>
      <c r="AM83" s="14">
        <v>323.01</v>
      </c>
      <c r="AN83" s="14">
        <v>642.14</v>
      </c>
      <c r="AO83" s="14">
        <v>36.020000000000003</v>
      </c>
      <c r="AP83" s="14">
        <v>278.97000000000003</v>
      </c>
      <c r="AQ83" s="12">
        <v>7200</v>
      </c>
      <c r="AR83" s="15">
        <v>7200</v>
      </c>
      <c r="AS83" s="6">
        <v>7200</v>
      </c>
      <c r="AT83" s="96">
        <v>1401.8536939620969</v>
      </c>
      <c r="AU83" s="1" t="b">
        <f>SUM($AK83:$AT83) &lt; $AY$1 * 7200</f>
        <v>1</v>
      </c>
      <c r="AV83" s="1" t="b">
        <f t="shared" si="4"/>
        <v>1</v>
      </c>
      <c r="AW83" s="5" t="b">
        <f t="shared" si="5"/>
        <v>0</v>
      </c>
      <c r="AX83" s="24"/>
      <c r="AY83" s="24"/>
      <c r="BA83" s="14">
        <f xml:space="preserve"> SUBTOTAL(104, F83,I83,L83:O83)</f>
        <v>42</v>
      </c>
      <c r="BB83" s="14">
        <f>SUBTOTAL(105, P83:S83,V83:Z83)</f>
        <v>42</v>
      </c>
      <c r="BC83" s="39" t="b">
        <f t="shared" si="3"/>
        <v>1</v>
      </c>
    </row>
    <row r="84" spans="1:55">
      <c r="A84" s="13">
        <v>75</v>
      </c>
      <c r="B84" s="13">
        <v>4</v>
      </c>
      <c r="C84" s="71">
        <v>0.3</v>
      </c>
      <c r="D84" s="71">
        <v>0.5</v>
      </c>
      <c r="E84" s="112">
        <v>2</v>
      </c>
      <c r="F84" s="92">
        <v>30.6</v>
      </c>
      <c r="G84" s="14">
        <v>52</v>
      </c>
      <c r="H84" s="14">
        <v>52</v>
      </c>
      <c r="I84" s="14">
        <v>52</v>
      </c>
      <c r="J84" s="14">
        <v>25.52</v>
      </c>
      <c r="K84" s="14">
        <v>33.909999999999997</v>
      </c>
      <c r="L84" s="9">
        <v>35.637188660625341</v>
      </c>
      <c r="M84" s="14">
        <v>26.64</v>
      </c>
      <c r="N84" s="90">
        <v>28.52314585854538</v>
      </c>
      <c r="O84" s="27">
        <v>52</v>
      </c>
      <c r="P84" s="92">
        <v>52</v>
      </c>
      <c r="Q84" s="14">
        <v>52</v>
      </c>
      <c r="R84" s="14">
        <v>52</v>
      </c>
      <c r="S84" s="14">
        <v>52</v>
      </c>
      <c r="T84" s="14">
        <v>52</v>
      </c>
      <c r="U84" s="14">
        <v>52</v>
      </c>
      <c r="V84" s="9" t="s">
        <v>14</v>
      </c>
      <c r="W84" s="14" t="s">
        <v>14</v>
      </c>
      <c r="X84" s="6" t="s">
        <v>14</v>
      </c>
      <c r="Y84" s="27">
        <v>52</v>
      </c>
      <c r="Z84" s="17">
        <f>MIN(P84:S84)+1</f>
        <v>53</v>
      </c>
      <c r="AA84" s="92">
        <v>41.15</v>
      </c>
      <c r="AB84" s="14">
        <v>0</v>
      </c>
      <c r="AC84" s="14">
        <v>0</v>
      </c>
      <c r="AD84" s="14">
        <v>0</v>
      </c>
      <c r="AE84" s="14">
        <v>50.91</v>
      </c>
      <c r="AF84" s="14">
        <v>34.799999999999997</v>
      </c>
      <c r="AG84" s="22">
        <f>IF(V84="NaN", IF($Z84&gt;1, (1-(L84/$Z84))*100,100), (1-(L84/V84))*100)</f>
        <v>32.760021395046522</v>
      </c>
      <c r="AH84" s="22">
        <f>IF(W84="NaN", IF($Z84&gt;1, (1-(M84/$Z84))*100,100), (1-(M84/W84))*100)</f>
        <v>49.735849056603776</v>
      </c>
      <c r="AI84" s="14">
        <f>IF(X84="NaN", IF($Z84&gt;1, (1-(N84/$Z84))*100,100), (1-(N84/X84))*100)</f>
        <v>46.182743663121926</v>
      </c>
      <c r="AJ84" s="26">
        <f>IF(Y84="NaN", IF($Z84&gt;1, (1-(O84/$Z84))*100,100), (1-(O84/Y84))*100)</f>
        <v>0</v>
      </c>
      <c r="AK84" s="14">
        <v>7200</v>
      </c>
      <c r="AL84" s="14">
        <v>5270.71</v>
      </c>
      <c r="AM84" s="14">
        <v>1199.92</v>
      </c>
      <c r="AN84" s="14">
        <v>2145.0700000000002</v>
      </c>
      <c r="AO84" s="14">
        <v>62.48</v>
      </c>
      <c r="AP84" s="14">
        <v>1534.05</v>
      </c>
      <c r="AQ84" s="12">
        <v>7200</v>
      </c>
      <c r="AR84" s="15">
        <v>7200</v>
      </c>
      <c r="AS84" s="6">
        <v>7200</v>
      </c>
      <c r="AT84" s="96">
        <v>4042.8303709030151</v>
      </c>
      <c r="AU84" s="1" t="b">
        <f>SUM($AK84:$AT84) &lt; $AY$1 * 7200</f>
        <v>1</v>
      </c>
      <c r="AV84" s="1" t="b">
        <f t="shared" si="4"/>
        <v>1</v>
      </c>
      <c r="AW84" s="5" t="b">
        <f t="shared" si="5"/>
        <v>0</v>
      </c>
      <c r="AX84" s="24"/>
      <c r="AY84" s="24"/>
      <c r="BA84" s="14">
        <f xml:space="preserve"> SUBTOTAL(104, F84,I84,L84:O84)</f>
        <v>52</v>
      </c>
      <c r="BB84" s="14">
        <f>SUBTOTAL(105, P84:S84,V84:Z84)</f>
        <v>52</v>
      </c>
      <c r="BC84" s="39" t="b">
        <f t="shared" si="3"/>
        <v>1</v>
      </c>
    </row>
    <row r="85" spans="1:55">
      <c r="A85" s="13">
        <v>75</v>
      </c>
      <c r="B85" s="13">
        <v>4</v>
      </c>
      <c r="C85" s="71">
        <v>0.3</v>
      </c>
      <c r="D85" s="71">
        <v>0.5</v>
      </c>
      <c r="E85" s="112">
        <v>3</v>
      </c>
      <c r="F85" s="92">
        <v>61</v>
      </c>
      <c r="G85" s="14">
        <v>61</v>
      </c>
      <c r="H85" s="14">
        <v>61</v>
      </c>
      <c r="I85" s="14">
        <v>61</v>
      </c>
      <c r="J85" s="14">
        <v>31.46</v>
      </c>
      <c r="K85" s="14">
        <v>39.9</v>
      </c>
      <c r="L85" s="9">
        <v>61</v>
      </c>
      <c r="M85" s="14">
        <v>33.76</v>
      </c>
      <c r="N85" s="90">
        <v>40.797882188993178</v>
      </c>
      <c r="O85" s="27">
        <v>40.118338920948382</v>
      </c>
      <c r="P85" s="92">
        <v>61</v>
      </c>
      <c r="Q85" s="14">
        <v>61</v>
      </c>
      <c r="R85" s="14">
        <v>61</v>
      </c>
      <c r="S85" s="14">
        <v>61</v>
      </c>
      <c r="T85" s="14">
        <v>61</v>
      </c>
      <c r="U85" s="14">
        <v>61</v>
      </c>
      <c r="V85" s="9">
        <v>61</v>
      </c>
      <c r="W85" s="14" t="s">
        <v>14</v>
      </c>
      <c r="X85" s="6" t="s">
        <v>14</v>
      </c>
      <c r="Y85" s="27" t="s">
        <v>14</v>
      </c>
      <c r="Z85" s="17">
        <f>MIN(P85:S85)+1</f>
        <v>62</v>
      </c>
      <c r="AA85" s="92">
        <v>0</v>
      </c>
      <c r="AB85" s="14">
        <v>0</v>
      </c>
      <c r="AC85" s="14">
        <v>0</v>
      </c>
      <c r="AD85" s="14">
        <v>0</v>
      </c>
      <c r="AE85" s="14">
        <v>48.42</v>
      </c>
      <c r="AF85" s="14">
        <v>34.6</v>
      </c>
      <c r="AG85" s="22">
        <f>IF(V85="NaN", IF($Z85&gt;1, (1-(L85/$Z85))*100,100), (1-(L85/V85))*100)</f>
        <v>0</v>
      </c>
      <c r="AH85" s="22">
        <f>IF(W85="NaN", IF($Z85&gt;1, (1-(M85/$Z85))*100,100), (1-(M85/W85))*100)</f>
        <v>45.548387096774199</v>
      </c>
      <c r="AI85" s="14">
        <f>IF(X85="NaN", IF($Z85&gt;1, (1-(N85/$Z85))*100,100), (1-(N85/X85))*100)</f>
        <v>34.196964211301328</v>
      </c>
      <c r="AJ85" s="26">
        <f>IF(Y85="NaN", IF($Z85&gt;1, (1-(O85/$Z85))*100,100), (1-(O85/Y85))*100)</f>
        <v>35.293001740405842</v>
      </c>
      <c r="AK85" s="14">
        <v>784.14</v>
      </c>
      <c r="AL85" s="14">
        <v>17.57</v>
      </c>
      <c r="AM85" s="14">
        <v>149.97999999999999</v>
      </c>
      <c r="AN85" s="14">
        <v>2049.61</v>
      </c>
      <c r="AO85" s="14">
        <v>8.0399999999999991</v>
      </c>
      <c r="AP85" s="14">
        <v>240.34</v>
      </c>
      <c r="AQ85" s="12">
        <v>1041.088558912277</v>
      </c>
      <c r="AR85" s="15">
        <v>7200</v>
      </c>
      <c r="AS85" s="6">
        <v>7200</v>
      </c>
      <c r="AT85" s="96">
        <v>7200</v>
      </c>
      <c r="AU85" s="1" t="b">
        <f>SUM($AK85:$AT85) &lt; $AY$1 * 7200</f>
        <v>1</v>
      </c>
      <c r="AV85" s="1" t="b">
        <f t="shared" si="4"/>
        <v>1</v>
      </c>
      <c r="AW85" s="5" t="b">
        <f t="shared" si="5"/>
        <v>0</v>
      </c>
      <c r="AX85" s="24"/>
      <c r="AY85" s="24"/>
      <c r="BA85" s="14">
        <f xml:space="preserve"> SUBTOTAL(104, F85,I85,L85:O85)</f>
        <v>61</v>
      </c>
      <c r="BB85" s="14">
        <f>SUBTOTAL(105, P85:S85,V85:Z85)</f>
        <v>61</v>
      </c>
      <c r="BC85" s="39" t="b">
        <f t="shared" si="3"/>
        <v>1</v>
      </c>
    </row>
    <row r="86" spans="1:55">
      <c r="A86" s="13">
        <v>75</v>
      </c>
      <c r="B86" s="13">
        <v>4</v>
      </c>
      <c r="C86" s="71">
        <v>0.3</v>
      </c>
      <c r="D86" s="71">
        <v>0.5</v>
      </c>
      <c r="E86" s="112">
        <v>4</v>
      </c>
      <c r="F86" s="92">
        <v>28</v>
      </c>
      <c r="G86" s="14">
        <v>28</v>
      </c>
      <c r="H86" s="14">
        <v>28</v>
      </c>
      <c r="I86" s="14">
        <v>28</v>
      </c>
      <c r="J86" s="14">
        <v>22.85</v>
      </c>
      <c r="K86" s="14">
        <v>28</v>
      </c>
      <c r="L86" s="9">
        <v>28</v>
      </c>
      <c r="M86" s="14">
        <v>28</v>
      </c>
      <c r="N86" s="90">
        <v>28</v>
      </c>
      <c r="O86" s="27">
        <v>28</v>
      </c>
      <c r="P86" s="92">
        <v>28</v>
      </c>
      <c r="Q86" s="14">
        <v>28</v>
      </c>
      <c r="R86" s="14">
        <v>28</v>
      </c>
      <c r="S86" s="14">
        <v>28</v>
      </c>
      <c r="T86" s="14">
        <v>28</v>
      </c>
      <c r="U86" s="14">
        <v>28</v>
      </c>
      <c r="V86" s="9">
        <v>28</v>
      </c>
      <c r="W86" s="14">
        <v>28</v>
      </c>
      <c r="X86" s="6">
        <v>28</v>
      </c>
      <c r="Y86" s="27">
        <v>28</v>
      </c>
      <c r="Z86" s="17">
        <f>MIN(P86:S86)+1</f>
        <v>29</v>
      </c>
      <c r="AA86" s="92">
        <v>0</v>
      </c>
      <c r="AB86" s="14">
        <v>0</v>
      </c>
      <c r="AC86" s="14">
        <v>0</v>
      </c>
      <c r="AD86" s="14">
        <v>0</v>
      </c>
      <c r="AE86" s="14">
        <v>18.38</v>
      </c>
      <c r="AF86" s="14">
        <v>0</v>
      </c>
      <c r="AG86" s="22">
        <f>IF(V86="NaN", IF($Z86&gt;1, (1-(L86/$Z86))*100,100), (1-(L86/V86))*100)</f>
        <v>0</v>
      </c>
      <c r="AH86" s="22">
        <f>IF(W86="NaN", IF($Z86&gt;1, (1-(M86/$Z86))*100,100), (1-(M86/W86))*100)</f>
        <v>0</v>
      </c>
      <c r="AI86" s="14">
        <f>IF(X86="NaN", IF($Z86&gt;1, (1-(N86/$Z86))*100,100), (1-(N86/X86))*100)</f>
        <v>0</v>
      </c>
      <c r="AJ86" s="26">
        <f>IF(Y86="NaN", IF($Z86&gt;1, (1-(O86/$Z86))*100,100), (1-(O86/Y86))*100)</f>
        <v>0</v>
      </c>
      <c r="AK86" s="14">
        <v>44.51</v>
      </c>
      <c r="AL86" s="14">
        <v>3.89</v>
      </c>
      <c r="AM86" s="14">
        <v>5.79</v>
      </c>
      <c r="AN86" s="14">
        <v>12.92</v>
      </c>
      <c r="AO86" s="14">
        <v>1.47</v>
      </c>
      <c r="AP86" s="14">
        <v>18.64</v>
      </c>
      <c r="AQ86" s="12">
        <v>217.53853297233579</v>
      </c>
      <c r="AR86" s="15">
        <v>5214.7647471427917</v>
      </c>
      <c r="AS86" s="6">
        <v>4082.8597810268402</v>
      </c>
      <c r="AT86" s="96">
        <v>45.677226066589363</v>
      </c>
      <c r="AU86" s="1" t="b">
        <f>SUM($AK86:$AT86) &lt; $AY$1 * 7200</f>
        <v>1</v>
      </c>
      <c r="AV86" s="1" t="b">
        <f t="shared" si="4"/>
        <v>1</v>
      </c>
      <c r="AW86" s="5" t="b">
        <f t="shared" si="5"/>
        <v>0</v>
      </c>
      <c r="AX86" s="24"/>
      <c r="AY86" s="24"/>
      <c r="BA86" s="14">
        <f xml:space="preserve"> SUBTOTAL(104, F86,I86,L86:O86)</f>
        <v>28</v>
      </c>
      <c r="BB86" s="14">
        <f>SUBTOTAL(105, P86:S86,V86:Z86)</f>
        <v>28</v>
      </c>
      <c r="BC86" s="39" t="b">
        <f t="shared" si="3"/>
        <v>1</v>
      </c>
    </row>
    <row r="87" spans="1:55">
      <c r="A87" s="13">
        <v>75</v>
      </c>
      <c r="B87" s="13">
        <v>4</v>
      </c>
      <c r="C87" s="71">
        <v>0.3</v>
      </c>
      <c r="D87" s="71">
        <v>0.5</v>
      </c>
      <c r="E87" s="112">
        <v>5</v>
      </c>
      <c r="F87" s="92">
        <v>42</v>
      </c>
      <c r="G87" s="14">
        <v>42</v>
      </c>
      <c r="H87" s="14">
        <v>42</v>
      </c>
      <c r="I87" s="14">
        <v>42</v>
      </c>
      <c r="J87" s="14">
        <v>22.7</v>
      </c>
      <c r="K87" s="14">
        <v>28.95</v>
      </c>
      <c r="L87" s="9">
        <v>42</v>
      </c>
      <c r="M87" s="14">
        <v>25.29</v>
      </c>
      <c r="N87" s="90">
        <v>28.41083622490676</v>
      </c>
      <c r="O87" s="27">
        <v>42</v>
      </c>
      <c r="P87" s="92">
        <v>42</v>
      </c>
      <c r="Q87" s="14">
        <v>42</v>
      </c>
      <c r="R87" s="14">
        <v>42</v>
      </c>
      <c r="S87" s="14">
        <v>42</v>
      </c>
      <c r="T87" s="14">
        <v>42</v>
      </c>
      <c r="U87" s="14">
        <v>42</v>
      </c>
      <c r="V87" s="9">
        <v>42</v>
      </c>
      <c r="W87" s="14" t="s">
        <v>14</v>
      </c>
      <c r="X87" s="6" t="s">
        <v>14</v>
      </c>
      <c r="Y87" s="27">
        <v>42</v>
      </c>
      <c r="Z87" s="17">
        <f>MIN(P87:S87)+1</f>
        <v>43</v>
      </c>
      <c r="AA87" s="92">
        <v>0</v>
      </c>
      <c r="AB87" s="14">
        <v>0</v>
      </c>
      <c r="AC87" s="14">
        <v>0</v>
      </c>
      <c r="AD87" s="14">
        <v>0</v>
      </c>
      <c r="AE87" s="14">
        <v>45.95</v>
      </c>
      <c r="AF87" s="14">
        <v>31.08</v>
      </c>
      <c r="AG87" s="22">
        <f>IF(V87="NaN", IF($Z87&gt;1, (1-(L87/$Z87))*100,100), (1-(L87/V87))*100)</f>
        <v>0</v>
      </c>
      <c r="AH87" s="22">
        <f>IF(W87="NaN", IF($Z87&gt;1, (1-(M87/$Z87))*100,100), (1-(M87/W87))*100)</f>
        <v>41.186046511627907</v>
      </c>
      <c r="AI87" s="14">
        <f>IF(X87="NaN", IF($Z87&gt;1, (1-(N87/$Z87))*100,100), (1-(N87/X87))*100)</f>
        <v>33.928287849054051</v>
      </c>
      <c r="AJ87" s="26">
        <f>IF(Y87="NaN", IF($Z87&gt;1, (1-(O87/$Z87))*100,100), (1-(O87/Y87))*100)</f>
        <v>0</v>
      </c>
      <c r="AK87" s="14">
        <v>2435.41</v>
      </c>
      <c r="AL87" s="14">
        <v>115.43</v>
      </c>
      <c r="AM87" s="14">
        <v>60.22</v>
      </c>
      <c r="AN87" s="14">
        <v>339.61</v>
      </c>
      <c r="AO87" s="14">
        <v>8.6</v>
      </c>
      <c r="AP87" s="14">
        <v>212.54</v>
      </c>
      <c r="AQ87" s="12">
        <v>3468.1913599967961</v>
      </c>
      <c r="AR87" s="15">
        <v>7200</v>
      </c>
      <c r="AS87" s="6">
        <v>7200</v>
      </c>
      <c r="AT87" s="96">
        <v>782.06962203979492</v>
      </c>
      <c r="AU87" s="1" t="b">
        <f>SUM($AK87:$AT87) &lt; $AY$1 * 7200</f>
        <v>1</v>
      </c>
      <c r="AV87" s="1" t="b">
        <f t="shared" si="4"/>
        <v>1</v>
      </c>
      <c r="AW87" s="5" t="b">
        <f t="shared" si="5"/>
        <v>0</v>
      </c>
      <c r="AX87" s="24"/>
      <c r="AY87" s="24"/>
      <c r="BA87" s="14">
        <f xml:space="preserve"> SUBTOTAL(104, F87,I87,L87:O87)</f>
        <v>42</v>
      </c>
      <c r="BB87" s="14">
        <f>SUBTOTAL(105, P87:S87,V87:Z87)</f>
        <v>42</v>
      </c>
      <c r="BC87" s="39" t="b">
        <f t="shared" si="3"/>
        <v>1</v>
      </c>
    </row>
    <row r="88" spans="1:55">
      <c r="A88" s="13">
        <v>75</v>
      </c>
      <c r="B88" s="13">
        <v>4</v>
      </c>
      <c r="C88" s="71">
        <v>0.3</v>
      </c>
      <c r="D88" s="71">
        <v>1</v>
      </c>
      <c r="E88" s="112">
        <v>1</v>
      </c>
      <c r="F88" s="92">
        <v>42.53</v>
      </c>
      <c r="G88" s="14">
        <v>49</v>
      </c>
      <c r="H88" s="14">
        <v>49</v>
      </c>
      <c r="I88" s="14">
        <v>49</v>
      </c>
      <c r="J88" s="14">
        <v>41.17</v>
      </c>
      <c r="K88" s="14">
        <v>49</v>
      </c>
      <c r="L88" s="9">
        <v>49</v>
      </c>
      <c r="M88" s="14">
        <v>37.630000000000003</v>
      </c>
      <c r="N88" s="90">
        <v>49</v>
      </c>
      <c r="O88" s="27">
        <v>49</v>
      </c>
      <c r="P88" s="92">
        <v>49</v>
      </c>
      <c r="Q88" s="14">
        <v>49</v>
      </c>
      <c r="R88" s="14">
        <v>49</v>
      </c>
      <c r="S88" s="14">
        <v>49</v>
      </c>
      <c r="T88" s="14">
        <v>49</v>
      </c>
      <c r="U88" s="14">
        <v>49</v>
      </c>
      <c r="V88" s="9">
        <v>49</v>
      </c>
      <c r="W88" s="14" t="s">
        <v>14</v>
      </c>
      <c r="X88" s="6">
        <v>49</v>
      </c>
      <c r="Y88" s="27">
        <v>49</v>
      </c>
      <c r="Z88" s="17">
        <f>MIN(P88:S88)+1</f>
        <v>50</v>
      </c>
      <c r="AA88" s="92">
        <v>13.21</v>
      </c>
      <c r="AB88" s="14">
        <v>0</v>
      </c>
      <c r="AC88" s="14">
        <v>0</v>
      </c>
      <c r="AD88" s="14">
        <v>0</v>
      </c>
      <c r="AE88" s="14">
        <v>15.99</v>
      </c>
      <c r="AF88" s="14">
        <v>0</v>
      </c>
      <c r="AG88" s="22">
        <f>IF(V88="NaN", IF($Z88&gt;1, (1-(L88/$Z88))*100,100), (1-(L88/V88))*100)</f>
        <v>0</v>
      </c>
      <c r="AH88" s="22">
        <f>IF(W88="NaN", IF($Z88&gt;1, (1-(M88/$Z88))*100,100), (1-(M88/W88))*100)</f>
        <v>24.739999999999995</v>
      </c>
      <c r="AI88" s="14">
        <f>IF(X88="NaN", IF($Z88&gt;1, (1-(N88/$Z88))*100,100), (1-(N88/X88))*100)</f>
        <v>0</v>
      </c>
      <c r="AJ88" s="26">
        <f>IF(Y88="NaN", IF($Z88&gt;1, (1-(O88/$Z88))*100,100), (1-(O88/Y88))*100)</f>
        <v>0</v>
      </c>
      <c r="AK88" s="14">
        <v>7200</v>
      </c>
      <c r="AL88" s="14">
        <v>305.05</v>
      </c>
      <c r="AM88" s="14">
        <v>12.86</v>
      </c>
      <c r="AN88" s="14">
        <v>26.52</v>
      </c>
      <c r="AO88" s="14">
        <v>18.77</v>
      </c>
      <c r="AP88" s="14">
        <v>22.46</v>
      </c>
      <c r="AQ88" s="12">
        <v>992.18022012710571</v>
      </c>
      <c r="AR88" s="15">
        <v>7200</v>
      </c>
      <c r="AS88" s="6">
        <v>6784.958771944046</v>
      </c>
      <c r="AT88" s="96">
        <v>45.451337099075317</v>
      </c>
      <c r="AU88" s="1" t="b">
        <f>SUM($AK88:$AT88) &lt; $AY$1 * 7200</f>
        <v>1</v>
      </c>
      <c r="AV88" s="1" t="b">
        <f t="shared" si="4"/>
        <v>1</v>
      </c>
      <c r="AW88" s="5" t="b">
        <f t="shared" si="5"/>
        <v>0</v>
      </c>
      <c r="AX88" s="24"/>
      <c r="AY88" s="24"/>
      <c r="BA88" s="14">
        <f xml:space="preserve"> SUBTOTAL(104, F88,I88,L88:O88)</f>
        <v>49</v>
      </c>
      <c r="BB88" s="14">
        <f>SUBTOTAL(105, P88:S88,V88:Z88)</f>
        <v>49</v>
      </c>
      <c r="BC88" s="39" t="b">
        <f t="shared" si="3"/>
        <v>1</v>
      </c>
    </row>
    <row r="89" spans="1:55">
      <c r="A89" s="13">
        <v>75</v>
      </c>
      <c r="B89" s="13">
        <v>4</v>
      </c>
      <c r="C89" s="71">
        <v>0.3</v>
      </c>
      <c r="D89" s="71">
        <v>1</v>
      </c>
      <c r="E89" s="112">
        <v>2</v>
      </c>
      <c r="F89" s="92">
        <v>27.56</v>
      </c>
      <c r="G89" s="14">
        <v>45.45</v>
      </c>
      <c r="H89" s="14">
        <v>63</v>
      </c>
      <c r="I89" s="14">
        <v>63</v>
      </c>
      <c r="J89" s="14">
        <v>39.840000000000003</v>
      </c>
      <c r="K89" s="14">
        <v>56.92</v>
      </c>
      <c r="L89" s="9">
        <v>49.999999999999979</v>
      </c>
      <c r="M89" s="14">
        <v>40.39</v>
      </c>
      <c r="N89" s="90">
        <v>47.415366887526289</v>
      </c>
      <c r="O89" s="27">
        <v>63</v>
      </c>
      <c r="P89" s="92">
        <v>63</v>
      </c>
      <c r="Q89" s="14">
        <v>63</v>
      </c>
      <c r="R89" s="14">
        <v>63</v>
      </c>
      <c r="S89" s="14">
        <v>63</v>
      </c>
      <c r="T89" s="14">
        <v>63</v>
      </c>
      <c r="U89" s="14">
        <v>63</v>
      </c>
      <c r="V89" s="9" t="s">
        <v>14</v>
      </c>
      <c r="W89" s="14" t="s">
        <v>14</v>
      </c>
      <c r="X89" s="6" t="s">
        <v>14</v>
      </c>
      <c r="Y89" s="27">
        <v>63</v>
      </c>
      <c r="Z89" s="17">
        <f>MIN(P89:S89)+1</f>
        <v>64</v>
      </c>
      <c r="AA89" s="92">
        <v>56.25</v>
      </c>
      <c r="AB89" s="14">
        <v>27.86</v>
      </c>
      <c r="AC89" s="14">
        <v>0</v>
      </c>
      <c r="AD89" s="14">
        <v>0</v>
      </c>
      <c r="AE89" s="14">
        <v>36.76</v>
      </c>
      <c r="AF89" s="14">
        <v>9.64</v>
      </c>
      <c r="AG89" s="22">
        <f>IF(V89="NaN", IF($Z89&gt;1, (1-(L89/$Z89))*100,100), (1-(L89/V89))*100)</f>
        <v>21.875000000000032</v>
      </c>
      <c r="AH89" s="22">
        <f>IF(W89="NaN", IF($Z89&gt;1, (1-(M89/$Z89))*100,100), (1-(M89/W89))*100)</f>
        <v>36.890625</v>
      </c>
      <c r="AI89" s="14">
        <f>IF(X89="NaN", IF($Z89&gt;1, (1-(N89/$Z89))*100,100), (1-(N89/X89))*100)</f>
        <v>25.913489238240174</v>
      </c>
      <c r="AJ89" s="26">
        <f>IF(Y89="NaN", IF($Z89&gt;1, (1-(O89/$Z89))*100,100), (1-(O89/Y89))*100)</f>
        <v>0</v>
      </c>
      <c r="AK89" s="14">
        <v>7200</v>
      </c>
      <c r="AL89" s="14">
        <v>7200</v>
      </c>
      <c r="AM89" s="14">
        <v>3316.48</v>
      </c>
      <c r="AN89" s="14">
        <v>153.41</v>
      </c>
      <c r="AO89" s="14">
        <v>3710.15</v>
      </c>
      <c r="AP89" s="14">
        <v>425.46</v>
      </c>
      <c r="AQ89" s="12">
        <v>7200</v>
      </c>
      <c r="AR89" s="15">
        <v>7200</v>
      </c>
      <c r="AS89" s="6">
        <v>7200</v>
      </c>
      <c r="AT89" s="96">
        <v>110.2756850719452</v>
      </c>
      <c r="AU89" s="1" t="b">
        <f>SUM($AK89:$AT89) &lt; $AY$1 * 7200</f>
        <v>1</v>
      </c>
      <c r="AV89" s="1" t="b">
        <f t="shared" si="4"/>
        <v>1</v>
      </c>
      <c r="AW89" s="5" t="b">
        <f t="shared" si="5"/>
        <v>0</v>
      </c>
      <c r="AX89" s="24"/>
      <c r="AY89" s="24"/>
      <c r="BA89" s="14">
        <f xml:space="preserve"> SUBTOTAL(104, F89,I89,L89:O89)</f>
        <v>63</v>
      </c>
      <c r="BB89" s="14">
        <f>SUBTOTAL(105, P89:S89,V89:Z89)</f>
        <v>63</v>
      </c>
      <c r="BC89" s="39" t="b">
        <f t="shared" si="3"/>
        <v>1</v>
      </c>
    </row>
    <row r="90" spans="1:55">
      <c r="A90" s="13">
        <v>75</v>
      </c>
      <c r="B90" s="13">
        <v>4</v>
      </c>
      <c r="C90" s="71">
        <v>0.3</v>
      </c>
      <c r="D90" s="71">
        <v>1</v>
      </c>
      <c r="E90" s="112">
        <v>3</v>
      </c>
      <c r="F90" s="92">
        <v>62.46</v>
      </c>
      <c r="G90" s="14">
        <v>75</v>
      </c>
      <c r="H90" s="14">
        <v>75</v>
      </c>
      <c r="I90" s="14">
        <v>75</v>
      </c>
      <c r="J90" s="14">
        <v>60.64</v>
      </c>
      <c r="K90" s="14">
        <v>70</v>
      </c>
      <c r="L90" s="9">
        <v>75</v>
      </c>
      <c r="M90" s="14">
        <v>66.709999999999994</v>
      </c>
      <c r="N90" s="90">
        <v>75</v>
      </c>
      <c r="O90" s="27">
        <v>75</v>
      </c>
      <c r="P90" s="92">
        <v>75</v>
      </c>
      <c r="Q90" s="14">
        <v>75</v>
      </c>
      <c r="R90" s="14">
        <v>75</v>
      </c>
      <c r="S90" s="14">
        <v>75</v>
      </c>
      <c r="T90" s="14">
        <v>76</v>
      </c>
      <c r="U90" s="14">
        <v>75</v>
      </c>
      <c r="V90" s="9">
        <v>75</v>
      </c>
      <c r="W90" s="14">
        <v>76</v>
      </c>
      <c r="X90" s="6">
        <v>75</v>
      </c>
      <c r="Y90" s="27">
        <v>75</v>
      </c>
      <c r="Z90" s="17">
        <f>MIN(P90:S90)+1</f>
        <v>76</v>
      </c>
      <c r="AA90" s="92">
        <v>16.72</v>
      </c>
      <c r="AB90" s="14">
        <v>0</v>
      </c>
      <c r="AC90" s="14">
        <v>0</v>
      </c>
      <c r="AD90" s="14">
        <v>0</v>
      </c>
      <c r="AE90" s="14">
        <v>20.2</v>
      </c>
      <c r="AF90" s="14">
        <v>6.67</v>
      </c>
      <c r="AG90" s="22">
        <f>IF(V90="NaN", IF($Z90&gt;1, (1-(L90/$Z90))*100,100), (1-(L90/V90))*100)</f>
        <v>0</v>
      </c>
      <c r="AH90" s="22">
        <f>IF(W90="NaN", IF($Z90&gt;1, (1-(M90/$Z90))*100,100), (1-(M90/W90))*100)</f>
        <v>12.22368421052632</v>
      </c>
      <c r="AI90" s="14">
        <f>IF(X90="NaN", IF($Z90&gt;1, (1-(N90/$Z90))*100,100), (1-(N90/X90))*100)</f>
        <v>0</v>
      </c>
      <c r="AJ90" s="26">
        <f>IF(Y90="NaN", IF($Z90&gt;1, (1-(O90/$Z90))*100,100), (1-(O90/Y90))*100)</f>
        <v>0</v>
      </c>
      <c r="AK90" s="14">
        <v>7200</v>
      </c>
      <c r="AL90" s="14">
        <v>464.3</v>
      </c>
      <c r="AM90" s="14">
        <v>54.7</v>
      </c>
      <c r="AN90" s="14">
        <v>87.26</v>
      </c>
      <c r="AO90" s="14">
        <v>55.24</v>
      </c>
      <c r="AP90" s="14">
        <v>27.12</v>
      </c>
      <c r="AQ90" s="12">
        <v>918.67400312423706</v>
      </c>
      <c r="AR90" s="15">
        <v>7200</v>
      </c>
      <c r="AS90" s="6">
        <v>4191.9227120876312</v>
      </c>
      <c r="AT90" s="96">
        <v>39.90035605430603</v>
      </c>
      <c r="AU90" s="1" t="b">
        <f>SUM($AK90:$AT90) &lt; $AY$1 * 7200</f>
        <v>1</v>
      </c>
      <c r="AV90" s="1" t="b">
        <f t="shared" si="4"/>
        <v>1</v>
      </c>
      <c r="AW90" s="5" t="b">
        <f t="shared" si="5"/>
        <v>0</v>
      </c>
      <c r="AX90" s="24"/>
      <c r="AY90" s="24"/>
      <c r="BA90" s="14">
        <f xml:space="preserve"> SUBTOTAL(104, F90,I90,L90:O90)</f>
        <v>75</v>
      </c>
      <c r="BB90" s="14">
        <f>SUBTOTAL(105, P90:S90,V90:Z90)</f>
        <v>75</v>
      </c>
      <c r="BC90" s="39" t="b">
        <f t="shared" si="3"/>
        <v>1</v>
      </c>
    </row>
    <row r="91" spans="1:55">
      <c r="A91" s="13">
        <v>75</v>
      </c>
      <c r="B91" s="13">
        <v>4</v>
      </c>
      <c r="C91" s="71">
        <v>0.3</v>
      </c>
      <c r="D91" s="71">
        <v>1</v>
      </c>
      <c r="E91" s="112">
        <v>4</v>
      </c>
      <c r="F91" s="92">
        <v>49</v>
      </c>
      <c r="G91" s="14">
        <v>49</v>
      </c>
      <c r="H91" s="14">
        <v>49</v>
      </c>
      <c r="I91" s="14">
        <v>49</v>
      </c>
      <c r="J91" s="14">
        <v>40.75</v>
      </c>
      <c r="K91" s="14">
        <v>49</v>
      </c>
      <c r="L91" s="9">
        <v>49</v>
      </c>
      <c r="M91" s="14">
        <v>43</v>
      </c>
      <c r="N91" s="90">
        <v>49</v>
      </c>
      <c r="O91" s="27">
        <v>49</v>
      </c>
      <c r="P91" s="92">
        <v>49</v>
      </c>
      <c r="Q91" s="14">
        <v>49</v>
      </c>
      <c r="R91" s="14">
        <v>49</v>
      </c>
      <c r="S91" s="14">
        <v>49</v>
      </c>
      <c r="T91" s="14">
        <v>49</v>
      </c>
      <c r="U91" s="14">
        <v>49</v>
      </c>
      <c r="V91" s="9">
        <v>49</v>
      </c>
      <c r="W91" s="14">
        <v>49</v>
      </c>
      <c r="X91" s="6">
        <v>49</v>
      </c>
      <c r="Y91" s="27">
        <v>49</v>
      </c>
      <c r="Z91" s="17">
        <f>MIN(P91:S91)+1</f>
        <v>50</v>
      </c>
      <c r="AA91" s="92">
        <v>0</v>
      </c>
      <c r="AB91" s="14">
        <v>0</v>
      </c>
      <c r="AC91" s="14">
        <v>0</v>
      </c>
      <c r="AD91" s="14">
        <v>0</v>
      </c>
      <c r="AE91" s="14">
        <v>16.84</v>
      </c>
      <c r="AF91" s="14">
        <v>0</v>
      </c>
      <c r="AG91" s="22">
        <f>IF(V91="NaN", IF($Z91&gt;1, (1-(L91/$Z91))*100,100), (1-(L91/V91))*100)</f>
        <v>0</v>
      </c>
      <c r="AH91" s="22">
        <f>IF(W91="NaN", IF($Z91&gt;1, (1-(M91/$Z91))*100,100), (1-(M91/W91))*100)</f>
        <v>12.244897959183676</v>
      </c>
      <c r="AI91" s="14">
        <f>IF(X91="NaN", IF($Z91&gt;1, (1-(N91/$Z91))*100,100), (1-(N91/X91))*100)</f>
        <v>0</v>
      </c>
      <c r="AJ91" s="26">
        <f>IF(Y91="NaN", IF($Z91&gt;1, (1-(O91/$Z91))*100,100), (1-(O91/Y91))*100)</f>
        <v>0</v>
      </c>
      <c r="AK91" s="14">
        <v>1140.76</v>
      </c>
      <c r="AL91" s="14">
        <v>19.559999999999999</v>
      </c>
      <c r="AM91" s="14">
        <v>1.59</v>
      </c>
      <c r="AN91" s="14">
        <v>2.34</v>
      </c>
      <c r="AO91" s="14">
        <v>0.83</v>
      </c>
      <c r="AP91" s="14">
        <v>4.26</v>
      </c>
      <c r="AQ91" s="12">
        <v>395.51945114135742</v>
      </c>
      <c r="AR91" s="15">
        <v>7200</v>
      </c>
      <c r="AS91" s="6">
        <v>1827.689744949341</v>
      </c>
      <c r="AT91" s="96">
        <v>28.18176102638245</v>
      </c>
      <c r="AU91" s="1" t="b">
        <f>SUM($AK91:$AT91) &lt; $AY$1 * 7200</f>
        <v>1</v>
      </c>
      <c r="AV91" s="1" t="b">
        <f t="shared" si="4"/>
        <v>1</v>
      </c>
      <c r="AW91" s="5" t="b">
        <f t="shared" si="5"/>
        <v>0</v>
      </c>
      <c r="AX91" s="24"/>
      <c r="AY91" s="24"/>
      <c r="BA91" s="14">
        <f xml:space="preserve"> SUBTOTAL(104, F91,I91,L91:O91)</f>
        <v>49</v>
      </c>
      <c r="BB91" s="14">
        <f>SUBTOTAL(105, P91:S91,V91:Z91)</f>
        <v>49</v>
      </c>
      <c r="BC91" s="39" t="b">
        <f t="shared" si="3"/>
        <v>1</v>
      </c>
    </row>
    <row r="92" spans="1:55">
      <c r="A92" s="13">
        <v>75</v>
      </c>
      <c r="B92" s="13">
        <v>4</v>
      </c>
      <c r="C92" s="71">
        <v>0.3</v>
      </c>
      <c r="D92" s="71">
        <v>1</v>
      </c>
      <c r="E92" s="112">
        <v>5</v>
      </c>
      <c r="F92" s="92">
        <v>36.799999999999997</v>
      </c>
      <c r="G92" s="14">
        <v>49</v>
      </c>
      <c r="H92" s="14">
        <v>49</v>
      </c>
      <c r="I92" s="14">
        <v>49</v>
      </c>
      <c r="J92" s="14">
        <v>42.7</v>
      </c>
      <c r="K92" s="14">
        <v>47.25</v>
      </c>
      <c r="L92" s="9">
        <v>49</v>
      </c>
      <c r="M92" s="14">
        <v>37.950000000000003</v>
      </c>
      <c r="N92" s="90">
        <v>42.312341871978226</v>
      </c>
      <c r="O92" s="27">
        <v>49</v>
      </c>
      <c r="P92" s="92">
        <v>49</v>
      </c>
      <c r="Q92" s="14">
        <v>49</v>
      </c>
      <c r="R92" s="14">
        <v>49</v>
      </c>
      <c r="S92" s="14">
        <v>49</v>
      </c>
      <c r="T92" s="14">
        <v>49</v>
      </c>
      <c r="U92" s="14">
        <v>49</v>
      </c>
      <c r="V92" s="9">
        <v>49</v>
      </c>
      <c r="W92" s="14" t="s">
        <v>14</v>
      </c>
      <c r="X92" s="6" t="s">
        <v>14</v>
      </c>
      <c r="Y92" s="27">
        <v>49</v>
      </c>
      <c r="Z92" s="17">
        <f>MIN(P92:S92)+1</f>
        <v>50</v>
      </c>
      <c r="AA92" s="92">
        <v>24.9</v>
      </c>
      <c r="AB92" s="14">
        <v>0</v>
      </c>
      <c r="AC92" s="14">
        <v>0</v>
      </c>
      <c r="AD92" s="14">
        <v>0</v>
      </c>
      <c r="AE92" s="14">
        <v>12.85</v>
      </c>
      <c r="AF92" s="14">
        <v>3.57</v>
      </c>
      <c r="AG92" s="22">
        <f>IF(V92="NaN", IF($Z92&gt;1, (1-(L92/$Z92))*100,100), (1-(L92/V92))*100)</f>
        <v>0</v>
      </c>
      <c r="AH92" s="22">
        <f>IF(W92="NaN", IF($Z92&gt;1, (1-(M92/$Z92))*100,100), (1-(M92/W92))*100)</f>
        <v>24.099999999999998</v>
      </c>
      <c r="AI92" s="14">
        <f>IF(X92="NaN", IF($Z92&gt;1, (1-(N92/$Z92))*100,100), (1-(N92/X92))*100)</f>
        <v>15.375316256043547</v>
      </c>
      <c r="AJ92" s="26">
        <f>IF(Y92="NaN", IF($Z92&gt;1, (1-(O92/$Z92))*100,100), (1-(O92/Y92))*100)</f>
        <v>0</v>
      </c>
      <c r="AK92" s="14">
        <v>7200</v>
      </c>
      <c r="AL92" s="14">
        <v>101.35</v>
      </c>
      <c r="AM92" s="14">
        <v>99.75</v>
      </c>
      <c r="AN92" s="14">
        <v>14.38</v>
      </c>
      <c r="AO92" s="14">
        <v>2.65</v>
      </c>
      <c r="AP92" s="14">
        <v>29.38</v>
      </c>
      <c r="AQ92" s="12">
        <v>959.58527207374573</v>
      </c>
      <c r="AR92" s="15">
        <v>7200</v>
      </c>
      <c r="AS92" s="6">
        <v>7200</v>
      </c>
      <c r="AT92" s="96">
        <v>64.015712976455688</v>
      </c>
      <c r="AU92" s="1" t="b">
        <f>SUM($AK92:$AT92) &lt; $AY$1 * 7200</f>
        <v>1</v>
      </c>
      <c r="AV92" s="1" t="b">
        <f t="shared" si="4"/>
        <v>1</v>
      </c>
      <c r="AW92" s="5" t="b">
        <f t="shared" si="5"/>
        <v>0</v>
      </c>
      <c r="AX92" s="24"/>
      <c r="AY92" s="24"/>
      <c r="BA92" s="14">
        <f xml:space="preserve"> SUBTOTAL(104, F92,I92,L92:O92)</f>
        <v>49</v>
      </c>
      <c r="BB92" s="14">
        <f>SUBTOTAL(105, P92:S92,V92:Z92)</f>
        <v>49</v>
      </c>
      <c r="BC92" s="39" t="b">
        <f t="shared" si="3"/>
        <v>1</v>
      </c>
    </row>
    <row r="93" spans="1:55">
      <c r="A93" s="13">
        <v>75</v>
      </c>
      <c r="B93" s="13">
        <v>8</v>
      </c>
      <c r="C93" s="71">
        <v>0.1</v>
      </c>
      <c r="D93" s="71">
        <v>0.1</v>
      </c>
      <c r="E93" s="112">
        <v>1</v>
      </c>
      <c r="F93" s="92">
        <v>0</v>
      </c>
      <c r="G93" s="14">
        <v>0</v>
      </c>
      <c r="H93" s="14">
        <v>23.42</v>
      </c>
      <c r="I93" s="14">
        <v>23.64</v>
      </c>
      <c r="J93" s="14">
        <v>23.25</v>
      </c>
      <c r="K93" s="14">
        <v>23.45</v>
      </c>
      <c r="L93" s="9">
        <v>25.770865657337481</v>
      </c>
      <c r="M93" s="14">
        <v>38.64</v>
      </c>
      <c r="N93" s="90">
        <v>34.155190770507559</v>
      </c>
      <c r="O93" s="27">
        <v>41.539486021763729</v>
      </c>
      <c r="P93" s="92">
        <v>73</v>
      </c>
      <c r="Q93" s="14">
        <v>73</v>
      </c>
      <c r="R93" s="14">
        <v>77</v>
      </c>
      <c r="S93" s="14">
        <v>77</v>
      </c>
      <c r="T93" s="14">
        <v>73</v>
      </c>
      <c r="U93" s="14">
        <v>74</v>
      </c>
      <c r="V93" s="9">
        <v>73</v>
      </c>
      <c r="W93" s="14" t="s">
        <v>14</v>
      </c>
      <c r="X93" s="6" t="s">
        <v>14</v>
      </c>
      <c r="Y93" s="27" t="s">
        <v>14</v>
      </c>
      <c r="Z93" s="17">
        <f>MIN(P93:S93)+1</f>
        <v>74</v>
      </c>
      <c r="AA93" s="92">
        <v>100</v>
      </c>
      <c r="AB93" s="14">
        <v>100</v>
      </c>
      <c r="AC93" s="14">
        <v>69.58</v>
      </c>
      <c r="AD93" s="14">
        <v>69.3</v>
      </c>
      <c r="AE93" s="14">
        <v>68.150000000000006</v>
      </c>
      <c r="AF93" s="14">
        <v>68.319999999999993</v>
      </c>
      <c r="AG93" s="22">
        <f>IF(V93="NaN", IF($Z93&gt;1, (1-(L93/$Z93))*100,100), (1-(L93/V93))*100)</f>
        <v>64.697444305017143</v>
      </c>
      <c r="AH93" s="22">
        <f>IF(W93="NaN", IF($Z93&gt;1, (1-(M93/$Z93))*100,100), (1-(M93/W93))*100)</f>
        <v>47.783783783783782</v>
      </c>
      <c r="AI93" s="14">
        <f>IF(X93="NaN", IF($Z93&gt;1, (1-(N93/$Z93))*100,100), (1-(N93/X93))*100)</f>
        <v>53.844336796611401</v>
      </c>
      <c r="AJ93" s="26">
        <f>IF(Y93="NaN", IF($Z93&gt;1, (1-(O93/$Z93))*100,100), (1-(O93/Y93))*100)</f>
        <v>43.865559430049018</v>
      </c>
      <c r="AK93" s="14">
        <v>7200</v>
      </c>
      <c r="AL93" s="14">
        <v>7200</v>
      </c>
      <c r="AM93" s="14">
        <v>7200</v>
      </c>
      <c r="AN93" s="14">
        <v>7200</v>
      </c>
      <c r="AO93" s="14">
        <v>7200</v>
      </c>
      <c r="AP93" s="14">
        <v>7200</v>
      </c>
      <c r="AQ93" s="12">
        <v>7200</v>
      </c>
      <c r="AR93" s="15">
        <v>7200</v>
      </c>
      <c r="AS93" s="6">
        <v>7200</v>
      </c>
      <c r="AT93" s="96">
        <v>7200</v>
      </c>
      <c r="AU93" s="1" t="b">
        <f>SUM($AK93:$AT93) &lt; $AY$1 * 7200</f>
        <v>1</v>
      </c>
      <c r="AV93" s="1" t="b">
        <f t="shared" si="4"/>
        <v>0</v>
      </c>
      <c r="AW93" s="5" t="b">
        <f t="shared" si="5"/>
        <v>0</v>
      </c>
      <c r="AX93" s="24"/>
      <c r="AY93" s="24"/>
      <c r="BA93" s="14">
        <f xml:space="preserve"> SUBTOTAL(104, F93,I93,L93:O93)</f>
        <v>41.539486021763729</v>
      </c>
      <c r="BB93" s="14">
        <f>SUBTOTAL(105, P93:S93,V93:Z93)</f>
        <v>73</v>
      </c>
      <c r="BC93" s="39" t="b">
        <f t="shared" si="3"/>
        <v>1</v>
      </c>
    </row>
    <row r="94" spans="1:55">
      <c r="A94" s="13">
        <v>75</v>
      </c>
      <c r="B94" s="13">
        <v>8</v>
      </c>
      <c r="C94" s="71">
        <v>0.1</v>
      </c>
      <c r="D94" s="71">
        <v>0.1</v>
      </c>
      <c r="E94" s="112">
        <v>2</v>
      </c>
      <c r="F94" s="92">
        <v>0</v>
      </c>
      <c r="G94" s="14">
        <v>0</v>
      </c>
      <c r="H94" s="14">
        <v>23.19</v>
      </c>
      <c r="I94" s="14">
        <v>23.62</v>
      </c>
      <c r="J94" s="14">
        <v>23.19</v>
      </c>
      <c r="K94" s="14">
        <v>23.39</v>
      </c>
      <c r="L94" s="9">
        <v>23.209750993023469</v>
      </c>
      <c r="M94" s="14">
        <v>53</v>
      </c>
      <c r="N94" s="90">
        <v>36.71118124551014</v>
      </c>
      <c r="O94" s="27">
        <v>53</v>
      </c>
      <c r="P94" s="92">
        <v>64</v>
      </c>
      <c r="Q94" s="14">
        <v>53</v>
      </c>
      <c r="R94" s="14">
        <v>77</v>
      </c>
      <c r="S94" s="14">
        <v>77</v>
      </c>
      <c r="T94" s="14">
        <v>62</v>
      </c>
      <c r="U94" s="14">
        <v>62</v>
      </c>
      <c r="V94" s="9" t="s">
        <v>14</v>
      </c>
      <c r="W94" s="14">
        <v>53</v>
      </c>
      <c r="X94" s="6" t="s">
        <v>14</v>
      </c>
      <c r="Y94" s="27">
        <v>53</v>
      </c>
      <c r="Z94" s="17">
        <f>MIN(P94:S94)+1</f>
        <v>54</v>
      </c>
      <c r="AA94" s="92">
        <v>100</v>
      </c>
      <c r="AB94" s="14">
        <v>100</v>
      </c>
      <c r="AC94" s="14">
        <v>69.89</v>
      </c>
      <c r="AD94" s="14">
        <v>69.319999999999993</v>
      </c>
      <c r="AE94" s="14">
        <v>62.6</v>
      </c>
      <c r="AF94" s="14">
        <v>62.28</v>
      </c>
      <c r="AG94" s="22">
        <f>IF(V94="NaN", IF($Z94&gt;1, (1-(L94/$Z94))*100,100), (1-(L94/V94))*100)</f>
        <v>57.018979642549141</v>
      </c>
      <c r="AH94" s="22">
        <f>IF(W94="NaN", IF($Z94&gt;1, (1-(M94/$Z94))*100,100), (1-(M94/W94))*100)</f>
        <v>0</v>
      </c>
      <c r="AI94" s="14">
        <f>IF(X94="NaN", IF($Z94&gt;1, (1-(N94/$Z94))*100,100), (1-(N94/X94))*100)</f>
        <v>32.016331026833079</v>
      </c>
      <c r="AJ94" s="26">
        <f>IF(Y94="NaN", IF($Z94&gt;1, (1-(O94/$Z94))*100,100), (1-(O94/Y94))*100)</f>
        <v>0</v>
      </c>
      <c r="AK94" s="14">
        <v>7200</v>
      </c>
      <c r="AL94" s="14">
        <v>7200</v>
      </c>
      <c r="AM94" s="14">
        <v>7200</v>
      </c>
      <c r="AN94" s="14">
        <v>7200</v>
      </c>
      <c r="AO94" s="14">
        <v>7200</v>
      </c>
      <c r="AP94" s="14">
        <v>7200</v>
      </c>
      <c r="AQ94" s="12">
        <v>7200</v>
      </c>
      <c r="AR94" s="15">
        <v>1802.912453889847</v>
      </c>
      <c r="AS94" s="6">
        <v>7200</v>
      </c>
      <c r="AT94" s="96">
        <v>326.57524394989008</v>
      </c>
      <c r="AU94" s="1" t="b">
        <f>SUM($AK94:$AT94) &lt; $AY$1 * 7200</f>
        <v>1</v>
      </c>
      <c r="AV94" s="1" t="b">
        <f t="shared" si="4"/>
        <v>0</v>
      </c>
      <c r="AW94" s="5" t="b">
        <f t="shared" si="5"/>
        <v>1</v>
      </c>
      <c r="AX94" s="24"/>
      <c r="AY94" s="24"/>
      <c r="BA94" s="14">
        <f xml:space="preserve"> SUBTOTAL(104, F94,I94,L94:O94)</f>
        <v>53</v>
      </c>
      <c r="BB94" s="14">
        <f>SUBTOTAL(105, P94:S94,V94:Z94)</f>
        <v>53</v>
      </c>
      <c r="BC94" s="39" t="b">
        <f t="shared" si="3"/>
        <v>1</v>
      </c>
    </row>
    <row r="95" spans="1:55">
      <c r="A95" s="13">
        <v>75</v>
      </c>
      <c r="B95" s="13">
        <v>8</v>
      </c>
      <c r="C95" s="71">
        <v>0.1</v>
      </c>
      <c r="D95" s="71">
        <v>0.1</v>
      </c>
      <c r="E95" s="112">
        <v>3</v>
      </c>
      <c r="F95" s="92">
        <v>0</v>
      </c>
      <c r="G95" s="14">
        <v>0</v>
      </c>
      <c r="H95" s="14">
        <v>24.84</v>
      </c>
      <c r="I95" s="14">
        <v>23.85</v>
      </c>
      <c r="J95" s="14">
        <v>23.85</v>
      </c>
      <c r="K95" s="14">
        <v>23.95</v>
      </c>
      <c r="L95" s="9">
        <v>28.048313126416211</v>
      </c>
      <c r="M95" s="14">
        <v>44.66</v>
      </c>
      <c r="N95" s="90">
        <v>36.311221113136433</v>
      </c>
      <c r="O95" s="27">
        <v>64</v>
      </c>
      <c r="P95" s="92">
        <v>75</v>
      </c>
      <c r="Q95" s="14">
        <v>64</v>
      </c>
      <c r="R95" s="14">
        <v>74</v>
      </c>
      <c r="S95" s="14">
        <v>88</v>
      </c>
      <c r="T95" s="14">
        <v>64</v>
      </c>
      <c r="U95" s="14">
        <v>64</v>
      </c>
      <c r="V95" s="9" t="s">
        <v>14</v>
      </c>
      <c r="W95" s="14" t="s">
        <v>14</v>
      </c>
      <c r="X95" s="6" t="s">
        <v>14</v>
      </c>
      <c r="Y95" s="27">
        <v>64</v>
      </c>
      <c r="Z95" s="17">
        <f>MIN(P95:S95)+1</f>
        <v>65</v>
      </c>
      <c r="AA95" s="92">
        <v>100</v>
      </c>
      <c r="AB95" s="14">
        <v>100</v>
      </c>
      <c r="AC95" s="14">
        <v>66.430000000000007</v>
      </c>
      <c r="AD95" s="14">
        <v>72.89</v>
      </c>
      <c r="AE95" s="14">
        <v>62.73</v>
      </c>
      <c r="AF95" s="14">
        <v>62.58</v>
      </c>
      <c r="AG95" s="22">
        <f>IF(V95="NaN", IF($Z95&gt;1, (1-(L95/$Z95))*100,100), (1-(L95/V95))*100)</f>
        <v>56.848749036282754</v>
      </c>
      <c r="AH95" s="22">
        <f>IF(W95="NaN", IF($Z95&gt;1, (1-(M95/$Z95))*100,100), (1-(M95/W95))*100)</f>
        <v>31.292307692307698</v>
      </c>
      <c r="AI95" s="14">
        <f>IF(X95="NaN", IF($Z95&gt;1, (1-(N95/$Z95))*100,100), (1-(N95/X95))*100)</f>
        <v>44.136582902867026</v>
      </c>
      <c r="AJ95" s="26">
        <f>IF(Y95="NaN", IF($Z95&gt;1, (1-(O95/$Z95))*100,100), (1-(O95/Y95))*100)</f>
        <v>0</v>
      </c>
      <c r="AK95" s="14">
        <v>7200</v>
      </c>
      <c r="AL95" s="14">
        <v>7200</v>
      </c>
      <c r="AM95" s="14">
        <v>7200</v>
      </c>
      <c r="AN95" s="14">
        <v>7200</v>
      </c>
      <c r="AO95" s="14">
        <v>7200</v>
      </c>
      <c r="AP95" s="14">
        <v>7200</v>
      </c>
      <c r="AQ95" s="12">
        <v>7200</v>
      </c>
      <c r="AR95" s="15">
        <v>7200</v>
      </c>
      <c r="AS95" s="6">
        <v>7200</v>
      </c>
      <c r="AT95" s="96">
        <v>5076.4906508922577</v>
      </c>
      <c r="AU95" s="1" t="b">
        <f>SUM($AK95:$AT95) &lt; $AY$1 * 7200</f>
        <v>1</v>
      </c>
      <c r="AV95" s="1" t="b">
        <f t="shared" si="4"/>
        <v>0</v>
      </c>
      <c r="AW95" s="5" t="b">
        <f t="shared" si="5"/>
        <v>1</v>
      </c>
      <c r="AX95" s="24"/>
      <c r="AY95" s="24"/>
      <c r="BA95" s="14">
        <f xml:space="preserve"> SUBTOTAL(104, F95,I95,L95:O95)</f>
        <v>64</v>
      </c>
      <c r="BB95" s="14">
        <f>SUBTOTAL(105, P95:S95,V95:Z95)</f>
        <v>64</v>
      </c>
      <c r="BC95" s="39" t="b">
        <f t="shared" si="3"/>
        <v>1</v>
      </c>
    </row>
    <row r="96" spans="1:55">
      <c r="A96" s="13">
        <v>75</v>
      </c>
      <c r="B96" s="13">
        <v>8</v>
      </c>
      <c r="C96" s="71">
        <v>0.1</v>
      </c>
      <c r="D96" s="71">
        <v>0.1</v>
      </c>
      <c r="E96" s="112">
        <v>4</v>
      </c>
      <c r="F96" s="92">
        <v>12</v>
      </c>
      <c r="G96" s="14">
        <v>0.92</v>
      </c>
      <c r="H96" s="14">
        <v>25.91</v>
      </c>
      <c r="I96" s="14">
        <v>26</v>
      </c>
      <c r="J96" s="14">
        <v>25.71</v>
      </c>
      <c r="K96" s="14">
        <v>25.84</v>
      </c>
      <c r="L96" s="9">
        <v>27.234106669973929</v>
      </c>
      <c r="M96" s="14">
        <v>43.76</v>
      </c>
      <c r="N96" s="90">
        <v>37.838336159440658</v>
      </c>
      <c r="O96" s="27">
        <v>58</v>
      </c>
      <c r="P96" s="92">
        <v>70</v>
      </c>
      <c r="Q96" s="14">
        <v>70</v>
      </c>
      <c r="R96" s="14">
        <v>95</v>
      </c>
      <c r="S96" s="14">
        <v>95</v>
      </c>
      <c r="T96" s="14">
        <v>60</v>
      </c>
      <c r="U96" s="14">
        <v>59</v>
      </c>
      <c r="V96" s="9">
        <v>58</v>
      </c>
      <c r="W96" s="14" t="s">
        <v>14</v>
      </c>
      <c r="X96" s="6">
        <v>68</v>
      </c>
      <c r="Y96" s="27">
        <v>58</v>
      </c>
      <c r="Z96" s="17">
        <f>MIN(P96:S96)+1</f>
        <v>71</v>
      </c>
      <c r="AA96" s="92">
        <v>82.86</v>
      </c>
      <c r="AB96" s="14">
        <v>98.68</v>
      </c>
      <c r="AC96" s="14">
        <v>72.73</v>
      </c>
      <c r="AD96" s="14">
        <v>72.64</v>
      </c>
      <c r="AE96" s="14">
        <v>57.15</v>
      </c>
      <c r="AF96" s="14">
        <v>56.2</v>
      </c>
      <c r="AG96" s="22">
        <f>IF(V96="NaN", IF($Z96&gt;1, (1-(L96/$Z96))*100,100), (1-(L96/V96))*100)</f>
        <v>53.044643672458733</v>
      </c>
      <c r="AH96" s="22">
        <f>IF(W96="NaN", IF($Z96&gt;1, (1-(M96/$Z96))*100,100), (1-(M96/W96))*100)</f>
        <v>38.366197183098592</v>
      </c>
      <c r="AI96" s="14">
        <f>IF(X96="NaN", IF($Z96&gt;1, (1-(N96/$Z96))*100,100), (1-(N96/X96))*100)</f>
        <v>44.355388000822558</v>
      </c>
      <c r="AJ96" s="26">
        <f>IF(Y96="NaN", IF($Z96&gt;1, (1-(O96/$Z96))*100,100), (1-(O96/Y96))*100)</f>
        <v>0</v>
      </c>
      <c r="AK96" s="14">
        <v>7200</v>
      </c>
      <c r="AL96" s="14">
        <v>7200</v>
      </c>
      <c r="AM96" s="14">
        <v>7200</v>
      </c>
      <c r="AN96" s="14">
        <v>7200</v>
      </c>
      <c r="AO96" s="14">
        <v>7200</v>
      </c>
      <c r="AP96" s="14">
        <v>7200</v>
      </c>
      <c r="AQ96" s="12">
        <v>7200</v>
      </c>
      <c r="AR96" s="15">
        <v>7200</v>
      </c>
      <c r="AS96" s="6">
        <v>7200</v>
      </c>
      <c r="AT96" s="96">
        <v>3944.4381108284001</v>
      </c>
      <c r="AU96" s="1" t="b">
        <f>SUM($AK96:$AT96) &lt; $AY$1 * 7200</f>
        <v>1</v>
      </c>
      <c r="AV96" s="1" t="b">
        <f t="shared" si="4"/>
        <v>0</v>
      </c>
      <c r="AW96" s="5" t="b">
        <f t="shared" si="5"/>
        <v>1</v>
      </c>
      <c r="AX96" s="24"/>
      <c r="AY96" s="24"/>
      <c r="BA96" s="14">
        <f xml:space="preserve"> SUBTOTAL(104, F96,I96,L96:O96)</f>
        <v>58</v>
      </c>
      <c r="BB96" s="14">
        <f>SUBTOTAL(105, P96:S96,V96:Z96)</f>
        <v>58</v>
      </c>
      <c r="BC96" s="39" t="b">
        <f t="shared" si="3"/>
        <v>1</v>
      </c>
    </row>
    <row r="97" spans="1:55">
      <c r="A97" s="13">
        <v>75</v>
      </c>
      <c r="B97" s="13">
        <v>8</v>
      </c>
      <c r="C97" s="71">
        <v>0.1</v>
      </c>
      <c r="D97" s="71">
        <v>0.1</v>
      </c>
      <c r="E97" s="112">
        <v>5</v>
      </c>
      <c r="F97" s="92">
        <v>11</v>
      </c>
      <c r="G97" s="14">
        <v>0</v>
      </c>
      <c r="H97" s="14">
        <v>27.22</v>
      </c>
      <c r="I97" s="14">
        <v>26.15</v>
      </c>
      <c r="J97" s="14">
        <v>25.18</v>
      </c>
      <c r="K97" s="14">
        <v>25.71</v>
      </c>
      <c r="L97" s="9">
        <v>31.306018611479271</v>
      </c>
      <c r="M97" s="14">
        <v>50.72</v>
      </c>
      <c r="N97" s="90">
        <v>43.56125342277786</v>
      </c>
      <c r="O97" s="27">
        <v>65</v>
      </c>
      <c r="P97" s="92">
        <v>65</v>
      </c>
      <c r="Q97" s="14">
        <v>65</v>
      </c>
      <c r="R97" s="14">
        <v>65</v>
      </c>
      <c r="S97" s="14">
        <v>88</v>
      </c>
      <c r="T97" s="14">
        <v>65</v>
      </c>
      <c r="U97" s="14">
        <v>65</v>
      </c>
      <c r="V97" s="9" t="s">
        <v>14</v>
      </c>
      <c r="W97" s="14" t="s">
        <v>14</v>
      </c>
      <c r="X97" s="6" t="s">
        <v>14</v>
      </c>
      <c r="Y97" s="27">
        <v>65</v>
      </c>
      <c r="Z97" s="17">
        <f>MIN(P97:S97)+1</f>
        <v>66</v>
      </c>
      <c r="AA97" s="92">
        <v>83.08</v>
      </c>
      <c r="AB97" s="14">
        <v>100</v>
      </c>
      <c r="AC97" s="14">
        <v>58.13</v>
      </c>
      <c r="AD97" s="14">
        <v>70.28</v>
      </c>
      <c r="AE97" s="14">
        <v>61.26</v>
      </c>
      <c r="AF97" s="14">
        <v>60.45</v>
      </c>
      <c r="AG97" s="22">
        <f>IF(V97="NaN", IF($Z97&gt;1, (1-(L97/$Z97))*100,100), (1-(L97/V97))*100)</f>
        <v>52.566638467455654</v>
      </c>
      <c r="AH97" s="22">
        <f>IF(W97="NaN", IF($Z97&gt;1, (1-(M97/$Z97))*100,100), (1-(M97/W97))*100)</f>
        <v>23.151515151515156</v>
      </c>
      <c r="AI97" s="14">
        <f>IF(X97="NaN", IF($Z97&gt;1, (1-(N97/$Z97))*100,100), (1-(N97/X97))*100)</f>
        <v>33.998100874578995</v>
      </c>
      <c r="AJ97" s="26">
        <f>IF(Y97="NaN", IF($Z97&gt;1, (1-(O97/$Z97))*100,100), (1-(O97/Y97))*100)</f>
        <v>0</v>
      </c>
      <c r="AK97" s="14">
        <v>7200</v>
      </c>
      <c r="AL97" s="14">
        <v>7200</v>
      </c>
      <c r="AM97" s="14">
        <v>7200</v>
      </c>
      <c r="AN97" s="14">
        <v>7200</v>
      </c>
      <c r="AO97" s="14">
        <v>7200</v>
      </c>
      <c r="AP97" s="14">
        <v>4400.1000000000004</v>
      </c>
      <c r="AQ97" s="12">
        <v>7200</v>
      </c>
      <c r="AR97" s="15">
        <v>7200</v>
      </c>
      <c r="AS97" s="6">
        <v>7200</v>
      </c>
      <c r="AT97" s="96">
        <v>2813.0130171775818</v>
      </c>
      <c r="AU97" s="1" t="b">
        <f>SUM($AK97:$AT97) &lt; $AY$1 * 7200</f>
        <v>1</v>
      </c>
      <c r="AV97" s="1" t="b">
        <f t="shared" si="4"/>
        <v>0</v>
      </c>
      <c r="AW97" s="5" t="b">
        <f t="shared" si="5"/>
        <v>1</v>
      </c>
      <c r="AX97" s="24"/>
      <c r="AY97" s="24"/>
      <c r="BA97" s="14">
        <f xml:space="preserve"> SUBTOTAL(104, F97,I97,L97:O97)</f>
        <v>65</v>
      </c>
      <c r="BB97" s="14">
        <f>SUBTOTAL(105, P97:S97,V97:Z97)</f>
        <v>65</v>
      </c>
      <c r="BC97" s="39" t="b">
        <f t="shared" si="3"/>
        <v>1</v>
      </c>
    </row>
    <row r="98" spans="1:55">
      <c r="A98" s="13">
        <v>75</v>
      </c>
      <c r="B98" s="13">
        <v>8</v>
      </c>
      <c r="C98" s="71">
        <v>0.1</v>
      </c>
      <c r="D98" s="71">
        <v>0.5</v>
      </c>
      <c r="E98" s="112">
        <v>1</v>
      </c>
      <c r="F98" s="92">
        <v>0</v>
      </c>
      <c r="G98" s="14">
        <v>0</v>
      </c>
      <c r="H98" s="14">
        <v>32.950000000000003</v>
      </c>
      <c r="I98" s="14">
        <v>55.28</v>
      </c>
      <c r="J98" s="14">
        <v>40.49</v>
      </c>
      <c r="K98" s="14">
        <v>48.83</v>
      </c>
      <c r="L98" s="9">
        <v>26.318814959171149</v>
      </c>
      <c r="M98" s="14">
        <v>31</v>
      </c>
      <c r="N98" s="90">
        <v>35.176028127855112</v>
      </c>
      <c r="O98" s="27">
        <v>58.611845066195521</v>
      </c>
      <c r="P98" s="92">
        <v>121</v>
      </c>
      <c r="Q98" s="14">
        <v>121</v>
      </c>
      <c r="R98" s="14">
        <v>154</v>
      </c>
      <c r="S98" s="14">
        <v>154</v>
      </c>
      <c r="T98" s="14">
        <v>110</v>
      </c>
      <c r="U98" s="14">
        <v>95</v>
      </c>
      <c r="V98" s="9" t="s">
        <v>14</v>
      </c>
      <c r="W98" s="14" t="s">
        <v>14</v>
      </c>
      <c r="X98" s="6" t="s">
        <v>14</v>
      </c>
      <c r="Y98" s="27">
        <v>84.000000000000028</v>
      </c>
      <c r="Z98" s="17">
        <f>MIN(P98:S98)+1</f>
        <v>122</v>
      </c>
      <c r="AA98" s="92">
        <v>100</v>
      </c>
      <c r="AB98" s="14">
        <v>100</v>
      </c>
      <c r="AC98" s="14">
        <v>78.61</v>
      </c>
      <c r="AD98" s="14">
        <v>64.11</v>
      </c>
      <c r="AE98" s="14">
        <v>63.19</v>
      </c>
      <c r="AF98" s="14">
        <v>48.6</v>
      </c>
      <c r="AG98" s="22">
        <f>IF(V98="NaN", IF($Z98&gt;1, (1-(L98/$Z98))*100,100), (1-(L98/V98))*100)</f>
        <v>78.427200853138402</v>
      </c>
      <c r="AH98" s="22">
        <f>IF(W98="NaN", IF($Z98&gt;1, (1-(M98/$Z98))*100,100), (1-(M98/W98))*100)</f>
        <v>74.590163934426229</v>
      </c>
      <c r="AI98" s="14">
        <f>IF(X98="NaN", IF($Z98&gt;1, (1-(N98/$Z98))*100,100), (1-(N98/X98))*100)</f>
        <v>71.167190059135152</v>
      </c>
      <c r="AJ98" s="26">
        <f>IF(Y98="NaN", IF($Z98&gt;1, (1-(O98/$Z98))*100,100), (1-(O98/Y98))*100)</f>
        <v>30.223993968814877</v>
      </c>
      <c r="AK98" s="14">
        <v>7200</v>
      </c>
      <c r="AL98" s="14">
        <v>7200</v>
      </c>
      <c r="AM98" s="14">
        <v>7200</v>
      </c>
      <c r="AN98" s="14">
        <v>7200</v>
      </c>
      <c r="AO98" s="14">
        <v>7200</v>
      </c>
      <c r="AP98" s="14">
        <v>7200</v>
      </c>
      <c r="AQ98" s="12">
        <v>7200</v>
      </c>
      <c r="AR98" s="15">
        <v>7200</v>
      </c>
      <c r="AS98" s="6">
        <v>7200</v>
      </c>
      <c r="AT98" s="96">
        <v>7200</v>
      </c>
      <c r="AU98" s="1" t="b">
        <f>SUM($AK98:$AT98) &lt; $AY$1 * 7200</f>
        <v>1</v>
      </c>
      <c r="AV98" s="1" t="b">
        <f t="shared" si="4"/>
        <v>0</v>
      </c>
      <c r="AW98" s="5" t="b">
        <f t="shared" si="5"/>
        <v>0</v>
      </c>
      <c r="AX98" s="24"/>
      <c r="AY98" s="24"/>
      <c r="BA98" s="14">
        <f xml:space="preserve"> SUBTOTAL(104, F98,I98,L98:O98)</f>
        <v>58.611845066195521</v>
      </c>
      <c r="BB98" s="14">
        <f>SUBTOTAL(105, P98:S98,V98:Z98)</f>
        <v>84.000000000000028</v>
      </c>
      <c r="BC98" s="39" t="b">
        <f t="shared" si="3"/>
        <v>1</v>
      </c>
    </row>
    <row r="99" spans="1:55">
      <c r="A99" s="13">
        <v>75</v>
      </c>
      <c r="B99" s="13">
        <v>8</v>
      </c>
      <c r="C99" s="71">
        <v>0.1</v>
      </c>
      <c r="D99" s="71">
        <v>0.5</v>
      </c>
      <c r="E99" s="112">
        <v>2</v>
      </c>
      <c r="F99" s="92">
        <v>0</v>
      </c>
      <c r="G99" s="14">
        <v>0</v>
      </c>
      <c r="H99" s="14">
        <v>29.06</v>
      </c>
      <c r="I99" s="14">
        <v>41.84</v>
      </c>
      <c r="J99" s="14">
        <v>30.11</v>
      </c>
      <c r="K99" s="14">
        <v>48.17</v>
      </c>
      <c r="L99" s="9">
        <v>25.774198267285019</v>
      </c>
      <c r="M99" s="14">
        <v>26.68</v>
      </c>
      <c r="N99" s="90">
        <v>32.03115086793531</v>
      </c>
      <c r="O99" s="27">
        <v>62</v>
      </c>
      <c r="P99" s="92">
        <v>73</v>
      </c>
      <c r="Q99" s="14">
        <v>108</v>
      </c>
      <c r="R99" s="14">
        <v>143</v>
      </c>
      <c r="S99" s="14">
        <v>209</v>
      </c>
      <c r="T99" s="14">
        <v>77</v>
      </c>
      <c r="U99" s="14">
        <v>62</v>
      </c>
      <c r="V99" s="9" t="s">
        <v>14</v>
      </c>
      <c r="W99" s="14" t="s">
        <v>14</v>
      </c>
      <c r="X99" s="6" t="s">
        <v>14</v>
      </c>
      <c r="Y99" s="27">
        <v>62</v>
      </c>
      <c r="Z99" s="17">
        <f>MIN(P99:S99)+1</f>
        <v>74</v>
      </c>
      <c r="AA99" s="92">
        <v>100</v>
      </c>
      <c r="AB99" s="14">
        <v>100</v>
      </c>
      <c r="AC99" s="14">
        <v>79.680000000000007</v>
      </c>
      <c r="AD99" s="14">
        <v>79.98</v>
      </c>
      <c r="AE99" s="14">
        <v>60.9</v>
      </c>
      <c r="AF99" s="14">
        <v>22.31</v>
      </c>
      <c r="AG99" s="22">
        <f>IF(V99="NaN", IF($Z99&gt;1, (1-(L99/$Z99))*100,100), (1-(L99/V99))*100)</f>
        <v>65.170002341506745</v>
      </c>
      <c r="AH99" s="22">
        <f>IF(W99="NaN", IF($Z99&gt;1, (1-(M99/$Z99))*100,100), (1-(M99/W99))*100)</f>
        <v>63.945945945945951</v>
      </c>
      <c r="AI99" s="14">
        <f>IF(X99="NaN", IF($Z99&gt;1, (1-(N99/$Z99))*100,100), (1-(N99/X99))*100)</f>
        <v>56.714660989276609</v>
      </c>
      <c r="AJ99" s="26">
        <f>IF(Y99="NaN", IF($Z99&gt;1, (1-(O99/$Z99))*100,100), (1-(O99/Y99))*100)</f>
        <v>0</v>
      </c>
      <c r="AK99" s="14">
        <v>7200</v>
      </c>
      <c r="AL99" s="14">
        <v>7200</v>
      </c>
      <c r="AM99" s="14">
        <v>7200</v>
      </c>
      <c r="AN99" s="14">
        <v>7200</v>
      </c>
      <c r="AO99" s="14">
        <v>7200</v>
      </c>
      <c r="AP99" s="14">
        <v>7200</v>
      </c>
      <c r="AQ99" s="12">
        <v>7200</v>
      </c>
      <c r="AR99" s="15">
        <v>7200</v>
      </c>
      <c r="AS99" s="6">
        <v>7200</v>
      </c>
      <c r="AT99" s="96">
        <v>349.95805287361151</v>
      </c>
      <c r="AU99" s="1" t="b">
        <f>SUM($AK99:$AT99) &lt; $AY$1 * 7200</f>
        <v>1</v>
      </c>
      <c r="AV99" s="1" t="b">
        <f t="shared" si="4"/>
        <v>0</v>
      </c>
      <c r="AW99" s="5" t="b">
        <f t="shared" si="5"/>
        <v>1</v>
      </c>
      <c r="AX99" s="24"/>
      <c r="AY99" s="24"/>
      <c r="BA99" s="14">
        <f xml:space="preserve"> SUBTOTAL(104, F99,I99,L99:O99)</f>
        <v>62</v>
      </c>
      <c r="BB99" s="14">
        <f>SUBTOTAL(105, P99:S99,V99:Z99)</f>
        <v>62</v>
      </c>
      <c r="BC99" s="39" t="b">
        <f t="shared" si="3"/>
        <v>1</v>
      </c>
    </row>
    <row r="100" spans="1:55">
      <c r="A100" s="13">
        <v>75</v>
      </c>
      <c r="B100" s="13">
        <v>8</v>
      </c>
      <c r="C100" s="71">
        <v>0.1</v>
      </c>
      <c r="D100" s="71">
        <v>0.5</v>
      </c>
      <c r="E100" s="112">
        <v>3</v>
      </c>
      <c r="F100" s="92">
        <v>0</v>
      </c>
      <c r="G100" s="14">
        <v>0</v>
      </c>
      <c r="H100" s="14">
        <v>21</v>
      </c>
      <c r="I100" s="14">
        <v>54.03</v>
      </c>
      <c r="J100" s="14">
        <v>37.9</v>
      </c>
      <c r="K100" s="14">
        <v>52.77</v>
      </c>
      <c r="L100" s="9">
        <v>26.171745452054282</v>
      </c>
      <c r="M100" s="14">
        <v>33.46</v>
      </c>
      <c r="N100" s="90">
        <v>39.638335843668713</v>
      </c>
      <c r="O100" s="27">
        <v>75</v>
      </c>
      <c r="P100" s="92">
        <v>119</v>
      </c>
      <c r="Q100" s="14">
        <v>86</v>
      </c>
      <c r="R100" s="14">
        <v>131</v>
      </c>
      <c r="S100" s="14">
        <v>230</v>
      </c>
      <c r="T100" s="14">
        <v>107</v>
      </c>
      <c r="U100" s="14">
        <v>153</v>
      </c>
      <c r="V100" s="9" t="s">
        <v>14</v>
      </c>
      <c r="W100" s="14" t="s">
        <v>14</v>
      </c>
      <c r="X100" s="6" t="s">
        <v>14</v>
      </c>
      <c r="Y100" s="27">
        <v>75</v>
      </c>
      <c r="Z100" s="17">
        <f>MIN(P100:S100)+1</f>
        <v>87</v>
      </c>
      <c r="AA100" s="92">
        <v>100</v>
      </c>
      <c r="AB100" s="14">
        <v>100</v>
      </c>
      <c r="AC100" s="14">
        <v>83.97</v>
      </c>
      <c r="AD100" s="14">
        <v>76.510000000000005</v>
      </c>
      <c r="AE100" s="14">
        <v>64.58</v>
      </c>
      <c r="AF100" s="14">
        <v>65.510000000000005</v>
      </c>
      <c r="AG100" s="22">
        <f>IF(V100="NaN", IF($Z100&gt;1, (1-(L100/$Z100))*100,100), (1-(L100/V100))*100)</f>
        <v>69.917533963156004</v>
      </c>
      <c r="AH100" s="22">
        <f>IF(W100="NaN", IF($Z100&gt;1, (1-(M100/$Z100))*100,100), (1-(M100/W100))*100)</f>
        <v>61.540229885057471</v>
      </c>
      <c r="AI100" s="14">
        <f>IF(X100="NaN", IF($Z100&gt;1, (1-(N100/$Z100))*100,100), (1-(N100/X100))*100)</f>
        <v>54.438694432564702</v>
      </c>
      <c r="AJ100" s="26">
        <f>IF(Y100="NaN", IF($Z100&gt;1, (1-(O100/$Z100))*100,100), (1-(O100/Y100))*100)</f>
        <v>0</v>
      </c>
      <c r="AK100" s="14">
        <v>7200</v>
      </c>
      <c r="AL100" s="14">
        <v>7200</v>
      </c>
      <c r="AM100" s="14">
        <v>7200</v>
      </c>
      <c r="AN100" s="14">
        <v>7200</v>
      </c>
      <c r="AO100" s="14">
        <v>7200</v>
      </c>
      <c r="AP100" s="14">
        <v>7200</v>
      </c>
      <c r="AQ100" s="12">
        <v>7200</v>
      </c>
      <c r="AR100" s="15">
        <v>7200</v>
      </c>
      <c r="AS100" s="6">
        <v>7200</v>
      </c>
      <c r="AT100" s="96">
        <v>4715.357537984848</v>
      </c>
      <c r="AU100" s="1" t="b">
        <f>SUM($AK100:$AT100) &lt; $AY$1 * 7200</f>
        <v>1</v>
      </c>
      <c r="AV100" s="1" t="b">
        <f t="shared" si="4"/>
        <v>0</v>
      </c>
      <c r="AW100" s="5" t="b">
        <f t="shared" si="5"/>
        <v>1</v>
      </c>
      <c r="AX100" s="24"/>
      <c r="AY100" s="24"/>
      <c r="BA100" s="14">
        <f xml:space="preserve"> SUBTOTAL(104, F100,I100,L100:O100)</f>
        <v>75</v>
      </c>
      <c r="BB100" s="14">
        <f>SUBTOTAL(105, P100:S100,V100:Z100)</f>
        <v>75</v>
      </c>
      <c r="BC100" s="39" t="b">
        <f t="shared" si="3"/>
        <v>1</v>
      </c>
    </row>
    <row r="101" spans="1:55">
      <c r="A101" s="13">
        <v>75</v>
      </c>
      <c r="B101" s="13">
        <v>8</v>
      </c>
      <c r="C101" s="71">
        <v>0.1</v>
      </c>
      <c r="D101" s="71">
        <v>0.5</v>
      </c>
      <c r="E101" s="112">
        <v>4</v>
      </c>
      <c r="F101" s="92">
        <v>12</v>
      </c>
      <c r="G101" s="14">
        <v>4.24</v>
      </c>
      <c r="H101" s="14">
        <v>34.89</v>
      </c>
      <c r="I101" s="14">
        <v>49.73</v>
      </c>
      <c r="J101" s="14">
        <v>38.200000000000003</v>
      </c>
      <c r="K101" s="14">
        <v>52.94</v>
      </c>
      <c r="L101" s="9">
        <v>26.056413950565862</v>
      </c>
      <c r="M101" s="14">
        <v>33.07</v>
      </c>
      <c r="N101" s="90">
        <v>36.62506932058227</v>
      </c>
      <c r="O101" s="27">
        <v>71</v>
      </c>
      <c r="P101" s="92">
        <v>94</v>
      </c>
      <c r="Q101" s="14">
        <v>83</v>
      </c>
      <c r="R101" s="14">
        <v>204</v>
      </c>
      <c r="S101" s="14">
        <v>117</v>
      </c>
      <c r="T101" s="14">
        <v>127</v>
      </c>
      <c r="U101" s="14">
        <v>82</v>
      </c>
      <c r="V101" s="9" t="s">
        <v>14</v>
      </c>
      <c r="W101" s="14" t="s">
        <v>14</v>
      </c>
      <c r="X101" s="6" t="s">
        <v>14</v>
      </c>
      <c r="Y101" s="27">
        <v>71</v>
      </c>
      <c r="Z101" s="17">
        <f>MIN(P101:S101)+1</f>
        <v>84</v>
      </c>
      <c r="AA101" s="92">
        <v>87.23</v>
      </c>
      <c r="AB101" s="14">
        <v>94.9</v>
      </c>
      <c r="AC101" s="14">
        <v>82.9</v>
      </c>
      <c r="AD101" s="14">
        <v>57.49</v>
      </c>
      <c r="AE101" s="14">
        <v>69.92</v>
      </c>
      <c r="AF101" s="14">
        <v>35.44</v>
      </c>
      <c r="AG101" s="22">
        <f>IF(V101="NaN", IF($Z101&gt;1, (1-(L101/$Z101))*100,100), (1-(L101/V101))*100)</f>
        <v>68.980459582659677</v>
      </c>
      <c r="AH101" s="22">
        <f>IF(W101="NaN", IF($Z101&gt;1, (1-(M101/$Z101))*100,100), (1-(M101/W101))*100)</f>
        <v>60.630952380952372</v>
      </c>
      <c r="AI101" s="14">
        <f>IF(X101="NaN", IF($Z101&gt;1, (1-(N101/$Z101))*100,100), (1-(N101/X101))*100)</f>
        <v>56.398726999306817</v>
      </c>
      <c r="AJ101" s="26">
        <f>IF(Y101="NaN", IF($Z101&gt;1, (1-(O101/$Z101))*100,100), (1-(O101/Y101))*100)</f>
        <v>0</v>
      </c>
      <c r="AK101" s="14">
        <v>7200</v>
      </c>
      <c r="AL101" s="14">
        <v>7200</v>
      </c>
      <c r="AM101" s="14">
        <v>7200</v>
      </c>
      <c r="AN101" s="14">
        <v>7200</v>
      </c>
      <c r="AO101" s="14">
        <v>7200</v>
      </c>
      <c r="AP101" s="14">
        <v>7200</v>
      </c>
      <c r="AQ101" s="12">
        <v>7200</v>
      </c>
      <c r="AR101" s="15">
        <v>7200</v>
      </c>
      <c r="AS101" s="6">
        <v>7200</v>
      </c>
      <c r="AT101" s="96">
        <v>3518.7300930023189</v>
      </c>
      <c r="AU101" s="1" t="b">
        <f>SUM($AK101:$AT101) &lt; $AY$1 * 7200</f>
        <v>1</v>
      </c>
      <c r="AV101" s="1" t="b">
        <f t="shared" si="4"/>
        <v>0</v>
      </c>
      <c r="AW101" s="5" t="b">
        <f t="shared" si="5"/>
        <v>1</v>
      </c>
      <c r="AX101" s="24"/>
      <c r="AY101" s="24"/>
      <c r="BA101" s="14">
        <f xml:space="preserve"> SUBTOTAL(104, F101,I101,L101:O101)</f>
        <v>71</v>
      </c>
      <c r="BB101" s="14">
        <f>SUBTOTAL(105, P101:S101,V101:Z101)</f>
        <v>71</v>
      </c>
      <c r="BC101" s="39" t="b">
        <f t="shared" si="3"/>
        <v>1</v>
      </c>
    </row>
    <row r="102" spans="1:55">
      <c r="A102" s="13">
        <v>75</v>
      </c>
      <c r="B102" s="13">
        <v>8</v>
      </c>
      <c r="C102" s="71">
        <v>0.1</v>
      </c>
      <c r="D102" s="71">
        <v>0.5</v>
      </c>
      <c r="E102" s="112">
        <v>5</v>
      </c>
      <c r="F102" s="92">
        <v>11</v>
      </c>
      <c r="G102" s="14">
        <v>0</v>
      </c>
      <c r="H102" s="14">
        <v>45.81</v>
      </c>
      <c r="I102" s="14">
        <v>68.23</v>
      </c>
      <c r="J102" s="14">
        <v>47.67</v>
      </c>
      <c r="K102" s="14">
        <v>60.01</v>
      </c>
      <c r="L102" s="9">
        <v>29.67753871974767</v>
      </c>
      <c r="M102" s="14">
        <v>36.18</v>
      </c>
      <c r="N102" s="90">
        <v>37.073113513579777</v>
      </c>
      <c r="O102" s="27">
        <v>59.914438447737588</v>
      </c>
      <c r="P102" s="92">
        <v>109</v>
      </c>
      <c r="Q102" s="14">
        <v>132</v>
      </c>
      <c r="R102" s="14">
        <v>132</v>
      </c>
      <c r="S102" s="14">
        <v>132</v>
      </c>
      <c r="T102" s="14">
        <v>98</v>
      </c>
      <c r="U102" s="14">
        <v>132</v>
      </c>
      <c r="V102" s="9" t="s">
        <v>14</v>
      </c>
      <c r="W102" s="14" t="s">
        <v>14</v>
      </c>
      <c r="X102" s="6" t="s">
        <v>14</v>
      </c>
      <c r="Y102" s="25" t="s">
        <v>14</v>
      </c>
      <c r="Z102" s="17">
        <f>MIN(P102:S102)+1</f>
        <v>110</v>
      </c>
      <c r="AA102" s="92">
        <v>89.91</v>
      </c>
      <c r="AB102" s="14">
        <v>100</v>
      </c>
      <c r="AC102" s="14">
        <v>65.3</v>
      </c>
      <c r="AD102" s="14">
        <v>48.31</v>
      </c>
      <c r="AE102" s="14">
        <v>51.36</v>
      </c>
      <c r="AF102" s="14">
        <v>54.54</v>
      </c>
      <c r="AG102" s="22">
        <f>IF(V102="NaN", IF($Z102&gt;1, (1-(L102/$Z102))*100,100), (1-(L102/V102))*100)</f>
        <v>73.020419345683933</v>
      </c>
      <c r="AH102" s="22">
        <f>IF(W102="NaN", IF($Z102&gt;1, (1-(M102/$Z102))*100,100), (1-(M102/W102))*100)</f>
        <v>67.109090909090909</v>
      </c>
      <c r="AI102" s="14">
        <f>IF(X102="NaN", IF($Z102&gt;1, (1-(N102/$Z102))*100,100), (1-(N102/X102))*100)</f>
        <v>66.297169533109297</v>
      </c>
      <c r="AJ102" s="26">
        <f>IF(Y102="NaN", IF($Z102&gt;1, (1-(O102/$Z102))*100,100), (1-(O102/Y102))*100)</f>
        <v>45.532328683874923</v>
      </c>
      <c r="AK102" s="14">
        <v>7200</v>
      </c>
      <c r="AL102" s="14">
        <v>7200</v>
      </c>
      <c r="AM102" s="14">
        <v>7200</v>
      </c>
      <c r="AN102" s="14">
        <v>7200</v>
      </c>
      <c r="AO102" s="14">
        <v>7200</v>
      </c>
      <c r="AP102" s="14">
        <v>7200</v>
      </c>
      <c r="AQ102" s="12">
        <v>7200</v>
      </c>
      <c r="AR102" s="15">
        <v>7200</v>
      </c>
      <c r="AS102" s="6">
        <v>7200</v>
      </c>
      <c r="AT102" s="96">
        <v>7200</v>
      </c>
      <c r="AU102" s="1" t="b">
        <f>SUM($AK102:$AT102) &lt; $AY$1 * 7200</f>
        <v>1</v>
      </c>
      <c r="AV102" s="1" t="b">
        <f t="shared" si="4"/>
        <v>0</v>
      </c>
      <c r="AW102" s="5" t="b">
        <f t="shared" si="5"/>
        <v>0</v>
      </c>
      <c r="AX102" s="24"/>
      <c r="AY102" s="24"/>
      <c r="BA102" s="14">
        <f xml:space="preserve"> SUBTOTAL(104, F102,I102,L102:O102)</f>
        <v>68.23</v>
      </c>
      <c r="BB102" s="14">
        <f>SUBTOTAL(105, P102:S102,V102:Z102)</f>
        <v>109</v>
      </c>
      <c r="BC102" s="39" t="b">
        <f t="shared" si="3"/>
        <v>1</v>
      </c>
    </row>
    <row r="103" spans="1:55">
      <c r="A103" s="13">
        <v>75</v>
      </c>
      <c r="B103" s="13">
        <v>8</v>
      </c>
      <c r="C103" s="71">
        <v>0.1</v>
      </c>
      <c r="D103" s="71">
        <v>1</v>
      </c>
      <c r="E103" s="112">
        <v>1</v>
      </c>
      <c r="F103" s="92">
        <v>0</v>
      </c>
      <c r="G103" s="14">
        <v>0</v>
      </c>
      <c r="H103" s="14">
        <v>30.13</v>
      </c>
      <c r="I103" s="14">
        <v>60.84</v>
      </c>
      <c r="J103" s="14">
        <v>43.35</v>
      </c>
      <c r="K103" s="14">
        <v>66.73</v>
      </c>
      <c r="L103" s="9">
        <v>40.999999999999673</v>
      </c>
      <c r="M103" s="14">
        <v>33.880000000000003</v>
      </c>
      <c r="N103" s="90">
        <v>35.937608350505172</v>
      </c>
      <c r="O103" s="27">
        <v>82</v>
      </c>
      <c r="P103" s="92">
        <v>119</v>
      </c>
      <c r="Q103" s="14">
        <v>110</v>
      </c>
      <c r="R103" s="14">
        <v>154</v>
      </c>
      <c r="S103" s="14">
        <v>154</v>
      </c>
      <c r="T103" s="14">
        <v>110</v>
      </c>
      <c r="U103" s="14">
        <v>102</v>
      </c>
      <c r="V103" s="9" t="s">
        <v>14</v>
      </c>
      <c r="W103" s="14" t="s">
        <v>14</v>
      </c>
      <c r="X103" s="6" t="s">
        <v>14</v>
      </c>
      <c r="Y103" s="27">
        <v>82</v>
      </c>
      <c r="Z103" s="17">
        <f>MIN(P103:S103)+1</f>
        <v>111</v>
      </c>
      <c r="AA103" s="92">
        <v>100</v>
      </c>
      <c r="AB103" s="14">
        <v>100</v>
      </c>
      <c r="AC103" s="14">
        <v>80.44</v>
      </c>
      <c r="AD103" s="14">
        <v>60.49</v>
      </c>
      <c r="AE103" s="14">
        <v>60.59</v>
      </c>
      <c r="AF103" s="14">
        <v>34.57</v>
      </c>
      <c r="AG103" s="22">
        <f>IF(V103="NaN", IF($Z103&gt;1, (1-(L103/$Z103))*100,100), (1-(L103/V103))*100)</f>
        <v>63.063063063063353</v>
      </c>
      <c r="AH103" s="22">
        <f>IF(W103="NaN", IF($Z103&gt;1, (1-(M103/$Z103))*100,100), (1-(M103/W103))*100)</f>
        <v>69.477477477477478</v>
      </c>
      <c r="AI103" s="14">
        <f>IF(X103="NaN", IF($Z103&gt;1, (1-(N103/$Z103))*100,100), (1-(N103/X103))*100)</f>
        <v>67.623776260806153</v>
      </c>
      <c r="AJ103" s="26">
        <f>IF(Y103="NaN", IF($Z103&gt;1, (1-(O103/$Z103))*100,100), (1-(O103/Y103))*100)</f>
        <v>0</v>
      </c>
      <c r="AK103" s="14">
        <v>7200</v>
      </c>
      <c r="AL103" s="14">
        <v>7200</v>
      </c>
      <c r="AM103" s="14">
        <v>7200</v>
      </c>
      <c r="AN103" s="14">
        <v>7200</v>
      </c>
      <c r="AO103" s="14">
        <v>7200</v>
      </c>
      <c r="AP103" s="14">
        <v>7200</v>
      </c>
      <c r="AQ103" s="12">
        <v>7200</v>
      </c>
      <c r="AR103" s="15">
        <v>7200</v>
      </c>
      <c r="AS103" s="6">
        <v>7200</v>
      </c>
      <c r="AT103" s="96">
        <v>1388.85669708252</v>
      </c>
      <c r="AU103" s="1" t="b">
        <f>SUM($AK103:$AT103) &lt; $AY$1 * 7200</f>
        <v>1</v>
      </c>
      <c r="AV103" s="1" t="b">
        <f t="shared" si="4"/>
        <v>0</v>
      </c>
      <c r="AW103" s="5" t="b">
        <f t="shared" si="5"/>
        <v>1</v>
      </c>
      <c r="AX103" s="24"/>
      <c r="AY103" s="24"/>
      <c r="BA103" s="14">
        <f xml:space="preserve"> SUBTOTAL(104, F103,I103,L103:O103)</f>
        <v>82</v>
      </c>
      <c r="BB103" s="14">
        <f>SUBTOTAL(105, P103:S103,V103:Z103)</f>
        <v>82</v>
      </c>
      <c r="BC103" s="39" t="b">
        <f t="shared" si="3"/>
        <v>1</v>
      </c>
    </row>
    <row r="104" spans="1:55">
      <c r="A104" s="13">
        <v>75</v>
      </c>
      <c r="B104" s="13">
        <v>8</v>
      </c>
      <c r="C104" s="71">
        <v>0.1</v>
      </c>
      <c r="D104" s="71">
        <v>1</v>
      </c>
      <c r="E104" s="112">
        <v>2</v>
      </c>
      <c r="F104" s="92">
        <v>0</v>
      </c>
      <c r="G104" s="14">
        <v>0</v>
      </c>
      <c r="H104" s="14">
        <v>20</v>
      </c>
      <c r="I104" s="14">
        <v>22</v>
      </c>
      <c r="J104" s="14">
        <v>31.03</v>
      </c>
      <c r="K104" s="14">
        <v>54.56</v>
      </c>
      <c r="L104" s="9">
        <v>30.999999999999609</v>
      </c>
      <c r="M104" s="14">
        <v>32.17</v>
      </c>
      <c r="N104" s="90">
        <v>38.694149747365152</v>
      </c>
      <c r="O104" s="27">
        <v>62</v>
      </c>
      <c r="P104" s="92">
        <v>71</v>
      </c>
      <c r="Q104" s="14">
        <v>97</v>
      </c>
      <c r="R104" s="14">
        <v>143</v>
      </c>
      <c r="S104" s="14">
        <v>174</v>
      </c>
      <c r="T104" s="14">
        <v>77</v>
      </c>
      <c r="U104" s="14">
        <v>73</v>
      </c>
      <c r="V104" s="9" t="s">
        <v>14</v>
      </c>
      <c r="W104" s="14" t="s">
        <v>14</v>
      </c>
      <c r="X104" s="6" t="s">
        <v>14</v>
      </c>
      <c r="Y104" s="27">
        <v>62</v>
      </c>
      <c r="Z104" s="17">
        <f>MIN(P104:S104)+1</f>
        <v>72</v>
      </c>
      <c r="AA104" s="92">
        <v>100</v>
      </c>
      <c r="AB104" s="14">
        <v>100</v>
      </c>
      <c r="AC104" s="14">
        <v>86.01</v>
      </c>
      <c r="AD104" s="14">
        <v>87.36</v>
      </c>
      <c r="AE104" s="14">
        <v>59.7</v>
      </c>
      <c r="AF104" s="14">
        <v>25.27</v>
      </c>
      <c r="AG104" s="22">
        <f>IF(V104="NaN", IF($Z104&gt;1, (1-(L104/$Z104))*100,100), (1-(L104/V104))*100)</f>
        <v>56.944444444444983</v>
      </c>
      <c r="AH104" s="22">
        <f>IF(W104="NaN", IF($Z104&gt;1, (1-(M104/$Z104))*100,100), (1-(M104/W104))*100)</f>
        <v>55.319444444444443</v>
      </c>
      <c r="AI104" s="14">
        <f>IF(X104="NaN", IF($Z104&gt;1, (1-(N104/$Z104))*100,100), (1-(N104/X104))*100)</f>
        <v>46.258125350881727</v>
      </c>
      <c r="AJ104" s="26">
        <f>IF(Y104="NaN", IF($Z104&gt;1, (1-(O104/$Z104))*100,100), (1-(O104/Y104))*100)</f>
        <v>0</v>
      </c>
      <c r="AK104" s="14">
        <v>7200</v>
      </c>
      <c r="AL104" s="14">
        <v>7200</v>
      </c>
      <c r="AM104" s="14">
        <v>7200</v>
      </c>
      <c r="AN104" s="14">
        <v>7200</v>
      </c>
      <c r="AO104" s="14">
        <v>7200</v>
      </c>
      <c r="AP104" s="14">
        <v>7200</v>
      </c>
      <c r="AQ104" s="12">
        <v>7200</v>
      </c>
      <c r="AR104" s="15">
        <v>7200</v>
      </c>
      <c r="AS104" s="6">
        <v>7200</v>
      </c>
      <c r="AT104" s="96">
        <v>177.94422006607061</v>
      </c>
      <c r="AU104" s="1" t="b">
        <f>SUM($AK104:$AT104) &lt; $AY$1 * 7200</f>
        <v>1</v>
      </c>
      <c r="AV104" s="1" t="b">
        <f t="shared" si="4"/>
        <v>0</v>
      </c>
      <c r="AW104" s="5" t="b">
        <f t="shared" si="5"/>
        <v>1</v>
      </c>
      <c r="AX104" s="24"/>
      <c r="AY104" s="24"/>
      <c r="BA104" s="14">
        <f xml:space="preserve"> SUBTOTAL(104, F104,I104,L104:O104)</f>
        <v>62</v>
      </c>
      <c r="BB104" s="14">
        <f>SUBTOTAL(105, P104:S104,V104:Z104)</f>
        <v>62</v>
      </c>
      <c r="BC104" s="39" t="b">
        <f t="shared" si="3"/>
        <v>1</v>
      </c>
    </row>
    <row r="105" spans="1:55">
      <c r="A105" s="13">
        <v>75</v>
      </c>
      <c r="B105" s="13">
        <v>8</v>
      </c>
      <c r="C105" s="71">
        <v>0.1</v>
      </c>
      <c r="D105" s="71">
        <v>1</v>
      </c>
      <c r="E105" s="112">
        <v>3</v>
      </c>
      <c r="F105" s="92">
        <v>0</v>
      </c>
      <c r="G105" s="14">
        <v>0</v>
      </c>
      <c r="H105" s="14">
        <v>21</v>
      </c>
      <c r="I105" s="14">
        <v>68.2</v>
      </c>
      <c r="J105" s="14">
        <v>57.06</v>
      </c>
      <c r="K105" s="14">
        <v>75.849999999999994</v>
      </c>
      <c r="L105" s="9">
        <v>40.999999999999631</v>
      </c>
      <c r="M105" s="14">
        <v>41.08</v>
      </c>
      <c r="N105" s="90">
        <v>48.081129348040811</v>
      </c>
      <c r="O105" s="27">
        <v>96</v>
      </c>
      <c r="P105" s="92">
        <v>127</v>
      </c>
      <c r="Q105" s="14">
        <v>185</v>
      </c>
      <c r="R105" s="14">
        <v>307</v>
      </c>
      <c r="S105" s="14">
        <v>227</v>
      </c>
      <c r="T105" s="14">
        <v>172</v>
      </c>
      <c r="U105" s="14">
        <v>140</v>
      </c>
      <c r="V105" s="9" t="s">
        <v>14</v>
      </c>
      <c r="W105" s="14" t="s">
        <v>14</v>
      </c>
      <c r="X105" s="6" t="s">
        <v>14</v>
      </c>
      <c r="Y105" s="27">
        <v>96</v>
      </c>
      <c r="Z105" s="17">
        <f>MIN(P105:S105)+1</f>
        <v>128</v>
      </c>
      <c r="AA105" s="92">
        <v>100</v>
      </c>
      <c r="AB105" s="14">
        <v>100</v>
      </c>
      <c r="AC105" s="14">
        <v>93.16</v>
      </c>
      <c r="AD105" s="14">
        <v>69.959999999999994</v>
      </c>
      <c r="AE105" s="14">
        <v>66.83</v>
      </c>
      <c r="AF105" s="14">
        <v>45.82</v>
      </c>
      <c r="AG105" s="22">
        <f>IF(V105="NaN", IF($Z105&gt;1, (1-(L105/$Z105))*100,100), (1-(L105/V105))*100)</f>
        <v>67.968750000000284</v>
      </c>
      <c r="AH105" s="22">
        <f>IF(W105="NaN", IF($Z105&gt;1, (1-(M105/$Z105))*100,100), (1-(M105/W105))*100)</f>
        <v>67.90625</v>
      </c>
      <c r="AI105" s="14">
        <f>IF(X105="NaN", IF($Z105&gt;1, (1-(N105/$Z105))*100,100), (1-(N105/X105))*100)</f>
        <v>62.436617696843122</v>
      </c>
      <c r="AJ105" s="26">
        <f>IF(Y105="NaN", IF($Z105&gt;1, (1-(O105/$Z105))*100,100), (1-(O105/Y105))*100)</f>
        <v>0</v>
      </c>
      <c r="AK105" s="14">
        <v>7200</v>
      </c>
      <c r="AL105" s="14">
        <v>7200</v>
      </c>
      <c r="AM105" s="14">
        <v>7200</v>
      </c>
      <c r="AN105" s="14">
        <v>7200</v>
      </c>
      <c r="AO105" s="14">
        <v>7200</v>
      </c>
      <c r="AP105" s="14">
        <v>7200</v>
      </c>
      <c r="AQ105" s="12">
        <v>7200</v>
      </c>
      <c r="AR105" s="15">
        <v>7200</v>
      </c>
      <c r="AS105" s="6">
        <v>7200</v>
      </c>
      <c r="AT105" s="96">
        <v>2714.5201289653778</v>
      </c>
      <c r="AU105" s="1" t="b">
        <f>SUM($AK105:$AT105) &lt; $AY$1 * 7200</f>
        <v>1</v>
      </c>
      <c r="AV105" s="1" t="b">
        <f t="shared" si="4"/>
        <v>0</v>
      </c>
      <c r="AW105" s="5" t="b">
        <f t="shared" si="5"/>
        <v>1</v>
      </c>
      <c r="AX105" s="24"/>
      <c r="AY105" s="24"/>
      <c r="BA105" s="14">
        <f xml:space="preserve"> SUBTOTAL(104, F105,I105,L105:O105)</f>
        <v>96</v>
      </c>
      <c r="BB105" s="14">
        <f>SUBTOTAL(105, P105:S105,V105:Z105)</f>
        <v>96</v>
      </c>
      <c r="BC105" s="39" t="b">
        <f t="shared" si="3"/>
        <v>1</v>
      </c>
    </row>
    <row r="106" spans="1:55">
      <c r="A106" s="13">
        <v>75</v>
      </c>
      <c r="B106" s="13">
        <v>8</v>
      </c>
      <c r="C106" s="71">
        <v>0.1</v>
      </c>
      <c r="D106" s="71">
        <v>1</v>
      </c>
      <c r="E106" s="112">
        <v>4</v>
      </c>
      <c r="F106" s="92">
        <v>12</v>
      </c>
      <c r="G106" s="14">
        <v>12</v>
      </c>
      <c r="H106" s="14">
        <v>35.26</v>
      </c>
      <c r="I106" s="14">
        <v>65.05</v>
      </c>
      <c r="J106" s="14">
        <v>50.74</v>
      </c>
      <c r="K106" s="14">
        <v>68.849999999999994</v>
      </c>
      <c r="L106" s="9">
        <v>41.528301886792477</v>
      </c>
      <c r="M106" s="14">
        <v>35</v>
      </c>
      <c r="N106" s="90">
        <v>50.972297481974699</v>
      </c>
      <c r="O106" s="27">
        <v>82</v>
      </c>
      <c r="P106" s="92">
        <v>94</v>
      </c>
      <c r="Q106" s="14">
        <v>130</v>
      </c>
      <c r="R106" s="14">
        <v>204</v>
      </c>
      <c r="S106" s="14">
        <v>204</v>
      </c>
      <c r="T106" s="14">
        <v>120</v>
      </c>
      <c r="U106" s="14">
        <v>82</v>
      </c>
      <c r="V106" s="9" t="s">
        <v>14</v>
      </c>
      <c r="W106" s="14" t="s">
        <v>14</v>
      </c>
      <c r="X106" s="6" t="s">
        <v>14</v>
      </c>
      <c r="Y106" s="27">
        <v>82</v>
      </c>
      <c r="Z106" s="17">
        <f>MIN(P106:S106)+1</f>
        <v>95</v>
      </c>
      <c r="AA106" s="92">
        <v>87.23</v>
      </c>
      <c r="AB106" s="14">
        <v>90.77</v>
      </c>
      <c r="AC106" s="14">
        <v>82.71</v>
      </c>
      <c r="AD106" s="14">
        <v>68.12</v>
      </c>
      <c r="AE106" s="14">
        <v>57.72</v>
      </c>
      <c r="AF106" s="14">
        <v>16.03</v>
      </c>
      <c r="AG106" s="22">
        <f>IF(V106="NaN", IF($Z106&gt;1, (1-(L106/$Z106))*100,100), (1-(L106/V106))*100)</f>
        <v>56.285998013902663</v>
      </c>
      <c r="AH106" s="22">
        <f>IF(W106="NaN", IF($Z106&gt;1, (1-(M106/$Z106))*100,100), (1-(M106/W106))*100)</f>
        <v>63.157894736842103</v>
      </c>
      <c r="AI106" s="14">
        <f>IF(X106="NaN", IF($Z106&gt;1, (1-(N106/$Z106))*100,100), (1-(N106/X106))*100)</f>
        <v>46.344950018973996</v>
      </c>
      <c r="AJ106" s="26">
        <f>IF(Y106="NaN", IF($Z106&gt;1, (1-(O106/$Z106))*100,100), (1-(O106/Y106))*100)</f>
        <v>0</v>
      </c>
      <c r="AK106" s="14">
        <v>7200</v>
      </c>
      <c r="AL106" s="14">
        <v>7200</v>
      </c>
      <c r="AM106" s="14">
        <v>7200</v>
      </c>
      <c r="AN106" s="14">
        <v>7200</v>
      </c>
      <c r="AO106" s="14">
        <v>7200</v>
      </c>
      <c r="AP106" s="14">
        <v>7200</v>
      </c>
      <c r="AQ106" s="12">
        <v>7200</v>
      </c>
      <c r="AR106" s="15">
        <v>7200</v>
      </c>
      <c r="AS106" s="6">
        <v>7200</v>
      </c>
      <c r="AT106" s="96">
        <v>1575.1522099971769</v>
      </c>
      <c r="AU106" s="1" t="b">
        <f>SUM($AK106:$AT106) &lt; $AY$1 * 7200</f>
        <v>1</v>
      </c>
      <c r="AV106" s="1" t="b">
        <f t="shared" si="4"/>
        <v>0</v>
      </c>
      <c r="AW106" s="5" t="b">
        <f t="shared" si="5"/>
        <v>1</v>
      </c>
      <c r="AX106" s="24"/>
      <c r="AY106" s="24"/>
      <c r="BA106" s="14">
        <f xml:space="preserve"> SUBTOTAL(104, F106,I106,L106:O106)</f>
        <v>82</v>
      </c>
      <c r="BB106" s="14">
        <f>SUBTOTAL(105, P106:S106,V106:Z106)</f>
        <v>82</v>
      </c>
      <c r="BC106" s="39" t="b">
        <f t="shared" si="3"/>
        <v>1</v>
      </c>
    </row>
    <row r="107" spans="1:55">
      <c r="A107" s="13">
        <v>75</v>
      </c>
      <c r="B107" s="13">
        <v>8</v>
      </c>
      <c r="C107" s="71">
        <v>0.1</v>
      </c>
      <c r="D107" s="71">
        <v>1</v>
      </c>
      <c r="E107" s="112">
        <v>5</v>
      </c>
      <c r="F107" s="92">
        <v>11</v>
      </c>
      <c r="G107" s="14">
        <v>11</v>
      </c>
      <c r="H107" s="14">
        <v>55.14</v>
      </c>
      <c r="I107" s="14">
        <v>84.24</v>
      </c>
      <c r="J107" s="14">
        <v>61.33</v>
      </c>
      <c r="K107" s="14">
        <v>93.15</v>
      </c>
      <c r="L107" s="9">
        <v>49.999999999999787</v>
      </c>
      <c r="M107" s="14">
        <v>36.72</v>
      </c>
      <c r="N107" s="90">
        <v>50.872550999602367</v>
      </c>
      <c r="O107" s="27">
        <v>96.176471694602867</v>
      </c>
      <c r="P107" s="92">
        <v>121</v>
      </c>
      <c r="Q107" s="14">
        <v>143</v>
      </c>
      <c r="R107" s="14">
        <v>143</v>
      </c>
      <c r="S107" s="14">
        <v>143</v>
      </c>
      <c r="T107" s="14">
        <v>119</v>
      </c>
      <c r="U107" s="14">
        <v>130</v>
      </c>
      <c r="V107" s="9" t="s">
        <v>14</v>
      </c>
      <c r="W107" s="14" t="s">
        <v>14</v>
      </c>
      <c r="X107" s="6" t="s">
        <v>14</v>
      </c>
      <c r="Y107" s="27">
        <v>109</v>
      </c>
      <c r="Z107" s="17">
        <f>MIN(P107:S107)+1</f>
        <v>122</v>
      </c>
      <c r="AA107" s="92">
        <v>90.91</v>
      </c>
      <c r="AB107" s="14">
        <v>92.31</v>
      </c>
      <c r="AC107" s="14">
        <v>61.44</v>
      </c>
      <c r="AD107" s="14">
        <v>41.09</v>
      </c>
      <c r="AE107" s="14">
        <v>48.46</v>
      </c>
      <c r="AF107" s="14">
        <v>28.35</v>
      </c>
      <c r="AG107" s="22">
        <f>IF(V107="NaN", IF($Z107&gt;1, (1-(L107/$Z107))*100,100), (1-(L107/V107))*100)</f>
        <v>59.016393442623126</v>
      </c>
      <c r="AH107" s="22">
        <f>IF(W107="NaN", IF($Z107&gt;1, (1-(M107/$Z107))*100,100), (1-(M107/W107))*100)</f>
        <v>69.901639344262307</v>
      </c>
      <c r="AI107" s="14">
        <f>IF(X107="NaN", IF($Z107&gt;1, (1-(N107/$Z107))*100,100), (1-(N107/X107))*100)</f>
        <v>58.301187705243962</v>
      </c>
      <c r="AJ107" s="26">
        <f>IF(Y107="NaN", IF($Z107&gt;1, (1-(O107/$Z107))*100,100), (1-(O107/Y107))*100)</f>
        <v>11.764704867336818</v>
      </c>
      <c r="AK107" s="14">
        <v>7200</v>
      </c>
      <c r="AL107" s="14">
        <v>7200</v>
      </c>
      <c r="AM107" s="14">
        <v>7200</v>
      </c>
      <c r="AN107" s="14">
        <v>7200</v>
      </c>
      <c r="AO107" s="14">
        <v>7200</v>
      </c>
      <c r="AP107" s="14">
        <v>7200</v>
      </c>
      <c r="AQ107" s="12">
        <v>7200</v>
      </c>
      <c r="AR107" s="15">
        <v>7200</v>
      </c>
      <c r="AS107" s="6">
        <v>7200</v>
      </c>
      <c r="AT107" s="96">
        <v>7200</v>
      </c>
      <c r="AU107" s="1" t="b">
        <f>SUM($AK107:$AT107) &lt; $AY$1 * 7200</f>
        <v>1</v>
      </c>
      <c r="AV107" s="1" t="b">
        <f t="shared" si="4"/>
        <v>0</v>
      </c>
      <c r="AW107" s="5" t="b">
        <f t="shared" si="5"/>
        <v>0</v>
      </c>
      <c r="AX107" s="24"/>
      <c r="AY107" s="24"/>
      <c r="BA107" s="14">
        <f xml:space="preserve"> SUBTOTAL(104, F107,I107,L107:O107)</f>
        <v>96.176471694602867</v>
      </c>
      <c r="BB107" s="14">
        <f>SUBTOTAL(105, P107:S107,V107:Z107)</f>
        <v>109</v>
      </c>
      <c r="BC107" s="39" t="b">
        <f t="shared" si="3"/>
        <v>1</v>
      </c>
    </row>
    <row r="108" spans="1:55">
      <c r="A108" s="13">
        <v>75</v>
      </c>
      <c r="B108" s="13">
        <v>8</v>
      </c>
      <c r="C108" s="71">
        <v>0.3</v>
      </c>
      <c r="D108" s="71">
        <v>0.1</v>
      </c>
      <c r="E108" s="112">
        <v>1</v>
      </c>
      <c r="F108" s="92">
        <v>16.96</v>
      </c>
      <c r="G108" s="14">
        <v>10</v>
      </c>
      <c r="H108" s="14">
        <v>23.51</v>
      </c>
      <c r="I108" s="14">
        <v>23.35</v>
      </c>
      <c r="J108" s="14">
        <v>22.81</v>
      </c>
      <c r="K108" s="14">
        <v>23.34</v>
      </c>
      <c r="L108" s="9">
        <v>28.83573043331161</v>
      </c>
      <c r="M108" s="14">
        <v>22.6</v>
      </c>
      <c r="N108" s="90">
        <v>35.655763465779629</v>
      </c>
      <c r="O108" s="27">
        <v>58</v>
      </c>
      <c r="P108" s="92">
        <v>60</v>
      </c>
      <c r="Q108" s="14">
        <v>60</v>
      </c>
      <c r="R108" s="14">
        <v>70</v>
      </c>
      <c r="S108" s="14">
        <v>70</v>
      </c>
      <c r="T108" s="14">
        <v>60</v>
      </c>
      <c r="U108" s="14">
        <v>60</v>
      </c>
      <c r="V108" s="9">
        <v>58</v>
      </c>
      <c r="W108" s="14" t="s">
        <v>14</v>
      </c>
      <c r="X108" s="6">
        <v>60</v>
      </c>
      <c r="Y108" s="27">
        <v>58</v>
      </c>
      <c r="Z108" s="17">
        <f>MIN(P108:S108)+1</f>
        <v>61</v>
      </c>
      <c r="AA108" s="92">
        <v>71.739999999999995</v>
      </c>
      <c r="AB108" s="14">
        <v>83.33</v>
      </c>
      <c r="AC108" s="14">
        <v>66.41</v>
      </c>
      <c r="AD108" s="14">
        <v>66.64</v>
      </c>
      <c r="AE108" s="14">
        <v>61.98</v>
      </c>
      <c r="AF108" s="14">
        <v>61.1</v>
      </c>
      <c r="AG108" s="22">
        <f>IF(V108="NaN", IF($Z108&gt;1, (1-(L108/$Z108))*100,100), (1-(L108/V108))*100)</f>
        <v>50.28322339084206</v>
      </c>
      <c r="AH108" s="22">
        <f>IF(W108="NaN", IF($Z108&gt;1, (1-(M108/$Z108))*100,100), (1-(M108/W108))*100)</f>
        <v>62.950819672131139</v>
      </c>
      <c r="AI108" s="14">
        <f>IF(X108="NaN", IF($Z108&gt;1, (1-(N108/$Z108))*100,100), (1-(N108/X108))*100)</f>
        <v>40.573727557033955</v>
      </c>
      <c r="AJ108" s="26">
        <f>IF(Y108="NaN", IF($Z108&gt;1, (1-(O108/$Z108))*100,100), (1-(O108/Y108))*100)</f>
        <v>0</v>
      </c>
      <c r="AK108" s="14">
        <v>7200</v>
      </c>
      <c r="AL108" s="14">
        <v>7200</v>
      </c>
      <c r="AM108" s="14">
        <v>7200</v>
      </c>
      <c r="AN108" s="14">
        <v>7200</v>
      </c>
      <c r="AO108" s="14">
        <v>7200</v>
      </c>
      <c r="AP108" s="14">
        <v>6608.82</v>
      </c>
      <c r="AQ108" s="12">
        <v>7200</v>
      </c>
      <c r="AR108" s="15">
        <v>7200</v>
      </c>
      <c r="AS108" s="6">
        <v>7200</v>
      </c>
      <c r="AT108" s="96">
        <v>3214.1958751678471</v>
      </c>
      <c r="AU108" s="1" t="b">
        <f>SUM($AK108:$AT108) &lt; $AY$1 * 7200</f>
        <v>1</v>
      </c>
      <c r="AV108" s="1" t="b">
        <f t="shared" si="4"/>
        <v>0</v>
      </c>
      <c r="AW108" s="5" t="b">
        <f t="shared" si="5"/>
        <v>1</v>
      </c>
      <c r="AX108" s="24"/>
      <c r="AY108" s="24"/>
      <c r="BA108" s="14">
        <f xml:space="preserve"> SUBTOTAL(104, F108,I108,L108:O108)</f>
        <v>58</v>
      </c>
      <c r="BB108" s="14">
        <f>SUBTOTAL(105, P108:S108,V108:Z108)</f>
        <v>58</v>
      </c>
      <c r="BC108" s="39" t="b">
        <f t="shared" si="3"/>
        <v>1</v>
      </c>
    </row>
    <row r="109" spans="1:55">
      <c r="A109" s="13">
        <v>75</v>
      </c>
      <c r="B109" s="13">
        <v>8</v>
      </c>
      <c r="C109" s="71">
        <v>0.3</v>
      </c>
      <c r="D109" s="71">
        <v>0.1</v>
      </c>
      <c r="E109" s="112">
        <v>2</v>
      </c>
      <c r="F109" s="92">
        <v>10</v>
      </c>
      <c r="G109" s="14">
        <v>6.32</v>
      </c>
      <c r="H109" s="14">
        <v>27.93</v>
      </c>
      <c r="I109" s="14">
        <v>25.3</v>
      </c>
      <c r="J109" s="14">
        <v>23.03</v>
      </c>
      <c r="K109" s="14">
        <v>23.69</v>
      </c>
      <c r="L109" s="9">
        <v>31.953012001545641</v>
      </c>
      <c r="M109" s="14">
        <v>50</v>
      </c>
      <c r="N109" s="90">
        <v>38</v>
      </c>
      <c r="O109" s="27">
        <v>50</v>
      </c>
      <c r="P109" s="92">
        <v>50</v>
      </c>
      <c r="Q109" s="14">
        <v>50</v>
      </c>
      <c r="R109" s="14">
        <v>79</v>
      </c>
      <c r="S109" s="14">
        <v>70</v>
      </c>
      <c r="T109" s="14">
        <v>50</v>
      </c>
      <c r="U109" s="14">
        <v>50</v>
      </c>
      <c r="V109" s="9" t="s">
        <v>14</v>
      </c>
      <c r="W109" s="14">
        <v>50</v>
      </c>
      <c r="X109" s="6" t="s">
        <v>14</v>
      </c>
      <c r="Y109" s="27">
        <v>50</v>
      </c>
      <c r="Z109" s="17">
        <f>MIN(P109:S109)+1</f>
        <v>51</v>
      </c>
      <c r="AA109" s="92">
        <v>80</v>
      </c>
      <c r="AB109" s="14">
        <v>87.37</v>
      </c>
      <c r="AC109" s="14">
        <v>64.650000000000006</v>
      </c>
      <c r="AD109" s="14">
        <v>63.85</v>
      </c>
      <c r="AE109" s="14">
        <v>53.95</v>
      </c>
      <c r="AF109" s="14">
        <v>52.62</v>
      </c>
      <c r="AG109" s="22">
        <f>IF(V109="NaN", IF($Z109&gt;1, (1-(L109/$Z109))*100,100), (1-(L109/V109))*100)</f>
        <v>37.347035291086982</v>
      </c>
      <c r="AH109" s="22">
        <f>IF(W109="NaN", IF($Z109&gt;1, (1-(M109/$Z109))*100,100), (1-(M109/W109))*100)</f>
        <v>0</v>
      </c>
      <c r="AI109" s="14">
        <f>IF(X109="NaN", IF($Z109&gt;1, (1-(N109/$Z109))*100,100), (1-(N109/X109))*100)</f>
        <v>25.490196078431371</v>
      </c>
      <c r="AJ109" s="26">
        <f>IF(Y109="NaN", IF($Z109&gt;1, (1-(O109/$Z109))*100,100), (1-(O109/Y109))*100)</f>
        <v>0</v>
      </c>
      <c r="AK109" s="14">
        <v>7200</v>
      </c>
      <c r="AL109" s="14">
        <v>7200</v>
      </c>
      <c r="AM109" s="14">
        <v>7200</v>
      </c>
      <c r="AN109" s="14">
        <v>7200</v>
      </c>
      <c r="AO109" s="14">
        <v>7200</v>
      </c>
      <c r="AP109" s="14">
        <v>6649.17</v>
      </c>
      <c r="AQ109" s="12">
        <v>7200</v>
      </c>
      <c r="AR109" s="15">
        <v>817.68901109695435</v>
      </c>
      <c r="AS109" s="6">
        <v>7200</v>
      </c>
      <c r="AT109" s="96">
        <v>169.28414607048029</v>
      </c>
      <c r="AU109" s="1" t="b">
        <f>SUM($AK109:$AT109) &lt; $AY$1 * 7200</f>
        <v>1</v>
      </c>
      <c r="AV109" s="1" t="b">
        <f t="shared" si="4"/>
        <v>0</v>
      </c>
      <c r="AW109" s="5" t="b">
        <f t="shared" si="5"/>
        <v>1</v>
      </c>
      <c r="AX109" s="24"/>
      <c r="AY109" s="24"/>
      <c r="BA109" s="14">
        <f xml:space="preserve"> SUBTOTAL(104, F109,I109,L109:O109)</f>
        <v>50</v>
      </c>
      <c r="BB109" s="14">
        <f>SUBTOTAL(105, P109:S109,V109:Z109)</f>
        <v>50</v>
      </c>
      <c r="BC109" s="39" t="b">
        <f t="shared" si="3"/>
        <v>1</v>
      </c>
    </row>
    <row r="110" spans="1:55">
      <c r="A110" s="13">
        <v>75</v>
      </c>
      <c r="B110" s="13">
        <v>8</v>
      </c>
      <c r="C110" s="71">
        <v>0.3</v>
      </c>
      <c r="D110" s="71">
        <v>0.1</v>
      </c>
      <c r="E110" s="112">
        <v>3</v>
      </c>
      <c r="F110" s="92">
        <v>0</v>
      </c>
      <c r="G110" s="14">
        <v>0</v>
      </c>
      <c r="H110" s="14">
        <v>24</v>
      </c>
      <c r="I110" s="14">
        <v>25.35</v>
      </c>
      <c r="J110" s="14">
        <v>25.27</v>
      </c>
      <c r="K110" s="14">
        <v>25.49</v>
      </c>
      <c r="L110" s="9">
        <v>27.320327742851379</v>
      </c>
      <c r="M110" s="14">
        <v>48</v>
      </c>
      <c r="N110" s="90">
        <v>48</v>
      </c>
      <c r="O110" s="27">
        <v>48</v>
      </c>
      <c r="P110" s="92">
        <v>48</v>
      </c>
      <c r="Q110" s="14">
        <v>70</v>
      </c>
      <c r="R110" s="14">
        <v>84</v>
      </c>
      <c r="S110" s="14">
        <v>84</v>
      </c>
      <c r="T110" s="14">
        <v>48</v>
      </c>
      <c r="U110" s="14">
        <v>48</v>
      </c>
      <c r="V110" s="9">
        <v>48</v>
      </c>
      <c r="W110" s="14" t="s">
        <v>14</v>
      </c>
      <c r="X110" s="6">
        <v>48</v>
      </c>
      <c r="Y110" s="27">
        <v>48</v>
      </c>
      <c r="Z110" s="17">
        <f>MIN(P110:S110)+1</f>
        <v>49</v>
      </c>
      <c r="AA110" s="92">
        <v>100</v>
      </c>
      <c r="AB110" s="14">
        <v>100</v>
      </c>
      <c r="AC110" s="14">
        <v>71.430000000000007</v>
      </c>
      <c r="AD110" s="14">
        <v>69.83</v>
      </c>
      <c r="AE110" s="14">
        <v>47.36</v>
      </c>
      <c r="AF110" s="14">
        <v>46.9</v>
      </c>
      <c r="AG110" s="22">
        <f>IF(V110="NaN", IF($Z110&gt;1, (1-(L110/$Z110))*100,100), (1-(L110/V110))*100)</f>
        <v>43.082650535726295</v>
      </c>
      <c r="AH110" s="22">
        <f>IF(W110="NaN", IF($Z110&gt;1, (1-(M110/$Z110))*100,100), (1-(M110/W110))*100)</f>
        <v>2.0408163265306145</v>
      </c>
      <c r="AI110" s="14">
        <f>IF(X110="NaN", IF($Z110&gt;1, (1-(N110/$Z110))*100,100), (1-(N110/X110))*100)</f>
        <v>0</v>
      </c>
      <c r="AJ110" s="26">
        <f>IF(Y110="NaN", IF($Z110&gt;1, (1-(O110/$Z110))*100,100), (1-(O110/Y110))*100)</f>
        <v>0</v>
      </c>
      <c r="AK110" s="14">
        <v>7200</v>
      </c>
      <c r="AL110" s="14">
        <v>7200</v>
      </c>
      <c r="AM110" s="14">
        <v>7200</v>
      </c>
      <c r="AN110" s="14">
        <v>7200</v>
      </c>
      <c r="AO110" s="14">
        <v>2790.73</v>
      </c>
      <c r="AP110" s="14">
        <v>6566.65</v>
      </c>
      <c r="AQ110" s="12">
        <v>7200</v>
      </c>
      <c r="AR110" s="15">
        <v>7200</v>
      </c>
      <c r="AS110" s="6">
        <v>891.16918587684631</v>
      </c>
      <c r="AT110" s="96">
        <v>75.015952825546265</v>
      </c>
      <c r="AU110" s="1" t="b">
        <f>SUM($AK110:$AT110) &lt; $AY$1 * 7200</f>
        <v>1</v>
      </c>
      <c r="AV110" s="1" t="b">
        <f t="shared" si="4"/>
        <v>0</v>
      </c>
      <c r="AW110" s="5" t="b">
        <f t="shared" si="5"/>
        <v>1</v>
      </c>
      <c r="AX110" s="24"/>
      <c r="AY110" s="24"/>
      <c r="BA110" s="14">
        <f xml:space="preserve"> SUBTOTAL(104, F110,I110,L110:O110)</f>
        <v>48</v>
      </c>
      <c r="BB110" s="14">
        <f>SUBTOTAL(105, P110:S110,V110:Z110)</f>
        <v>48</v>
      </c>
      <c r="BC110" s="39" t="b">
        <f t="shared" si="3"/>
        <v>1</v>
      </c>
    </row>
    <row r="111" spans="1:55">
      <c r="A111" s="13">
        <v>75</v>
      </c>
      <c r="B111" s="13">
        <v>8</v>
      </c>
      <c r="C111" s="71">
        <v>0.3</v>
      </c>
      <c r="D111" s="71">
        <v>0.1</v>
      </c>
      <c r="E111" s="112">
        <v>4</v>
      </c>
      <c r="F111" s="92">
        <v>7.0000000000000007E-2</v>
      </c>
      <c r="G111" s="14">
        <v>0</v>
      </c>
      <c r="H111" s="14">
        <v>24.06</v>
      </c>
      <c r="I111" s="14">
        <v>23.99</v>
      </c>
      <c r="J111" s="14">
        <v>23.96</v>
      </c>
      <c r="K111" s="14">
        <v>24.33</v>
      </c>
      <c r="L111" s="9">
        <v>27.135804809679119</v>
      </c>
      <c r="M111" s="14">
        <v>42.87</v>
      </c>
      <c r="N111" s="90">
        <v>32.38742733869833</v>
      </c>
      <c r="O111" s="27">
        <v>64</v>
      </c>
      <c r="P111" s="92">
        <v>66</v>
      </c>
      <c r="Q111" s="14">
        <v>66</v>
      </c>
      <c r="R111" s="14">
        <v>86</v>
      </c>
      <c r="S111" s="14">
        <v>88</v>
      </c>
      <c r="T111" s="14">
        <v>66</v>
      </c>
      <c r="U111" s="14">
        <v>66</v>
      </c>
      <c r="V111" s="9" t="s">
        <v>14</v>
      </c>
      <c r="W111" s="14" t="s">
        <v>14</v>
      </c>
      <c r="X111" s="6" t="s">
        <v>14</v>
      </c>
      <c r="Y111" s="27">
        <v>64</v>
      </c>
      <c r="Z111" s="17">
        <f>MIN(P111:S111)+1</f>
        <v>67</v>
      </c>
      <c r="AA111" s="92">
        <v>99.89</v>
      </c>
      <c r="AB111" s="14">
        <v>100</v>
      </c>
      <c r="AC111" s="14">
        <v>72.03</v>
      </c>
      <c r="AD111" s="14">
        <v>72.739999999999995</v>
      </c>
      <c r="AE111" s="14">
        <v>63.7</v>
      </c>
      <c r="AF111" s="14">
        <v>63.13</v>
      </c>
      <c r="AG111" s="22">
        <f>IF(V111="NaN", IF($Z111&gt;1, (1-(L111/$Z111))*100,100), (1-(L111/V111))*100)</f>
        <v>59.498798791523711</v>
      </c>
      <c r="AH111" s="22">
        <f>IF(W111="NaN", IF($Z111&gt;1, (1-(M111/$Z111))*100,100), (1-(M111/W111))*100)</f>
        <v>36.014925373134332</v>
      </c>
      <c r="AI111" s="14">
        <f>IF(X111="NaN", IF($Z111&gt;1, (1-(N111/$Z111))*100,100), (1-(N111/X111))*100)</f>
        <v>51.660556210898015</v>
      </c>
      <c r="AJ111" s="26">
        <f>IF(Y111="NaN", IF($Z111&gt;1, (1-(O111/$Z111))*100,100), (1-(O111/Y111))*100)</f>
        <v>0</v>
      </c>
      <c r="AK111" s="14">
        <v>7200</v>
      </c>
      <c r="AL111" s="14">
        <v>7200</v>
      </c>
      <c r="AM111" s="14">
        <v>7200</v>
      </c>
      <c r="AN111" s="14">
        <v>7200</v>
      </c>
      <c r="AO111" s="14">
        <v>2332.7800000000002</v>
      </c>
      <c r="AP111" s="14">
        <v>5984.49</v>
      </c>
      <c r="AQ111" s="12">
        <v>7200</v>
      </c>
      <c r="AR111" s="15">
        <v>7200</v>
      </c>
      <c r="AS111" s="6">
        <v>7200</v>
      </c>
      <c r="AT111" s="96">
        <v>5254.9468550682068</v>
      </c>
      <c r="AU111" s="1" t="b">
        <f>SUM($AK111:$AT111) &lt; $AY$1 * 7200</f>
        <v>1</v>
      </c>
      <c r="AV111" s="1" t="b">
        <f t="shared" si="4"/>
        <v>0</v>
      </c>
      <c r="AW111" s="5" t="b">
        <f t="shared" si="5"/>
        <v>1</v>
      </c>
      <c r="AX111" s="24"/>
      <c r="AY111" s="24"/>
      <c r="BA111" s="14">
        <f xml:space="preserve"> SUBTOTAL(104, F111,I111,L111:O111)</f>
        <v>64</v>
      </c>
      <c r="BB111" s="14">
        <f>SUBTOTAL(105, P111:S111,V111:Z111)</f>
        <v>64</v>
      </c>
      <c r="BC111" s="39" t="b">
        <f t="shared" si="3"/>
        <v>1</v>
      </c>
    </row>
    <row r="112" spans="1:55">
      <c r="A112" s="13">
        <v>75</v>
      </c>
      <c r="B112" s="13">
        <v>8</v>
      </c>
      <c r="C112" s="71">
        <v>0.3</v>
      </c>
      <c r="D112" s="71">
        <v>0.1</v>
      </c>
      <c r="E112" s="112">
        <v>5</v>
      </c>
      <c r="F112" s="92">
        <v>2.17</v>
      </c>
      <c r="G112" s="14">
        <v>0</v>
      </c>
      <c r="H112" s="14">
        <v>32.049999999999997</v>
      </c>
      <c r="I112" s="14">
        <v>24</v>
      </c>
      <c r="J112" s="14">
        <v>23.92</v>
      </c>
      <c r="K112" s="14">
        <v>24.77</v>
      </c>
      <c r="L112" s="9">
        <v>31.000456199788669</v>
      </c>
      <c r="M112" s="14">
        <v>57</v>
      </c>
      <c r="N112" s="90">
        <v>45.492508225254817</v>
      </c>
      <c r="O112" s="27">
        <v>57</v>
      </c>
      <c r="P112" s="92">
        <v>66</v>
      </c>
      <c r="Q112" s="14">
        <v>57</v>
      </c>
      <c r="R112" s="14">
        <v>66</v>
      </c>
      <c r="S112" s="14">
        <v>93</v>
      </c>
      <c r="T112" s="14">
        <v>75</v>
      </c>
      <c r="U112" s="14">
        <v>69</v>
      </c>
      <c r="V112" s="9" t="s">
        <v>14</v>
      </c>
      <c r="W112" s="14">
        <v>57</v>
      </c>
      <c r="X112" s="6">
        <v>57</v>
      </c>
      <c r="Y112" s="27">
        <v>57</v>
      </c>
      <c r="Z112" s="17">
        <f>MIN(P112:S112)+1</f>
        <v>58</v>
      </c>
      <c r="AA112" s="92">
        <v>96.71</v>
      </c>
      <c r="AB112" s="14">
        <v>100</v>
      </c>
      <c r="AC112" s="14">
        <v>51.44</v>
      </c>
      <c r="AD112" s="14">
        <v>74.19</v>
      </c>
      <c r="AE112" s="14">
        <v>68.11</v>
      </c>
      <c r="AF112" s="14">
        <v>64.11</v>
      </c>
      <c r="AG112" s="22">
        <f>IF(V112="NaN", IF($Z112&gt;1, (1-(L112/$Z112))*100,100), (1-(L112/V112))*100)</f>
        <v>46.550937586571258</v>
      </c>
      <c r="AH112" s="22">
        <f>IF(W112="NaN", IF($Z112&gt;1, (1-(M112/$Z112))*100,100), (1-(M112/W112))*100)</f>
        <v>0</v>
      </c>
      <c r="AI112" s="14">
        <f>IF(X112="NaN", IF($Z112&gt;1, (1-(N112/$Z112))*100,100), (1-(N112/X112))*100)</f>
        <v>20.188582060956463</v>
      </c>
      <c r="AJ112" s="26">
        <f>IF(Y112="NaN", IF($Z112&gt;1, (1-(O112/$Z112))*100,100), (1-(O112/Y112))*100)</f>
        <v>0</v>
      </c>
      <c r="AK112" s="14">
        <v>7200</v>
      </c>
      <c r="AL112" s="14">
        <v>7200</v>
      </c>
      <c r="AM112" s="14">
        <v>7200</v>
      </c>
      <c r="AN112" s="14">
        <v>7200</v>
      </c>
      <c r="AO112" s="14">
        <v>7200</v>
      </c>
      <c r="AP112" s="14">
        <v>4987.03</v>
      </c>
      <c r="AQ112" s="12">
        <v>7200</v>
      </c>
      <c r="AR112" s="15">
        <v>2219.0915458202362</v>
      </c>
      <c r="AS112" s="6">
        <v>7200</v>
      </c>
      <c r="AT112" s="96">
        <v>419.22763299942022</v>
      </c>
      <c r="AU112" s="1" t="b">
        <f>SUM($AK112:$AT112) &lt; $AY$1 * 7200</f>
        <v>1</v>
      </c>
      <c r="AV112" s="1" t="b">
        <f t="shared" si="4"/>
        <v>0</v>
      </c>
      <c r="AW112" s="5" t="b">
        <f t="shared" si="5"/>
        <v>1</v>
      </c>
      <c r="AX112" s="24"/>
      <c r="AY112" s="24"/>
      <c r="BA112" s="14">
        <f xml:space="preserve"> SUBTOTAL(104, F112,I112,L112:O112)</f>
        <v>57</v>
      </c>
      <c r="BB112" s="14">
        <f>SUBTOTAL(105, P112:S112,V112:Z112)</f>
        <v>57</v>
      </c>
      <c r="BC112" s="39" t="b">
        <f t="shared" si="3"/>
        <v>1</v>
      </c>
    </row>
    <row r="113" spans="1:55">
      <c r="A113" s="13">
        <v>75</v>
      </c>
      <c r="B113" s="13">
        <v>8</v>
      </c>
      <c r="C113" s="71">
        <v>0.3</v>
      </c>
      <c r="D113" s="71">
        <v>0.5</v>
      </c>
      <c r="E113" s="112">
        <v>1</v>
      </c>
      <c r="F113" s="92">
        <v>14.89</v>
      </c>
      <c r="G113" s="14">
        <v>10</v>
      </c>
      <c r="H113" s="14">
        <v>38.39</v>
      </c>
      <c r="I113" s="14">
        <v>53.98</v>
      </c>
      <c r="J113" s="14">
        <v>47.26</v>
      </c>
      <c r="K113" s="14">
        <v>57.41</v>
      </c>
      <c r="L113" s="9">
        <v>29.580774553651551</v>
      </c>
      <c r="M113" s="14">
        <v>32.94</v>
      </c>
      <c r="N113" s="90">
        <v>33.923917350029562</v>
      </c>
      <c r="O113" s="27">
        <v>51.7171859351864</v>
      </c>
      <c r="P113" s="92">
        <v>186</v>
      </c>
      <c r="Q113" s="14">
        <v>230</v>
      </c>
      <c r="R113" s="14">
        <v>240</v>
      </c>
      <c r="S113" s="14">
        <v>240</v>
      </c>
      <c r="T113" s="14">
        <v>190</v>
      </c>
      <c r="U113" s="14">
        <v>190</v>
      </c>
      <c r="V113" s="9" t="s">
        <v>14</v>
      </c>
      <c r="W113" s="14" t="s">
        <v>14</v>
      </c>
      <c r="X113" s="6" t="s">
        <v>14</v>
      </c>
      <c r="Y113" s="25" t="s">
        <v>14</v>
      </c>
      <c r="Z113" s="17">
        <f>MIN(P113:S113)+1</f>
        <v>187</v>
      </c>
      <c r="AA113" s="92">
        <v>91.99</v>
      </c>
      <c r="AB113" s="14">
        <v>95.65</v>
      </c>
      <c r="AC113" s="14">
        <v>84</v>
      </c>
      <c r="AD113" s="14">
        <v>77.510000000000005</v>
      </c>
      <c r="AE113" s="14">
        <v>75.13</v>
      </c>
      <c r="AF113" s="14">
        <v>69.78</v>
      </c>
      <c r="AG113" s="22">
        <f>IF(V113="NaN", IF($Z113&gt;1, (1-(L113/$Z113))*100,100), (1-(L113/V113))*100)</f>
        <v>84.181403982004525</v>
      </c>
      <c r="AH113" s="22">
        <f>IF(W113="NaN", IF($Z113&gt;1, (1-(M113/$Z113))*100,100), (1-(M113/W113))*100)</f>
        <v>82.38502673796792</v>
      </c>
      <c r="AI113" s="14">
        <f>IF(X113="NaN", IF($Z113&gt;1, (1-(N113/$Z113))*100,100), (1-(N113/X113))*100)</f>
        <v>81.858867727256921</v>
      </c>
      <c r="AJ113" s="26">
        <f>IF(Y113="NaN", IF($Z113&gt;1, (1-(O113/$Z113))*100,100), (1-(O113/Y113))*100)</f>
        <v>72.343750836798719</v>
      </c>
      <c r="AK113" s="14">
        <v>7200</v>
      </c>
      <c r="AL113" s="14">
        <v>7200</v>
      </c>
      <c r="AM113" s="14">
        <v>7200</v>
      </c>
      <c r="AN113" s="14">
        <v>7200</v>
      </c>
      <c r="AO113" s="14">
        <v>7200</v>
      </c>
      <c r="AP113" s="14">
        <v>7200</v>
      </c>
      <c r="AQ113" s="12">
        <v>7200</v>
      </c>
      <c r="AR113" s="15">
        <v>7200</v>
      </c>
      <c r="AS113" s="6">
        <v>7200</v>
      </c>
      <c r="AT113" s="96">
        <v>7200</v>
      </c>
      <c r="AU113" s="1" t="b">
        <f>SUM($AK113:$AT113) &lt; $AY$1 * 7200</f>
        <v>1</v>
      </c>
      <c r="AV113" s="1" t="b">
        <f t="shared" si="4"/>
        <v>0</v>
      </c>
      <c r="AW113" s="5" t="b">
        <f t="shared" si="5"/>
        <v>0</v>
      </c>
      <c r="AX113" s="24"/>
      <c r="AY113" s="24"/>
      <c r="BA113" s="14">
        <f xml:space="preserve"> SUBTOTAL(104, F113,I113,L113:O113)</f>
        <v>53.98</v>
      </c>
      <c r="BB113" s="14">
        <f>SUBTOTAL(105, P113:S113,V113:Z113)</f>
        <v>186</v>
      </c>
      <c r="BC113" s="39" t="b">
        <f t="shared" si="3"/>
        <v>1</v>
      </c>
    </row>
    <row r="114" spans="1:55">
      <c r="A114" s="13">
        <v>75</v>
      </c>
      <c r="B114" s="13">
        <v>8</v>
      </c>
      <c r="C114" s="71">
        <v>0.3</v>
      </c>
      <c r="D114" s="71">
        <v>0.5</v>
      </c>
      <c r="E114" s="112">
        <v>2</v>
      </c>
      <c r="F114" s="92">
        <v>12.46</v>
      </c>
      <c r="G114" s="14">
        <v>6.67</v>
      </c>
      <c r="H114" s="14">
        <v>43.04</v>
      </c>
      <c r="I114" s="14">
        <v>52.72</v>
      </c>
      <c r="J114" s="14">
        <v>47.85</v>
      </c>
      <c r="K114" s="14">
        <v>57.58</v>
      </c>
      <c r="L114" s="9">
        <v>24.563917264600921</v>
      </c>
      <c r="M114" s="14">
        <v>30.89</v>
      </c>
      <c r="N114" s="90">
        <v>33.668411507327107</v>
      </c>
      <c r="O114" s="27">
        <v>51.900834261951758</v>
      </c>
      <c r="P114" s="92">
        <v>130</v>
      </c>
      <c r="Q114" s="14">
        <v>179</v>
      </c>
      <c r="R114" s="14">
        <v>219</v>
      </c>
      <c r="S114" s="14">
        <v>219</v>
      </c>
      <c r="T114" s="14">
        <v>119</v>
      </c>
      <c r="U114" s="14">
        <v>160</v>
      </c>
      <c r="V114" s="9" t="s">
        <v>14</v>
      </c>
      <c r="W114" s="14" t="s">
        <v>14</v>
      </c>
      <c r="X114" s="6" t="s">
        <v>14</v>
      </c>
      <c r="Y114" s="25" t="s">
        <v>14</v>
      </c>
      <c r="Z114" s="17">
        <f>MIN(P114:S114)+1</f>
        <v>131</v>
      </c>
      <c r="AA114" s="92">
        <v>90.42</v>
      </c>
      <c r="AB114" s="14">
        <v>96.28</v>
      </c>
      <c r="AC114" s="14">
        <v>80.349999999999994</v>
      </c>
      <c r="AD114" s="14">
        <v>75.930000000000007</v>
      </c>
      <c r="AE114" s="14">
        <v>59.79</v>
      </c>
      <c r="AF114" s="14">
        <v>64.010000000000005</v>
      </c>
      <c r="AG114" s="22">
        <f>IF(V114="NaN", IF($Z114&gt;1, (1-(L114/$Z114))*100,100), (1-(L114/V114))*100)</f>
        <v>81.248918118625241</v>
      </c>
      <c r="AH114" s="22">
        <f>IF(W114="NaN", IF($Z114&gt;1, (1-(M114/$Z114))*100,100), (1-(M114/W114))*100)</f>
        <v>76.419847328244273</v>
      </c>
      <c r="AI114" s="14">
        <f>IF(X114="NaN", IF($Z114&gt;1, (1-(N114/$Z114))*100,100), (1-(N114/X114))*100)</f>
        <v>74.298922513490751</v>
      </c>
      <c r="AJ114" s="26">
        <f>IF(Y114="NaN", IF($Z114&gt;1, (1-(O114/$Z114))*100,100), (1-(O114/Y114))*100)</f>
        <v>60.381042548128427</v>
      </c>
      <c r="AK114" s="14">
        <v>7200</v>
      </c>
      <c r="AL114" s="14">
        <v>7200</v>
      </c>
      <c r="AM114" s="14">
        <v>7200</v>
      </c>
      <c r="AN114" s="14">
        <v>7200</v>
      </c>
      <c r="AO114" s="14">
        <v>7200</v>
      </c>
      <c r="AP114" s="14">
        <v>7200</v>
      </c>
      <c r="AQ114" s="12">
        <v>7200</v>
      </c>
      <c r="AR114" s="15">
        <v>7200</v>
      </c>
      <c r="AS114" s="6">
        <v>7200</v>
      </c>
      <c r="AT114" s="96">
        <v>7200</v>
      </c>
      <c r="AU114" s="1" t="b">
        <f>SUM($AK114:$AT114) &lt; $AY$1 * 7200</f>
        <v>1</v>
      </c>
      <c r="AV114" s="1" t="b">
        <f t="shared" si="4"/>
        <v>0</v>
      </c>
      <c r="AW114" s="5" t="b">
        <f t="shared" si="5"/>
        <v>0</v>
      </c>
      <c r="AX114" s="24"/>
      <c r="AY114" s="24"/>
      <c r="BA114" s="14">
        <f xml:space="preserve"> SUBTOTAL(104, F114,I114,L114:O114)</f>
        <v>52.72</v>
      </c>
      <c r="BB114" s="14">
        <f>SUBTOTAL(105, P114:S114,V114:Z114)</f>
        <v>130</v>
      </c>
      <c r="BC114" s="39" t="b">
        <f t="shared" si="3"/>
        <v>1</v>
      </c>
    </row>
    <row r="115" spans="1:55">
      <c r="A115" s="13">
        <v>75</v>
      </c>
      <c r="B115" s="13">
        <v>8</v>
      </c>
      <c r="C115" s="71">
        <v>0.3</v>
      </c>
      <c r="D115" s="71">
        <v>0.5</v>
      </c>
      <c r="E115" s="112">
        <v>3</v>
      </c>
      <c r="F115" s="92">
        <v>0</v>
      </c>
      <c r="G115" s="14">
        <v>0</v>
      </c>
      <c r="H115" s="14">
        <v>22</v>
      </c>
      <c r="I115" s="14">
        <v>22</v>
      </c>
      <c r="J115" s="14">
        <v>49.3</v>
      </c>
      <c r="K115" s="14">
        <v>57.03</v>
      </c>
      <c r="L115" s="9">
        <v>26.771627219237541</v>
      </c>
      <c r="M115" s="14">
        <v>35.380000000000003</v>
      </c>
      <c r="N115" s="90">
        <v>36.136305455679071</v>
      </c>
      <c r="O115" s="27">
        <v>56.52266419922114</v>
      </c>
      <c r="P115" s="92">
        <v>152</v>
      </c>
      <c r="Q115" s="14">
        <v>224</v>
      </c>
      <c r="R115" s="14">
        <v>324</v>
      </c>
      <c r="S115" s="14">
        <v>298</v>
      </c>
      <c r="T115" s="14">
        <v>144</v>
      </c>
      <c r="U115" s="14">
        <v>156</v>
      </c>
      <c r="V115" s="9" t="s">
        <v>14</v>
      </c>
      <c r="W115" s="14" t="s">
        <v>14</v>
      </c>
      <c r="X115" s="6" t="s">
        <v>14</v>
      </c>
      <c r="Y115" s="25" t="s">
        <v>14</v>
      </c>
      <c r="Z115" s="17">
        <f>MIN(P115:S115)+1</f>
        <v>153</v>
      </c>
      <c r="AA115" s="92">
        <v>100</v>
      </c>
      <c r="AB115" s="14">
        <v>100</v>
      </c>
      <c r="AC115" s="14">
        <v>93.21</v>
      </c>
      <c r="AD115" s="14">
        <v>92.62</v>
      </c>
      <c r="AE115" s="14">
        <v>65.760000000000005</v>
      </c>
      <c r="AF115" s="14">
        <v>63.44</v>
      </c>
      <c r="AG115" s="22">
        <f>IF(V115="NaN", IF($Z115&gt;1, (1-(L115/$Z115))*100,100), (1-(L115/V115))*100)</f>
        <v>82.502204431870879</v>
      </c>
      <c r="AH115" s="22">
        <f>IF(W115="NaN", IF($Z115&gt;1, (1-(M115/$Z115))*100,100), (1-(M115/W115))*100)</f>
        <v>76.875816993464056</v>
      </c>
      <c r="AI115" s="14">
        <f>IF(X115="NaN", IF($Z115&gt;1, (1-(N115/$Z115))*100,100), (1-(N115/X115))*100)</f>
        <v>76.381499702170544</v>
      </c>
      <c r="AJ115" s="26">
        <f>IF(Y115="NaN", IF($Z115&gt;1, (1-(O115/$Z115))*100,100), (1-(O115/Y115))*100)</f>
        <v>63.057082222731275</v>
      </c>
      <c r="AK115" s="14">
        <v>7200</v>
      </c>
      <c r="AL115" s="14">
        <v>7200</v>
      </c>
      <c r="AM115" s="14">
        <v>7200</v>
      </c>
      <c r="AN115" s="14">
        <v>7200</v>
      </c>
      <c r="AO115" s="14">
        <v>7200</v>
      </c>
      <c r="AP115" s="14">
        <v>7200</v>
      </c>
      <c r="AQ115" s="12">
        <v>7200</v>
      </c>
      <c r="AR115" s="15">
        <v>7200</v>
      </c>
      <c r="AS115" s="6">
        <v>7200</v>
      </c>
      <c r="AT115" s="96">
        <v>7200</v>
      </c>
      <c r="AU115" s="1" t="b">
        <f>SUM($AK115:$AT115) &lt; $AY$1 * 7200</f>
        <v>1</v>
      </c>
      <c r="AV115" s="1" t="b">
        <f t="shared" si="4"/>
        <v>0</v>
      </c>
      <c r="AW115" s="5" t="b">
        <f t="shared" si="5"/>
        <v>0</v>
      </c>
      <c r="AX115" s="24"/>
      <c r="AY115" s="24"/>
      <c r="BA115" s="14">
        <f xml:space="preserve"> SUBTOTAL(104, F115,I115,L115:O115)</f>
        <v>56.52266419922114</v>
      </c>
      <c r="BB115" s="14">
        <f>SUBTOTAL(105, P115:S115,V115:Z115)</f>
        <v>152</v>
      </c>
      <c r="BC115" s="39" t="b">
        <f t="shared" si="3"/>
        <v>1</v>
      </c>
    </row>
    <row r="116" spans="1:55">
      <c r="A116" s="13">
        <v>75</v>
      </c>
      <c r="B116" s="13">
        <v>8</v>
      </c>
      <c r="C116" s="71">
        <v>0.3</v>
      </c>
      <c r="D116" s="71">
        <v>0.5</v>
      </c>
      <c r="E116" s="112">
        <v>4</v>
      </c>
      <c r="F116" s="92">
        <v>1.1599999999999999</v>
      </c>
      <c r="G116" s="14">
        <v>0</v>
      </c>
      <c r="H116" s="14">
        <v>37.869999999999997</v>
      </c>
      <c r="I116" s="14">
        <v>0</v>
      </c>
      <c r="J116" s="14">
        <v>44.73</v>
      </c>
      <c r="K116" s="14">
        <v>55.18</v>
      </c>
      <c r="L116" s="9">
        <v>24.55083178519272</v>
      </c>
      <c r="M116" s="14">
        <v>33.619999999999997</v>
      </c>
      <c r="N116" s="90">
        <v>36.49194264938037</v>
      </c>
      <c r="O116" s="27">
        <v>52.447454187469823</v>
      </c>
      <c r="P116" s="92">
        <v>168</v>
      </c>
      <c r="Q116" s="14">
        <v>196</v>
      </c>
      <c r="R116" s="14">
        <v>275</v>
      </c>
      <c r="S116" s="14">
        <v>275</v>
      </c>
      <c r="T116" s="14">
        <v>183</v>
      </c>
      <c r="U116" s="14">
        <v>176</v>
      </c>
      <c r="V116" s="9" t="s">
        <v>14</v>
      </c>
      <c r="W116" s="14" t="s">
        <v>14</v>
      </c>
      <c r="X116" s="6" t="s">
        <v>14</v>
      </c>
      <c r="Y116" s="25" t="s">
        <v>14</v>
      </c>
      <c r="Z116" s="17">
        <f>MIN(P116:S116)+1</f>
        <v>169</v>
      </c>
      <c r="AA116" s="92">
        <v>99.31</v>
      </c>
      <c r="AB116" s="14">
        <v>100</v>
      </c>
      <c r="AC116" s="14">
        <v>86.23</v>
      </c>
      <c r="AD116" s="14">
        <v>100</v>
      </c>
      <c r="AE116" s="14">
        <v>75.56</v>
      </c>
      <c r="AF116" s="14">
        <v>68.650000000000006</v>
      </c>
      <c r="AG116" s="22">
        <f>IF(V116="NaN", IF($Z116&gt;1, (1-(L116/$Z116))*100,100), (1-(L116/V116))*100)</f>
        <v>85.47288060047768</v>
      </c>
      <c r="AH116" s="22">
        <f>IF(W116="NaN", IF($Z116&gt;1, (1-(M116/$Z116))*100,100), (1-(M116/W116))*100)</f>
        <v>80.10650887573965</v>
      </c>
      <c r="AI116" s="14">
        <f>IF(X116="NaN", IF($Z116&gt;1, (1-(N116/$Z116))*100,100), (1-(N116/X116))*100)</f>
        <v>78.407134526993858</v>
      </c>
      <c r="AJ116" s="26">
        <f>IF(Y116="NaN", IF($Z116&gt;1, (1-(O116/$Z116))*100,100), (1-(O116/Y116))*100)</f>
        <v>68.966003439366958</v>
      </c>
      <c r="AK116" s="14">
        <v>7200</v>
      </c>
      <c r="AL116" s="14">
        <v>7200</v>
      </c>
      <c r="AM116" s="14">
        <v>7200</v>
      </c>
      <c r="AN116" s="14">
        <v>7200</v>
      </c>
      <c r="AO116" s="14">
        <v>7200</v>
      </c>
      <c r="AP116" s="14">
        <v>7200</v>
      </c>
      <c r="AQ116" s="12">
        <v>7200</v>
      </c>
      <c r="AR116" s="15">
        <v>7200</v>
      </c>
      <c r="AS116" s="6">
        <v>7200</v>
      </c>
      <c r="AT116" s="96">
        <v>7200</v>
      </c>
      <c r="AU116" s="1" t="b">
        <f>SUM($AK116:$AT116) &lt; $AY$1 * 7200</f>
        <v>1</v>
      </c>
      <c r="AV116" s="1" t="b">
        <f t="shared" si="4"/>
        <v>0</v>
      </c>
      <c r="AW116" s="5" t="b">
        <f t="shared" si="5"/>
        <v>0</v>
      </c>
      <c r="AX116" s="24"/>
      <c r="AY116" s="24"/>
      <c r="BA116" s="14">
        <f xml:space="preserve"> SUBTOTAL(104, F116,I116,L116:O116)</f>
        <v>52.447454187469823</v>
      </c>
      <c r="BB116" s="14">
        <f>SUBTOTAL(105, P116:S116,V116:Z116)</f>
        <v>168</v>
      </c>
      <c r="BC116" s="39" t="b">
        <f t="shared" si="3"/>
        <v>1</v>
      </c>
    </row>
    <row r="117" spans="1:55">
      <c r="A117" s="13">
        <v>75</v>
      </c>
      <c r="B117" s="13">
        <v>8</v>
      </c>
      <c r="C117" s="71">
        <v>0.3</v>
      </c>
      <c r="D117" s="71">
        <v>0.5</v>
      </c>
      <c r="E117" s="112">
        <v>5</v>
      </c>
      <c r="F117" s="92">
        <v>0.91</v>
      </c>
      <c r="G117" s="14">
        <v>12</v>
      </c>
      <c r="H117" s="14">
        <v>39.450000000000003</v>
      </c>
      <c r="I117" s="14">
        <v>60.45</v>
      </c>
      <c r="J117" s="14">
        <v>49.65</v>
      </c>
      <c r="K117" s="14">
        <v>62.35</v>
      </c>
      <c r="L117" s="9">
        <v>26.609049639560869</v>
      </c>
      <c r="M117" s="14">
        <v>35.15</v>
      </c>
      <c r="N117" s="90">
        <v>36.999286251036139</v>
      </c>
      <c r="O117" s="27">
        <v>55.799712533214453</v>
      </c>
      <c r="P117" s="92">
        <v>261</v>
      </c>
      <c r="Q117" s="14">
        <v>294</v>
      </c>
      <c r="R117" s="14">
        <v>336</v>
      </c>
      <c r="S117" s="14">
        <v>333</v>
      </c>
      <c r="T117" s="14">
        <v>232</v>
      </c>
      <c r="U117" s="14">
        <v>264</v>
      </c>
      <c r="V117" s="9" t="s">
        <v>14</v>
      </c>
      <c r="W117" s="14" t="s">
        <v>14</v>
      </c>
      <c r="X117" s="6" t="s">
        <v>14</v>
      </c>
      <c r="Y117" s="27">
        <v>230</v>
      </c>
      <c r="Z117" s="17">
        <f>MIN(P117:S117)+1</f>
        <v>262</v>
      </c>
      <c r="AA117" s="92">
        <v>99.65</v>
      </c>
      <c r="AB117" s="14">
        <v>95.92</v>
      </c>
      <c r="AC117" s="14">
        <v>88.26</v>
      </c>
      <c r="AD117" s="14">
        <v>81.849999999999994</v>
      </c>
      <c r="AE117" s="14">
        <v>78.599999999999994</v>
      </c>
      <c r="AF117" s="14">
        <v>76.38</v>
      </c>
      <c r="AG117" s="22">
        <f>IF(V117="NaN", IF($Z117&gt;1, (1-(L117/$Z117))*100,100), (1-(L117/V117))*100)</f>
        <v>89.843874183373714</v>
      </c>
      <c r="AH117" s="22">
        <f>IF(W117="NaN", IF($Z117&gt;1, (1-(M117/$Z117))*100,100), (1-(M117/W117))*100)</f>
        <v>86.583969465648863</v>
      </c>
      <c r="AI117" s="14">
        <f>IF(X117="NaN", IF($Z117&gt;1, (1-(N117/$Z117))*100,100), (1-(N117/X117))*100)</f>
        <v>85.878135018688496</v>
      </c>
      <c r="AJ117" s="26">
        <f>IF(Y117="NaN", IF($Z117&gt;1, (1-(O117/$Z117))*100,100), (1-(O117/Y117))*100)</f>
        <v>75.73925542034155</v>
      </c>
      <c r="AK117" s="14">
        <v>7200</v>
      </c>
      <c r="AL117" s="14">
        <v>7200</v>
      </c>
      <c r="AM117" s="14">
        <v>7200</v>
      </c>
      <c r="AN117" s="14">
        <v>7200</v>
      </c>
      <c r="AO117" s="14">
        <v>7200</v>
      </c>
      <c r="AP117" s="14">
        <v>7200</v>
      </c>
      <c r="AQ117" s="12">
        <v>7200</v>
      </c>
      <c r="AR117" s="15">
        <v>7200</v>
      </c>
      <c r="AS117" s="6">
        <v>7200</v>
      </c>
      <c r="AT117" s="96">
        <v>7200</v>
      </c>
      <c r="AU117" s="1" t="b">
        <f>SUM($AK117:$AT117) &lt; $AY$1 * 7200</f>
        <v>1</v>
      </c>
      <c r="AV117" s="1" t="b">
        <f t="shared" si="4"/>
        <v>0</v>
      </c>
      <c r="AW117" s="5" t="b">
        <f t="shared" si="5"/>
        <v>0</v>
      </c>
      <c r="AX117" s="24"/>
      <c r="AY117" s="24"/>
      <c r="BA117" s="14">
        <f xml:space="preserve"> SUBTOTAL(104, F117,I117,L117:O117)</f>
        <v>60.45</v>
      </c>
      <c r="BB117" s="14">
        <f>SUBTOTAL(105, P117:S117,V117:Z117)</f>
        <v>230</v>
      </c>
      <c r="BC117" s="39" t="b">
        <f t="shared" si="3"/>
        <v>1</v>
      </c>
    </row>
    <row r="118" spans="1:55">
      <c r="A118" s="13">
        <v>75</v>
      </c>
      <c r="B118" s="13">
        <v>8</v>
      </c>
      <c r="C118" s="71">
        <v>0.3</v>
      </c>
      <c r="D118" s="71">
        <v>1</v>
      </c>
      <c r="E118" s="112">
        <v>1</v>
      </c>
      <c r="F118" s="92">
        <v>20.22</v>
      </c>
      <c r="G118" s="14">
        <v>13.75</v>
      </c>
      <c r="H118" s="14">
        <v>61.02</v>
      </c>
      <c r="I118" s="14">
        <v>92.1</v>
      </c>
      <c r="J118" s="14">
        <v>72.209999999999994</v>
      </c>
      <c r="K118" s="14">
        <v>101.64</v>
      </c>
      <c r="L118" s="9">
        <v>56.999999999999908</v>
      </c>
      <c r="M118" s="14">
        <v>45.05</v>
      </c>
      <c r="N118" s="90">
        <v>47.49590142472637</v>
      </c>
      <c r="O118" s="27">
        <v>82.601395439539488</v>
      </c>
      <c r="P118" s="92">
        <v>190</v>
      </c>
      <c r="Q118" s="14">
        <v>260</v>
      </c>
      <c r="R118" s="14">
        <v>300</v>
      </c>
      <c r="S118" s="14">
        <v>300</v>
      </c>
      <c r="T118" s="14">
        <v>180</v>
      </c>
      <c r="U118" s="14">
        <v>190</v>
      </c>
      <c r="V118" s="9" t="s">
        <v>14</v>
      </c>
      <c r="W118" s="14" t="s">
        <v>14</v>
      </c>
      <c r="X118" s="6" t="s">
        <v>14</v>
      </c>
      <c r="Y118" s="25" t="s">
        <v>14</v>
      </c>
      <c r="Z118" s="17">
        <f>MIN(P118:S118)+1</f>
        <v>191</v>
      </c>
      <c r="AA118" s="92">
        <v>89.36</v>
      </c>
      <c r="AB118" s="14">
        <v>94.71</v>
      </c>
      <c r="AC118" s="14">
        <v>79.66</v>
      </c>
      <c r="AD118" s="14">
        <v>69.3</v>
      </c>
      <c r="AE118" s="14">
        <v>59.88</v>
      </c>
      <c r="AF118" s="14">
        <v>46.51</v>
      </c>
      <c r="AG118" s="22">
        <f>IF(V118="NaN", IF($Z118&gt;1, (1-(L118/$Z118))*100,100), (1-(L118/V118))*100)</f>
        <v>70.157068062827264</v>
      </c>
      <c r="AH118" s="22">
        <f>IF(W118="NaN", IF($Z118&gt;1, (1-(M118/$Z118))*100,100), (1-(M118/W118))*100)</f>
        <v>76.413612565445035</v>
      </c>
      <c r="AI118" s="14">
        <f>IF(X118="NaN", IF($Z118&gt;1, (1-(N118/$Z118))*100,100), (1-(N118/X118))*100)</f>
        <v>75.133035903284622</v>
      </c>
      <c r="AJ118" s="26">
        <f>IF(Y118="NaN", IF($Z118&gt;1, (1-(O118/$Z118))*100,100), (1-(O118/Y118))*100)</f>
        <v>56.753196104953155</v>
      </c>
      <c r="AK118" s="14">
        <v>7200</v>
      </c>
      <c r="AL118" s="14">
        <v>7200</v>
      </c>
      <c r="AM118" s="14">
        <v>7200</v>
      </c>
      <c r="AN118" s="14">
        <v>7200</v>
      </c>
      <c r="AO118" s="14">
        <v>7200</v>
      </c>
      <c r="AP118" s="14">
        <v>7200</v>
      </c>
      <c r="AQ118" s="12">
        <v>7200</v>
      </c>
      <c r="AR118" s="15">
        <v>7200</v>
      </c>
      <c r="AS118" s="6">
        <v>7200</v>
      </c>
      <c r="AT118" s="96">
        <v>7200</v>
      </c>
      <c r="AU118" s="1" t="b">
        <f>SUM($AK118:$AT118) &lt; $AY$1 * 7200</f>
        <v>1</v>
      </c>
      <c r="AV118" s="1" t="b">
        <f t="shared" si="4"/>
        <v>0</v>
      </c>
      <c r="AW118" s="5" t="b">
        <f t="shared" si="5"/>
        <v>0</v>
      </c>
      <c r="AX118" s="24"/>
      <c r="AY118" s="24"/>
      <c r="BA118" s="14">
        <f xml:space="preserve"> SUBTOTAL(104, F118,I118,L118:O118)</f>
        <v>92.1</v>
      </c>
      <c r="BB118" s="14">
        <f>SUBTOTAL(105, P118:S118,V118:Z118)</f>
        <v>190</v>
      </c>
      <c r="BC118" s="39" t="b">
        <f t="shared" si="3"/>
        <v>1</v>
      </c>
    </row>
    <row r="119" spans="1:55">
      <c r="A119" s="13">
        <v>75</v>
      </c>
      <c r="B119" s="13">
        <v>8</v>
      </c>
      <c r="C119" s="71">
        <v>0.3</v>
      </c>
      <c r="D119" s="71">
        <v>1</v>
      </c>
      <c r="E119" s="112">
        <v>2</v>
      </c>
      <c r="F119" s="92">
        <v>20</v>
      </c>
      <c r="G119" s="14">
        <v>10</v>
      </c>
      <c r="H119" s="14">
        <v>59.46</v>
      </c>
      <c r="I119" s="14">
        <v>89.77</v>
      </c>
      <c r="J119" s="14">
        <v>69.05</v>
      </c>
      <c r="K119" s="14">
        <v>102.64</v>
      </c>
      <c r="L119" s="9">
        <v>44.999999999999609</v>
      </c>
      <c r="M119" s="14">
        <v>51.08</v>
      </c>
      <c r="N119" s="90">
        <v>46.796787647402738</v>
      </c>
      <c r="O119" s="27">
        <v>86.140570120623508</v>
      </c>
      <c r="P119" s="92">
        <v>160</v>
      </c>
      <c r="Q119" s="14">
        <v>207</v>
      </c>
      <c r="R119" s="14">
        <v>260</v>
      </c>
      <c r="S119" s="14">
        <v>197</v>
      </c>
      <c r="T119" s="14">
        <v>140</v>
      </c>
      <c r="U119" s="14">
        <v>139</v>
      </c>
      <c r="V119" s="9" t="s">
        <v>14</v>
      </c>
      <c r="W119" s="14" t="s">
        <v>14</v>
      </c>
      <c r="X119" s="6" t="s">
        <v>14</v>
      </c>
      <c r="Y119" s="25" t="s">
        <v>14</v>
      </c>
      <c r="Z119" s="17">
        <f>MIN(P119:S119)+1</f>
        <v>161</v>
      </c>
      <c r="AA119" s="92">
        <v>87.5</v>
      </c>
      <c r="AB119" s="14">
        <v>95.17</v>
      </c>
      <c r="AC119" s="14">
        <v>77.13</v>
      </c>
      <c r="AD119" s="14">
        <v>54.43</v>
      </c>
      <c r="AE119" s="14">
        <v>50.68</v>
      </c>
      <c r="AF119" s="14">
        <v>26.16</v>
      </c>
      <c r="AG119" s="22">
        <f>IF(V119="NaN", IF($Z119&gt;1, (1-(L119/$Z119))*100,100), (1-(L119/V119))*100)</f>
        <v>72.04968944099403</v>
      </c>
      <c r="AH119" s="22">
        <f>IF(W119="NaN", IF($Z119&gt;1, (1-(M119/$Z119))*100,100), (1-(M119/W119))*100)</f>
        <v>68.273291925465841</v>
      </c>
      <c r="AI119" s="14">
        <f>IF(X119="NaN", IF($Z119&gt;1, (1-(N119/$Z119))*100,100), (1-(N119/X119))*100)</f>
        <v>70.933672268693954</v>
      </c>
      <c r="AJ119" s="26">
        <f>IF(Y119="NaN", IF($Z119&gt;1, (1-(O119/$Z119))*100,100), (1-(O119/Y119))*100)</f>
        <v>46.496540297749377</v>
      </c>
      <c r="AK119" s="14">
        <v>7200</v>
      </c>
      <c r="AL119" s="14">
        <v>7200</v>
      </c>
      <c r="AM119" s="14">
        <v>7200</v>
      </c>
      <c r="AN119" s="14">
        <v>7200</v>
      </c>
      <c r="AO119" s="14">
        <v>7200</v>
      </c>
      <c r="AP119" s="14">
        <v>7200</v>
      </c>
      <c r="AQ119" s="12">
        <v>7200</v>
      </c>
      <c r="AR119" s="15">
        <v>7200</v>
      </c>
      <c r="AS119" s="6">
        <v>7200</v>
      </c>
      <c r="AT119" s="96">
        <v>7200</v>
      </c>
      <c r="AU119" s="1" t="b">
        <f>SUM($AK119:$AT119) &lt; $AY$1 * 7200</f>
        <v>1</v>
      </c>
      <c r="AV119" s="1" t="b">
        <f t="shared" si="4"/>
        <v>0</v>
      </c>
      <c r="AW119" s="5" t="b">
        <f t="shared" si="5"/>
        <v>0</v>
      </c>
      <c r="AX119" s="24"/>
      <c r="AY119" s="24"/>
      <c r="BA119" s="14">
        <f xml:space="preserve"> SUBTOTAL(104, F119,I119,L119:O119)</f>
        <v>89.77</v>
      </c>
      <c r="BB119" s="14">
        <f>SUBTOTAL(105, P119:S119,V119:Z119)</f>
        <v>160</v>
      </c>
      <c r="BC119" s="39" t="b">
        <f t="shared" si="3"/>
        <v>1</v>
      </c>
    </row>
    <row r="120" spans="1:55">
      <c r="A120" s="13">
        <v>75</v>
      </c>
      <c r="B120" s="13">
        <v>8</v>
      </c>
      <c r="C120" s="71">
        <v>0.3</v>
      </c>
      <c r="D120" s="71">
        <v>1</v>
      </c>
      <c r="E120" s="112">
        <v>3</v>
      </c>
      <c r="F120" s="92">
        <v>0.03</v>
      </c>
      <c r="G120" s="14">
        <v>0</v>
      </c>
      <c r="H120" s="14">
        <v>41.8</v>
      </c>
      <c r="I120" s="14">
        <v>82.49</v>
      </c>
      <c r="J120" s="14">
        <v>59.76</v>
      </c>
      <c r="K120" s="14">
        <v>100.08</v>
      </c>
      <c r="L120" s="9">
        <v>41.999999999999588</v>
      </c>
      <c r="M120" s="14">
        <v>44.32</v>
      </c>
      <c r="N120" s="90">
        <v>46.44166666666667</v>
      </c>
      <c r="O120" s="27">
        <v>82.417728985410633</v>
      </c>
      <c r="P120" s="92">
        <v>174</v>
      </c>
      <c r="Q120" s="14">
        <v>274</v>
      </c>
      <c r="R120" s="14">
        <v>322</v>
      </c>
      <c r="S120" s="14">
        <v>368</v>
      </c>
      <c r="T120" s="14">
        <v>144</v>
      </c>
      <c r="U120" s="14">
        <v>144</v>
      </c>
      <c r="V120" s="9" t="s">
        <v>14</v>
      </c>
      <c r="W120" s="14" t="s">
        <v>14</v>
      </c>
      <c r="X120" s="6" t="s">
        <v>14</v>
      </c>
      <c r="Y120" s="25" t="s">
        <v>14</v>
      </c>
      <c r="Z120" s="17">
        <f>MIN(P120:S120)+1</f>
        <v>175</v>
      </c>
      <c r="AA120" s="92">
        <v>99.98</v>
      </c>
      <c r="AB120" s="14">
        <v>100</v>
      </c>
      <c r="AC120" s="14">
        <v>87.02</v>
      </c>
      <c r="AD120" s="14">
        <v>77.58</v>
      </c>
      <c r="AE120" s="14">
        <v>58.5</v>
      </c>
      <c r="AF120" s="14">
        <v>30.5</v>
      </c>
      <c r="AG120" s="22">
        <f>IF(V120="NaN", IF($Z120&gt;1, (1-(L120/$Z120))*100,100), (1-(L120/V120))*100)</f>
        <v>76.000000000000227</v>
      </c>
      <c r="AH120" s="22">
        <f>IF(W120="NaN", IF($Z120&gt;1, (1-(M120/$Z120))*100,100), (1-(M120/W120))*100)</f>
        <v>74.674285714285716</v>
      </c>
      <c r="AI120" s="14">
        <f>IF(X120="NaN", IF($Z120&gt;1, (1-(N120/$Z120))*100,100), (1-(N120/X120))*100)</f>
        <v>73.461904761904762</v>
      </c>
      <c r="AJ120" s="26">
        <f>IF(Y120="NaN", IF($Z120&gt;1, (1-(O120/$Z120))*100,100), (1-(O120/Y120))*100)</f>
        <v>52.904154865479633</v>
      </c>
      <c r="AK120" s="14">
        <v>7200</v>
      </c>
      <c r="AL120" s="14">
        <v>7200</v>
      </c>
      <c r="AM120" s="14">
        <v>7200</v>
      </c>
      <c r="AN120" s="14">
        <v>7200</v>
      </c>
      <c r="AO120" s="14">
        <v>7200</v>
      </c>
      <c r="AP120" s="14">
        <v>7200</v>
      </c>
      <c r="AQ120" s="12">
        <v>7200</v>
      </c>
      <c r="AR120" s="15">
        <v>7200</v>
      </c>
      <c r="AS120" s="6">
        <v>7200</v>
      </c>
      <c r="AT120" s="96">
        <v>7200</v>
      </c>
      <c r="AU120" s="1" t="b">
        <f>SUM($AK120:$AT120) &lt; $AY$1 * 7200</f>
        <v>1</v>
      </c>
      <c r="AV120" s="1" t="b">
        <f t="shared" si="4"/>
        <v>0</v>
      </c>
      <c r="AW120" s="5" t="b">
        <f t="shared" si="5"/>
        <v>0</v>
      </c>
      <c r="AX120" s="24"/>
      <c r="AY120" s="24"/>
      <c r="BA120" s="14">
        <f xml:space="preserve"> SUBTOTAL(104, F120,I120,L120:O120)</f>
        <v>82.49</v>
      </c>
      <c r="BB120" s="14">
        <f>SUBTOTAL(105, P120:S120,V120:Z120)</f>
        <v>174</v>
      </c>
      <c r="BC120" s="39" t="b">
        <f t="shared" si="3"/>
        <v>1</v>
      </c>
    </row>
    <row r="121" spans="1:55">
      <c r="A121" s="13">
        <v>75</v>
      </c>
      <c r="B121" s="13">
        <v>8</v>
      </c>
      <c r="C121" s="71">
        <v>0.3</v>
      </c>
      <c r="D121" s="71">
        <v>1</v>
      </c>
      <c r="E121" s="112">
        <v>4</v>
      </c>
      <c r="F121" s="92">
        <v>2.2599999999999998</v>
      </c>
      <c r="G121" s="14">
        <v>0</v>
      </c>
      <c r="H121" s="14">
        <v>52.26</v>
      </c>
      <c r="I121" s="14">
        <v>82.71</v>
      </c>
      <c r="J121" s="14">
        <v>60.62</v>
      </c>
      <c r="K121" s="14">
        <v>93.26</v>
      </c>
      <c r="L121" s="9">
        <v>37.999999999999801</v>
      </c>
      <c r="M121" s="14">
        <v>36.380000000000003</v>
      </c>
      <c r="N121" s="90">
        <v>39.417864385538302</v>
      </c>
      <c r="O121" s="27">
        <v>76.080930451862599</v>
      </c>
      <c r="P121" s="92">
        <v>201</v>
      </c>
      <c r="Q121" s="14">
        <v>218</v>
      </c>
      <c r="R121" s="14">
        <v>325</v>
      </c>
      <c r="S121" s="14">
        <v>317</v>
      </c>
      <c r="T121" s="14">
        <v>198</v>
      </c>
      <c r="U121" s="14">
        <v>165</v>
      </c>
      <c r="V121" s="9" t="s">
        <v>14</v>
      </c>
      <c r="W121" s="14" t="s">
        <v>14</v>
      </c>
      <c r="X121" s="6" t="s">
        <v>14</v>
      </c>
      <c r="Y121" s="27">
        <v>181</v>
      </c>
      <c r="Z121" s="17">
        <f>MIN(P121:S121)+1</f>
        <v>202</v>
      </c>
      <c r="AA121" s="92">
        <v>98.88</v>
      </c>
      <c r="AB121" s="14">
        <v>100</v>
      </c>
      <c r="AC121" s="14">
        <v>83.92</v>
      </c>
      <c r="AD121" s="14">
        <v>73.91</v>
      </c>
      <c r="AE121" s="14">
        <v>69.39</v>
      </c>
      <c r="AF121" s="14">
        <v>43.48</v>
      </c>
      <c r="AG121" s="22">
        <f>IF(V121="NaN", IF($Z121&gt;1, (1-(L121/$Z121))*100,100), (1-(L121/V121))*100)</f>
        <v>81.188118811881282</v>
      </c>
      <c r="AH121" s="22">
        <f>IF(W121="NaN", IF($Z121&gt;1, (1-(M121/$Z121))*100,100), (1-(M121/W121))*100)</f>
        <v>81.990099009900987</v>
      </c>
      <c r="AI121" s="14">
        <f>IF(X121="NaN", IF($Z121&gt;1, (1-(N121/$Z121))*100,100), (1-(N121/X121))*100)</f>
        <v>80.486205749733514</v>
      </c>
      <c r="AJ121" s="26">
        <f>IF(Y121="NaN", IF($Z121&gt;1, (1-(O121/$Z121))*100,100), (1-(O121/Y121))*100)</f>
        <v>57.966336766926737</v>
      </c>
      <c r="AK121" s="14">
        <v>7200</v>
      </c>
      <c r="AL121" s="14">
        <v>7200</v>
      </c>
      <c r="AM121" s="14">
        <v>7200</v>
      </c>
      <c r="AN121" s="14">
        <v>7200</v>
      </c>
      <c r="AO121" s="14">
        <v>7200</v>
      </c>
      <c r="AP121" s="14">
        <v>7200</v>
      </c>
      <c r="AQ121" s="12">
        <v>7200</v>
      </c>
      <c r="AR121" s="15">
        <v>7200</v>
      </c>
      <c r="AS121" s="6">
        <v>7200</v>
      </c>
      <c r="AT121" s="96">
        <v>7200</v>
      </c>
      <c r="AU121" s="1" t="b">
        <f>SUM($AK121:$AT121) &lt; $AY$1 * 7200</f>
        <v>1</v>
      </c>
      <c r="AV121" s="1" t="b">
        <f t="shared" si="4"/>
        <v>0</v>
      </c>
      <c r="AW121" s="5" t="b">
        <f t="shared" si="5"/>
        <v>0</v>
      </c>
      <c r="AX121" s="24"/>
      <c r="AY121" s="24"/>
      <c r="BA121" s="14">
        <f xml:space="preserve"> SUBTOTAL(104, F121,I121,L121:O121)</f>
        <v>82.71</v>
      </c>
      <c r="BB121" s="14">
        <f>SUBTOTAL(105, P121:S121,V121:Z121)</f>
        <v>181</v>
      </c>
      <c r="BC121" s="39" t="b">
        <f t="shared" si="3"/>
        <v>1</v>
      </c>
    </row>
    <row r="122" spans="1:55">
      <c r="A122" s="13">
        <v>75</v>
      </c>
      <c r="B122" s="13">
        <v>8</v>
      </c>
      <c r="C122" s="71">
        <v>0.3</v>
      </c>
      <c r="D122" s="71">
        <v>1</v>
      </c>
      <c r="E122" s="112">
        <v>5</v>
      </c>
      <c r="F122" s="92">
        <v>12</v>
      </c>
      <c r="G122" s="14">
        <v>1.02</v>
      </c>
      <c r="H122" s="14">
        <v>60.03</v>
      </c>
      <c r="I122" s="14">
        <v>90.59</v>
      </c>
      <c r="J122" s="14">
        <v>73.14</v>
      </c>
      <c r="K122" s="14">
        <v>110.13</v>
      </c>
      <c r="L122" s="9">
        <v>40.999999999999908</v>
      </c>
      <c r="M122" s="14">
        <v>33</v>
      </c>
      <c r="N122" s="90">
        <v>54.825253623302963</v>
      </c>
      <c r="O122" s="27">
        <v>90.134227632935122</v>
      </c>
      <c r="P122" s="92">
        <v>270</v>
      </c>
      <c r="Q122" s="14">
        <v>288</v>
      </c>
      <c r="R122" s="14">
        <v>396</v>
      </c>
      <c r="S122" s="14">
        <v>396</v>
      </c>
      <c r="T122" s="14">
        <v>264</v>
      </c>
      <c r="U122" s="14">
        <v>240</v>
      </c>
      <c r="V122" s="9" t="s">
        <v>14</v>
      </c>
      <c r="W122" s="14" t="s">
        <v>14</v>
      </c>
      <c r="X122" s="6" t="s">
        <v>14</v>
      </c>
      <c r="Y122" s="27">
        <v>226</v>
      </c>
      <c r="Z122" s="17">
        <f>MIN(P122:S122)+1</f>
        <v>271</v>
      </c>
      <c r="AA122" s="92">
        <v>95.56</v>
      </c>
      <c r="AB122" s="14">
        <v>99.65</v>
      </c>
      <c r="AC122" s="14">
        <v>84.84</v>
      </c>
      <c r="AD122" s="14">
        <v>77.12</v>
      </c>
      <c r="AE122" s="14">
        <v>72.290000000000006</v>
      </c>
      <c r="AF122" s="14">
        <v>54.11</v>
      </c>
      <c r="AG122" s="22">
        <f>IF(V122="NaN", IF($Z122&gt;1, (1-(L122/$Z122))*100,100), (1-(L122/V122))*100)</f>
        <v>84.870848708487117</v>
      </c>
      <c r="AH122" s="22">
        <f>IF(W122="NaN", IF($Z122&gt;1, (1-(M122/$Z122))*100,100), (1-(M122/W122))*100)</f>
        <v>87.822878228782287</v>
      </c>
      <c r="AI122" s="14">
        <f>IF(X122="NaN", IF($Z122&gt;1, (1-(N122/$Z122))*100,100), (1-(N122/X122))*100)</f>
        <v>79.769279105792265</v>
      </c>
      <c r="AJ122" s="26">
        <f>IF(Y122="NaN", IF($Z122&gt;1, (1-(O122/$Z122))*100,100), (1-(O122/Y122))*100)</f>
        <v>60.117598392506586</v>
      </c>
      <c r="AK122" s="14">
        <v>7200</v>
      </c>
      <c r="AL122" s="14">
        <v>7200</v>
      </c>
      <c r="AM122" s="14">
        <v>7200</v>
      </c>
      <c r="AN122" s="14">
        <v>7200</v>
      </c>
      <c r="AO122" s="14">
        <v>7200</v>
      </c>
      <c r="AP122" s="14">
        <v>7200</v>
      </c>
      <c r="AQ122" s="12">
        <v>7200</v>
      </c>
      <c r="AR122" s="15">
        <v>7200</v>
      </c>
      <c r="AS122" s="6">
        <v>7200</v>
      </c>
      <c r="AT122" s="96">
        <v>7200</v>
      </c>
      <c r="AU122" s="1" t="b">
        <f>SUM($AK122:$AT122) &lt; $AY$1 * 7200</f>
        <v>1</v>
      </c>
      <c r="AV122" s="1" t="b">
        <f t="shared" si="4"/>
        <v>0</v>
      </c>
      <c r="AW122" s="5" t="b">
        <f t="shared" si="5"/>
        <v>0</v>
      </c>
      <c r="AX122" s="24"/>
      <c r="AY122" s="24"/>
      <c r="BA122" s="14">
        <f xml:space="preserve"> SUBTOTAL(104, F122,I122,L122:O122)</f>
        <v>90.59</v>
      </c>
      <c r="BB122" s="14">
        <f>SUBTOTAL(105, P122:S122,V122:Z122)</f>
        <v>226</v>
      </c>
      <c r="BC122" s="39" t="b">
        <f t="shared" si="3"/>
        <v>1</v>
      </c>
    </row>
    <row r="123" spans="1:55">
      <c r="A123" s="13">
        <v>75</v>
      </c>
      <c r="B123" s="13">
        <v>12</v>
      </c>
      <c r="C123" s="71">
        <v>0.1</v>
      </c>
      <c r="D123" s="71">
        <v>0.1</v>
      </c>
      <c r="E123" s="112">
        <v>1</v>
      </c>
      <c r="F123" s="92">
        <v>0</v>
      </c>
      <c r="G123" s="14">
        <v>0</v>
      </c>
      <c r="H123" s="14">
        <v>25</v>
      </c>
      <c r="I123" s="14">
        <v>25</v>
      </c>
      <c r="J123" s="14">
        <v>38.22</v>
      </c>
      <c r="K123" s="14">
        <v>38.22</v>
      </c>
      <c r="L123" s="9">
        <v>30.513640856236091</v>
      </c>
      <c r="M123" s="14">
        <v>50</v>
      </c>
      <c r="N123" s="90">
        <v>38.966218424841102</v>
      </c>
      <c r="O123" s="27">
        <v>57.875936935049218</v>
      </c>
      <c r="P123" s="92">
        <v>139</v>
      </c>
      <c r="Q123" s="14">
        <v>164</v>
      </c>
      <c r="R123" s="14">
        <v>164</v>
      </c>
      <c r="S123" s="14">
        <v>164</v>
      </c>
      <c r="T123" s="14">
        <v>140</v>
      </c>
      <c r="U123" s="14">
        <v>139</v>
      </c>
      <c r="V123" s="9" t="s">
        <v>14</v>
      </c>
      <c r="W123" s="14" t="s">
        <v>14</v>
      </c>
      <c r="X123" s="6" t="s">
        <v>14</v>
      </c>
      <c r="Y123" s="25" t="s">
        <v>14</v>
      </c>
      <c r="Z123" s="17">
        <f>MIN(P123:S123)+1</f>
        <v>140</v>
      </c>
      <c r="AA123" s="92">
        <v>100</v>
      </c>
      <c r="AB123" s="14">
        <v>100</v>
      </c>
      <c r="AC123" s="14">
        <v>84.76</v>
      </c>
      <c r="AD123" s="14">
        <v>84.76</v>
      </c>
      <c r="AE123" s="14">
        <v>72.7</v>
      </c>
      <c r="AF123" s="14">
        <v>72.5</v>
      </c>
      <c r="AG123" s="22">
        <f>IF(V123="NaN", IF($Z123&gt;1, (1-(L123/$Z123))*100,100), (1-(L123/V123))*100)</f>
        <v>78.204542245545653</v>
      </c>
      <c r="AH123" s="22">
        <f>IF(W123="NaN", IF($Z123&gt;1, (1-(M123/$Z123))*100,100), (1-(M123/W123))*100)</f>
        <v>64.285714285714278</v>
      </c>
      <c r="AI123" s="14">
        <f>IF(X123="NaN", IF($Z123&gt;1, (1-(N123/$Z123))*100,100), (1-(N123/X123))*100)</f>
        <v>72.166986839399215</v>
      </c>
      <c r="AJ123" s="26">
        <f>IF(Y123="NaN", IF($Z123&gt;1, (1-(O123/$Z123))*100,100), (1-(O123/Y123))*100)</f>
        <v>58.660045046393414</v>
      </c>
      <c r="AK123" s="14">
        <v>7200</v>
      </c>
      <c r="AL123" s="14">
        <v>7200</v>
      </c>
      <c r="AM123" s="14">
        <v>7200</v>
      </c>
      <c r="AN123" s="14">
        <v>7200</v>
      </c>
      <c r="AO123" s="14">
        <v>7200</v>
      </c>
      <c r="AP123" s="14">
        <v>7200</v>
      </c>
      <c r="AQ123" s="12">
        <v>7200</v>
      </c>
      <c r="AR123" s="15">
        <v>7200</v>
      </c>
      <c r="AS123" s="6">
        <v>7200</v>
      </c>
      <c r="AT123" s="96">
        <v>7200</v>
      </c>
      <c r="AU123" s="1" t="b">
        <f>SUM($AK123:$AT123) &lt; $AY$1 * 7200</f>
        <v>1</v>
      </c>
      <c r="AV123" s="1" t="b">
        <f t="shared" si="4"/>
        <v>0</v>
      </c>
      <c r="AW123" s="5" t="b">
        <f t="shared" si="5"/>
        <v>0</v>
      </c>
      <c r="AX123" s="24"/>
      <c r="AY123" s="24"/>
      <c r="BA123" s="14">
        <f xml:space="preserve"> SUBTOTAL(104, F123,I123,L123:O123)</f>
        <v>57.875936935049218</v>
      </c>
      <c r="BB123" s="14">
        <f>SUBTOTAL(105, P123:S123,V123:Z123)</f>
        <v>139</v>
      </c>
      <c r="BC123" s="39" t="b">
        <f t="shared" si="3"/>
        <v>1</v>
      </c>
    </row>
    <row r="124" spans="1:55">
      <c r="A124" s="13">
        <v>75</v>
      </c>
      <c r="B124" s="13">
        <v>12</v>
      </c>
      <c r="C124" s="71">
        <v>0.1</v>
      </c>
      <c r="D124" s="71">
        <v>0.1</v>
      </c>
      <c r="E124" s="112">
        <v>2</v>
      </c>
      <c r="F124" s="92">
        <v>0</v>
      </c>
      <c r="G124" s="14">
        <v>0</v>
      </c>
      <c r="H124" s="14">
        <v>27</v>
      </c>
      <c r="I124" s="14">
        <v>27</v>
      </c>
      <c r="J124" s="14">
        <v>38.950000000000003</v>
      </c>
      <c r="K124" s="14">
        <v>38.950000000000003</v>
      </c>
      <c r="L124" s="9">
        <v>30.903670597146021</v>
      </c>
      <c r="M124" s="14">
        <v>51.9</v>
      </c>
      <c r="N124" s="90">
        <v>39.588741069201028</v>
      </c>
      <c r="O124" s="27">
        <v>57.057286128213548</v>
      </c>
      <c r="P124" s="92">
        <v>137</v>
      </c>
      <c r="Q124" s="14">
        <v>149</v>
      </c>
      <c r="R124" s="14">
        <v>177</v>
      </c>
      <c r="S124" s="14">
        <v>177</v>
      </c>
      <c r="T124" s="14">
        <v>138</v>
      </c>
      <c r="U124" s="14">
        <v>138</v>
      </c>
      <c r="V124" s="9" t="s">
        <v>14</v>
      </c>
      <c r="W124" s="14" t="s">
        <v>14</v>
      </c>
      <c r="X124" s="6" t="s">
        <v>14</v>
      </c>
      <c r="Y124" s="25" t="s">
        <v>14</v>
      </c>
      <c r="Z124" s="17">
        <f>MIN(P124:S124)+1</f>
        <v>138</v>
      </c>
      <c r="AA124" s="92">
        <v>100</v>
      </c>
      <c r="AB124" s="14">
        <v>100</v>
      </c>
      <c r="AC124" s="14">
        <v>84.75</v>
      </c>
      <c r="AD124" s="14">
        <v>84.75</v>
      </c>
      <c r="AE124" s="14">
        <v>71.78</v>
      </c>
      <c r="AF124" s="14">
        <v>71.78</v>
      </c>
      <c r="AG124" s="22">
        <f>IF(V124="NaN", IF($Z124&gt;1, (1-(L124/$Z124))*100,100), (1-(L124/V124))*100)</f>
        <v>77.606035799169547</v>
      </c>
      <c r="AH124" s="22">
        <f>IF(W124="NaN", IF($Z124&gt;1, (1-(M124/$Z124))*100,100), (1-(M124/W124))*100)</f>
        <v>62.391304347826093</v>
      </c>
      <c r="AI124" s="14">
        <f>IF(X124="NaN", IF($Z124&gt;1, (1-(N124/$Z124))*100,100), (1-(N124/X124))*100)</f>
        <v>71.312506471593466</v>
      </c>
      <c r="AJ124" s="26">
        <f>IF(Y124="NaN", IF($Z124&gt;1, (1-(O124/$Z124))*100,100), (1-(O124/Y124))*100)</f>
        <v>58.654140486801779</v>
      </c>
      <c r="AK124" s="14">
        <v>7200</v>
      </c>
      <c r="AL124" s="14">
        <v>7200</v>
      </c>
      <c r="AM124" s="14">
        <v>7200</v>
      </c>
      <c r="AN124" s="14">
        <v>7200</v>
      </c>
      <c r="AO124" s="14">
        <v>7200</v>
      </c>
      <c r="AP124" s="14">
        <v>7200</v>
      </c>
      <c r="AQ124" s="12">
        <v>7200</v>
      </c>
      <c r="AR124" s="15">
        <v>7200</v>
      </c>
      <c r="AS124" s="6">
        <v>7200</v>
      </c>
      <c r="AT124" s="96">
        <v>7200</v>
      </c>
      <c r="AU124" s="1" t="b">
        <f>SUM($AK124:$AT124) &lt; $AY$1 * 7200</f>
        <v>1</v>
      </c>
      <c r="AV124" s="1" t="b">
        <f t="shared" si="4"/>
        <v>0</v>
      </c>
      <c r="AW124" s="5" t="b">
        <f t="shared" si="5"/>
        <v>0</v>
      </c>
      <c r="AX124" s="24"/>
      <c r="AY124" s="24"/>
      <c r="BA124" s="14">
        <f xml:space="preserve"> SUBTOTAL(104, F124,I124,L124:O124)</f>
        <v>57.057286128213548</v>
      </c>
      <c r="BB124" s="14">
        <f>SUBTOTAL(105, P124:S124,V124:Z124)</f>
        <v>137</v>
      </c>
      <c r="BC124" s="39" t="b">
        <f t="shared" si="3"/>
        <v>1</v>
      </c>
    </row>
    <row r="125" spans="1:55">
      <c r="A125" s="13">
        <v>75</v>
      </c>
      <c r="B125" s="13">
        <v>12</v>
      </c>
      <c r="C125" s="71">
        <v>0.1</v>
      </c>
      <c r="D125" s="71">
        <v>0.1</v>
      </c>
      <c r="E125" s="112">
        <v>3</v>
      </c>
      <c r="F125" s="92">
        <v>0</v>
      </c>
      <c r="G125" s="14">
        <v>0</v>
      </c>
      <c r="H125" s="14">
        <v>24</v>
      </c>
      <c r="I125" s="14">
        <v>24</v>
      </c>
      <c r="J125" s="14">
        <v>37.700000000000003</v>
      </c>
      <c r="K125" s="14">
        <v>37.700000000000003</v>
      </c>
      <c r="L125" s="9">
        <v>31.51801635557711</v>
      </c>
      <c r="M125" s="14">
        <v>43.61</v>
      </c>
      <c r="N125" s="90">
        <v>38.492559639610747</v>
      </c>
      <c r="O125" s="27">
        <v>58.3222561474293</v>
      </c>
      <c r="P125" s="92">
        <v>137</v>
      </c>
      <c r="Q125" s="14">
        <v>192</v>
      </c>
      <c r="R125" s="14">
        <v>181</v>
      </c>
      <c r="S125" s="14">
        <v>159</v>
      </c>
      <c r="T125" s="14">
        <v>135</v>
      </c>
      <c r="U125" s="14">
        <v>148</v>
      </c>
      <c r="V125" s="9" t="s">
        <v>14</v>
      </c>
      <c r="W125" s="14" t="s">
        <v>14</v>
      </c>
      <c r="X125" s="6" t="s">
        <v>14</v>
      </c>
      <c r="Y125" s="25" t="s">
        <v>14</v>
      </c>
      <c r="Z125" s="17">
        <f>MIN(P125:S125)+1</f>
        <v>138</v>
      </c>
      <c r="AA125" s="92">
        <v>100</v>
      </c>
      <c r="AB125" s="14">
        <v>100</v>
      </c>
      <c r="AC125" s="14">
        <v>86.74</v>
      </c>
      <c r="AD125" s="14">
        <v>84.91</v>
      </c>
      <c r="AE125" s="14">
        <v>72.069999999999993</v>
      </c>
      <c r="AF125" s="14">
        <v>74.53</v>
      </c>
      <c r="AG125" s="22">
        <f>IF(V125="NaN", IF($Z125&gt;1, (1-(L125/$Z125))*100,100), (1-(L125/V125))*100)</f>
        <v>77.160857713349913</v>
      </c>
      <c r="AH125" s="22">
        <f>IF(W125="NaN", IF($Z125&gt;1, (1-(M125/$Z125))*100,100), (1-(M125/W125))*100)</f>
        <v>68.398550724637673</v>
      </c>
      <c r="AI125" s="14">
        <f>IF(X125="NaN", IF($Z125&gt;1, (1-(N125/$Z125))*100,100), (1-(N125/X125))*100)</f>
        <v>72.106840840861793</v>
      </c>
      <c r="AJ125" s="26">
        <f>IF(Y125="NaN", IF($Z125&gt;1, (1-(O125/$Z125))*100,100), (1-(O125/Y125))*100)</f>
        <v>57.737495545341091</v>
      </c>
      <c r="AK125" s="14">
        <v>7200</v>
      </c>
      <c r="AL125" s="14">
        <v>7200</v>
      </c>
      <c r="AM125" s="14">
        <v>7200</v>
      </c>
      <c r="AN125" s="14">
        <v>7200</v>
      </c>
      <c r="AO125" s="14">
        <v>7200</v>
      </c>
      <c r="AP125" s="14">
        <v>7200</v>
      </c>
      <c r="AQ125" s="12">
        <v>7200</v>
      </c>
      <c r="AR125" s="15">
        <v>7200</v>
      </c>
      <c r="AS125" s="6">
        <v>7200</v>
      </c>
      <c r="AT125" s="96">
        <v>7200</v>
      </c>
      <c r="AU125" s="1" t="b">
        <f>SUM($AK125:$AT125) &lt; $AY$1 * 7200</f>
        <v>1</v>
      </c>
      <c r="AV125" s="1" t="b">
        <f t="shared" si="4"/>
        <v>0</v>
      </c>
      <c r="AW125" s="5" t="b">
        <f t="shared" si="5"/>
        <v>0</v>
      </c>
      <c r="AX125" s="24"/>
      <c r="AY125" s="24"/>
      <c r="BA125" s="14">
        <f xml:space="preserve"> SUBTOTAL(104, F125,I125,L125:O125)</f>
        <v>58.3222561474293</v>
      </c>
      <c r="BB125" s="14">
        <f>SUBTOTAL(105, P125:S125,V125:Z125)</f>
        <v>137</v>
      </c>
      <c r="BC125" s="39" t="b">
        <f t="shared" si="3"/>
        <v>1</v>
      </c>
    </row>
    <row r="126" spans="1:55">
      <c r="A126" s="13">
        <v>75</v>
      </c>
      <c r="B126" s="13">
        <v>12</v>
      </c>
      <c r="C126" s="71">
        <v>0.1</v>
      </c>
      <c r="D126" s="71">
        <v>0.1</v>
      </c>
      <c r="E126" s="112">
        <v>4</v>
      </c>
      <c r="F126" s="92">
        <v>0</v>
      </c>
      <c r="G126" s="14">
        <v>0</v>
      </c>
      <c r="H126" s="14">
        <v>25</v>
      </c>
      <c r="I126" s="14">
        <v>25</v>
      </c>
      <c r="J126" s="14">
        <v>38.31</v>
      </c>
      <c r="K126" s="14">
        <v>38.31</v>
      </c>
      <c r="L126" s="9">
        <v>30.265036745529809</v>
      </c>
      <c r="M126" s="14">
        <v>50</v>
      </c>
      <c r="N126" s="90">
        <v>38.152441846020587</v>
      </c>
      <c r="O126" s="27">
        <v>62.758829097190556</v>
      </c>
      <c r="P126" s="92">
        <v>123</v>
      </c>
      <c r="Q126" s="14">
        <v>167</v>
      </c>
      <c r="R126" s="14">
        <v>134</v>
      </c>
      <c r="S126" s="14">
        <v>145</v>
      </c>
      <c r="T126" s="14">
        <v>134</v>
      </c>
      <c r="U126" s="14">
        <v>123</v>
      </c>
      <c r="V126" s="9" t="s">
        <v>14</v>
      </c>
      <c r="W126" s="14" t="s">
        <v>14</v>
      </c>
      <c r="X126" s="6" t="s">
        <v>14</v>
      </c>
      <c r="Y126" s="25" t="s">
        <v>14</v>
      </c>
      <c r="Z126" s="17">
        <f>MIN(P126:S126)+1</f>
        <v>124</v>
      </c>
      <c r="AA126" s="92">
        <v>100</v>
      </c>
      <c r="AB126" s="14">
        <v>100</v>
      </c>
      <c r="AC126" s="14">
        <v>81.34</v>
      </c>
      <c r="AD126" s="14">
        <v>82.76</v>
      </c>
      <c r="AE126" s="14">
        <v>71.41</v>
      </c>
      <c r="AF126" s="14">
        <v>68.849999999999994</v>
      </c>
      <c r="AG126" s="22">
        <f>IF(V126="NaN", IF($Z126&gt;1, (1-(L126/$Z126))*100,100), (1-(L126/V126))*100)</f>
        <v>75.592712301992094</v>
      </c>
      <c r="AH126" s="22">
        <f>IF(W126="NaN", IF($Z126&gt;1, (1-(M126/$Z126))*100,100), (1-(M126/W126))*100)</f>
        <v>59.677419354838712</v>
      </c>
      <c r="AI126" s="14">
        <f>IF(X126="NaN", IF($Z126&gt;1, (1-(N126/$Z126))*100,100), (1-(N126/X126))*100)</f>
        <v>69.231901737080165</v>
      </c>
      <c r="AJ126" s="26">
        <f>IF(Y126="NaN", IF($Z126&gt;1, (1-(O126/$Z126))*100,100), (1-(O126/Y126))*100)</f>
        <v>49.388041050652774</v>
      </c>
      <c r="AK126" s="14">
        <v>7200</v>
      </c>
      <c r="AL126" s="14">
        <v>7200</v>
      </c>
      <c r="AM126" s="14">
        <v>7200</v>
      </c>
      <c r="AN126" s="14">
        <v>7200</v>
      </c>
      <c r="AO126" s="14">
        <v>7200</v>
      </c>
      <c r="AP126" s="14">
        <v>7200</v>
      </c>
      <c r="AQ126" s="12">
        <v>7200</v>
      </c>
      <c r="AR126" s="15">
        <v>7200</v>
      </c>
      <c r="AS126" s="6">
        <v>7200</v>
      </c>
      <c r="AT126" s="96">
        <v>7200</v>
      </c>
      <c r="AU126" s="1" t="b">
        <f>SUM($AK126:$AT126) &lt; $AY$1 * 7200</f>
        <v>1</v>
      </c>
      <c r="AV126" s="1" t="b">
        <f t="shared" si="4"/>
        <v>0</v>
      </c>
      <c r="AW126" s="5" t="b">
        <f t="shared" si="5"/>
        <v>0</v>
      </c>
      <c r="AX126" s="24"/>
      <c r="AY126" s="24"/>
      <c r="BA126" s="14">
        <f xml:space="preserve"> SUBTOTAL(104, F126,I126,L126:O126)</f>
        <v>62.758829097190556</v>
      </c>
      <c r="BB126" s="14">
        <f>SUBTOTAL(105, P126:S126,V126:Z126)</f>
        <v>123</v>
      </c>
      <c r="BC126" s="39" t="b">
        <f t="shared" si="3"/>
        <v>1</v>
      </c>
    </row>
    <row r="127" spans="1:55">
      <c r="A127" s="13">
        <v>75</v>
      </c>
      <c r="B127" s="13">
        <v>12</v>
      </c>
      <c r="C127" s="71">
        <v>0.1</v>
      </c>
      <c r="D127" s="71">
        <v>0.1</v>
      </c>
      <c r="E127" s="112">
        <v>5</v>
      </c>
      <c r="F127" s="92">
        <v>0</v>
      </c>
      <c r="G127" s="14">
        <v>0</v>
      </c>
      <c r="H127" s="14">
        <v>28</v>
      </c>
      <c r="I127" s="14">
        <v>28</v>
      </c>
      <c r="J127" s="14">
        <v>41.02</v>
      </c>
      <c r="K127" s="14">
        <v>41.02</v>
      </c>
      <c r="L127" s="9">
        <v>33.571072007930347</v>
      </c>
      <c r="M127" s="14">
        <v>51.73</v>
      </c>
      <c r="N127" s="90">
        <v>45.059075101070043</v>
      </c>
      <c r="O127" s="27">
        <v>62.88810025814756</v>
      </c>
      <c r="P127" s="92">
        <v>133</v>
      </c>
      <c r="Q127" s="14">
        <v>211</v>
      </c>
      <c r="R127" s="14">
        <v>185</v>
      </c>
      <c r="S127" s="14">
        <v>185</v>
      </c>
      <c r="T127" s="14">
        <v>133</v>
      </c>
      <c r="U127" s="14">
        <v>133</v>
      </c>
      <c r="V127" s="9" t="s">
        <v>14</v>
      </c>
      <c r="W127" s="14" t="s">
        <v>14</v>
      </c>
      <c r="X127" s="6" t="s">
        <v>14</v>
      </c>
      <c r="Y127" s="25" t="s">
        <v>14</v>
      </c>
      <c r="Z127" s="17">
        <f>MIN(P127:S127)+1</f>
        <v>134</v>
      </c>
      <c r="AA127" s="92">
        <v>100</v>
      </c>
      <c r="AB127" s="14">
        <v>100</v>
      </c>
      <c r="AC127" s="14">
        <v>84.86</v>
      </c>
      <c r="AD127" s="14">
        <v>84.86</v>
      </c>
      <c r="AE127" s="14">
        <v>69.16</v>
      </c>
      <c r="AF127" s="14">
        <v>69.16</v>
      </c>
      <c r="AG127" s="22">
        <f>IF(V127="NaN", IF($Z127&gt;1, (1-(L127/$Z127))*100,100), (1-(L127/V127))*100)</f>
        <v>74.946961188111686</v>
      </c>
      <c r="AH127" s="22">
        <f>IF(W127="NaN", IF($Z127&gt;1, (1-(M127/$Z127))*100,100), (1-(M127/W127))*100)</f>
        <v>61.395522388059696</v>
      </c>
      <c r="AI127" s="14">
        <f>IF(X127="NaN", IF($Z127&gt;1, (1-(N127/$Z127))*100,100), (1-(N127/X127))*100)</f>
        <v>66.373824551440279</v>
      </c>
      <c r="AJ127" s="26">
        <f>IF(Y127="NaN", IF($Z127&gt;1, (1-(O127/$Z127))*100,100), (1-(O127/Y127))*100)</f>
        <v>53.068581896904796</v>
      </c>
      <c r="AK127" s="14">
        <v>7200</v>
      </c>
      <c r="AL127" s="14">
        <v>7200</v>
      </c>
      <c r="AM127" s="14">
        <v>7200</v>
      </c>
      <c r="AN127" s="14">
        <v>7200</v>
      </c>
      <c r="AO127" s="14">
        <v>7200</v>
      </c>
      <c r="AP127" s="14">
        <v>7200</v>
      </c>
      <c r="AQ127" s="12">
        <v>7200</v>
      </c>
      <c r="AR127" s="15">
        <v>7200</v>
      </c>
      <c r="AS127" s="6">
        <v>7200</v>
      </c>
      <c r="AT127" s="96">
        <v>7200</v>
      </c>
      <c r="AU127" s="1" t="b">
        <f>SUM($AK127:$AT127) &lt; $AY$1 * 7200</f>
        <v>1</v>
      </c>
      <c r="AV127" s="1" t="b">
        <f t="shared" si="4"/>
        <v>0</v>
      </c>
      <c r="AW127" s="5" t="b">
        <f t="shared" si="5"/>
        <v>0</v>
      </c>
      <c r="AX127" s="24"/>
      <c r="AY127" s="24"/>
      <c r="BA127" s="14">
        <f xml:space="preserve"> SUBTOTAL(104, F127,I127,L127:O127)</f>
        <v>62.88810025814756</v>
      </c>
      <c r="BB127" s="14">
        <f>SUBTOTAL(105, P127:S127,V127:Z127)</f>
        <v>133</v>
      </c>
      <c r="BC127" s="39" t="b">
        <f t="shared" si="3"/>
        <v>1</v>
      </c>
    </row>
    <row r="128" spans="1:55">
      <c r="A128" s="13">
        <v>75</v>
      </c>
      <c r="B128" s="13">
        <v>12</v>
      </c>
      <c r="C128" s="71">
        <v>0.1</v>
      </c>
      <c r="D128" s="71">
        <v>0.5</v>
      </c>
      <c r="E128" s="112">
        <v>1</v>
      </c>
      <c r="F128" s="92">
        <v>0</v>
      </c>
      <c r="G128" s="14">
        <v>0</v>
      </c>
      <c r="H128" s="14">
        <v>25</v>
      </c>
      <c r="I128" s="14">
        <v>25</v>
      </c>
      <c r="J128" s="14">
        <v>45.8</v>
      </c>
      <c r="K128" s="14">
        <v>70.239999999999995</v>
      </c>
      <c r="L128" s="9">
        <v>31.06037270713249</v>
      </c>
      <c r="M128" s="14">
        <v>49</v>
      </c>
      <c r="N128" s="90">
        <v>51.078893571329033</v>
      </c>
      <c r="O128" s="27">
        <v>73.89875686050523</v>
      </c>
      <c r="P128" s="92">
        <v>203</v>
      </c>
      <c r="Q128" s="14">
        <v>396</v>
      </c>
      <c r="R128" s="14">
        <v>411</v>
      </c>
      <c r="S128" s="14">
        <v>458</v>
      </c>
      <c r="T128" s="14">
        <v>242</v>
      </c>
      <c r="U128" s="14">
        <v>255</v>
      </c>
      <c r="V128" s="9" t="s">
        <v>14</v>
      </c>
      <c r="W128" s="14" t="s">
        <v>14</v>
      </c>
      <c r="X128" s="6" t="s">
        <v>14</v>
      </c>
      <c r="Y128" s="25" t="s">
        <v>14</v>
      </c>
      <c r="Z128" s="17">
        <f>MIN(P128:S128)+1</f>
        <v>204</v>
      </c>
      <c r="AA128" s="92">
        <v>100</v>
      </c>
      <c r="AB128" s="14">
        <v>100</v>
      </c>
      <c r="AC128" s="14">
        <v>93.92</v>
      </c>
      <c r="AD128" s="14">
        <v>94.54</v>
      </c>
      <c r="AE128" s="14">
        <v>81.069999999999993</v>
      </c>
      <c r="AF128" s="14">
        <v>72.459999999999994</v>
      </c>
      <c r="AG128" s="22">
        <f>IF(V128="NaN", IF($Z128&gt;1, (1-(L128/$Z128))*100,100), (1-(L128/V128))*100)</f>
        <v>84.774327104346824</v>
      </c>
      <c r="AH128" s="22">
        <f>IF(W128="NaN", IF($Z128&gt;1, (1-(M128/$Z128))*100,100), (1-(M128/W128))*100)</f>
        <v>75.980392156862735</v>
      </c>
      <c r="AI128" s="14">
        <f>IF(X128="NaN", IF($Z128&gt;1, (1-(N128/$Z128))*100,100), (1-(N128/X128))*100)</f>
        <v>74.961326680721058</v>
      </c>
      <c r="AJ128" s="26">
        <f>IF(Y128="NaN", IF($Z128&gt;1, (1-(O128/$Z128))*100,100), (1-(O128/Y128))*100)</f>
        <v>63.775119186026849</v>
      </c>
      <c r="AK128" s="14">
        <v>7200</v>
      </c>
      <c r="AL128" s="14">
        <v>7200</v>
      </c>
      <c r="AM128" s="14">
        <v>7200</v>
      </c>
      <c r="AN128" s="14">
        <v>7200</v>
      </c>
      <c r="AO128" s="14">
        <v>7200</v>
      </c>
      <c r="AP128" s="14">
        <v>7200</v>
      </c>
      <c r="AQ128" s="12">
        <v>7200</v>
      </c>
      <c r="AR128" s="15">
        <v>7200</v>
      </c>
      <c r="AS128" s="6">
        <v>7200</v>
      </c>
      <c r="AT128" s="96">
        <v>7200</v>
      </c>
      <c r="AU128" s="1" t="b">
        <f>SUM($AK128:$AT128) &lt; $AY$1 * 7200</f>
        <v>1</v>
      </c>
      <c r="AV128" s="1" t="b">
        <f t="shared" si="4"/>
        <v>0</v>
      </c>
      <c r="AW128" s="5" t="b">
        <f t="shared" si="5"/>
        <v>0</v>
      </c>
      <c r="AX128" s="24"/>
      <c r="AY128" s="24"/>
      <c r="BA128" s="14">
        <f xml:space="preserve"> SUBTOTAL(104, F128,I128,L128:O128)</f>
        <v>73.89875686050523</v>
      </c>
      <c r="BB128" s="14">
        <f>SUBTOTAL(105, P128:S128,V128:Z128)</f>
        <v>203</v>
      </c>
      <c r="BC128" s="39" t="b">
        <f t="shared" si="3"/>
        <v>1</v>
      </c>
    </row>
    <row r="129" spans="1:55">
      <c r="A129" s="13">
        <v>75</v>
      </c>
      <c r="B129" s="13">
        <v>12</v>
      </c>
      <c r="C129" s="71">
        <v>0.1</v>
      </c>
      <c r="D129" s="71">
        <v>0.5</v>
      </c>
      <c r="E129" s="112">
        <v>2</v>
      </c>
      <c r="F129" s="92">
        <v>0</v>
      </c>
      <c r="G129" s="14">
        <v>0</v>
      </c>
      <c r="H129" s="14">
        <v>27</v>
      </c>
      <c r="I129" s="14">
        <v>27</v>
      </c>
      <c r="J129" s="14">
        <v>42.31</v>
      </c>
      <c r="K129" s="14">
        <v>68.41</v>
      </c>
      <c r="L129" s="9">
        <v>31.128576301832499</v>
      </c>
      <c r="M129" s="14">
        <v>46.24</v>
      </c>
      <c r="N129" s="90">
        <v>50.088753611892429</v>
      </c>
      <c r="O129" s="27">
        <v>74.593186845670388</v>
      </c>
      <c r="P129" s="92">
        <v>221</v>
      </c>
      <c r="Q129" s="14">
        <v>381</v>
      </c>
      <c r="R129" s="14">
        <v>424</v>
      </c>
      <c r="S129" s="14">
        <v>453</v>
      </c>
      <c r="T129" s="14">
        <v>234</v>
      </c>
      <c r="U129" s="14">
        <v>234</v>
      </c>
      <c r="V129" s="9" t="s">
        <v>14</v>
      </c>
      <c r="W129" s="14" t="s">
        <v>14</v>
      </c>
      <c r="X129" s="6" t="s">
        <v>14</v>
      </c>
      <c r="Y129" s="25" t="s">
        <v>14</v>
      </c>
      <c r="Z129" s="17">
        <f>MIN(P129:S129)+1</f>
        <v>222</v>
      </c>
      <c r="AA129" s="92">
        <v>100</v>
      </c>
      <c r="AB129" s="14">
        <v>100</v>
      </c>
      <c r="AC129" s="14">
        <v>93.63</v>
      </c>
      <c r="AD129" s="14">
        <v>94.04</v>
      </c>
      <c r="AE129" s="14">
        <v>81.92</v>
      </c>
      <c r="AF129" s="14">
        <v>70.760000000000005</v>
      </c>
      <c r="AG129" s="22">
        <f>IF(V129="NaN", IF($Z129&gt;1, (1-(L129/$Z129))*100,100), (1-(L129/V129))*100)</f>
        <v>85.978118782958333</v>
      </c>
      <c r="AH129" s="22">
        <f>IF(W129="NaN", IF($Z129&gt;1, (1-(M129/$Z129))*100,100), (1-(M129/W129))*100)</f>
        <v>79.171171171171167</v>
      </c>
      <c r="AI129" s="14">
        <f>IF(X129="NaN", IF($Z129&gt;1, (1-(N129/$Z129))*100,100), (1-(N129/X129))*100)</f>
        <v>77.437498373021427</v>
      </c>
      <c r="AJ129" s="26">
        <f>IF(Y129="NaN", IF($Z129&gt;1, (1-(O129/$Z129))*100,100), (1-(O129/Y129))*100)</f>
        <v>66.39946538483315</v>
      </c>
      <c r="AK129" s="14">
        <v>7200</v>
      </c>
      <c r="AL129" s="14">
        <v>7200</v>
      </c>
      <c r="AM129" s="14">
        <v>7200</v>
      </c>
      <c r="AN129" s="14">
        <v>7200</v>
      </c>
      <c r="AO129" s="14">
        <v>7200</v>
      </c>
      <c r="AP129" s="14">
        <v>7200</v>
      </c>
      <c r="AQ129" s="12">
        <v>7200</v>
      </c>
      <c r="AR129" s="15">
        <v>7200</v>
      </c>
      <c r="AS129" s="6">
        <v>7200</v>
      </c>
      <c r="AT129" s="96">
        <v>7200</v>
      </c>
      <c r="AU129" s="1" t="b">
        <f>SUM($AK129:$AT129) &lt; $AY$1 * 7200</f>
        <v>1</v>
      </c>
      <c r="AV129" s="1" t="b">
        <f t="shared" si="4"/>
        <v>0</v>
      </c>
      <c r="AW129" s="5" t="b">
        <f t="shared" si="5"/>
        <v>0</v>
      </c>
      <c r="AX129" s="24"/>
      <c r="AY129" s="24"/>
      <c r="BA129" s="14">
        <f xml:space="preserve"> SUBTOTAL(104, F129,I129,L129:O129)</f>
        <v>74.593186845670388</v>
      </c>
      <c r="BB129" s="14">
        <f>SUBTOTAL(105, P129:S129,V129:Z129)</f>
        <v>221</v>
      </c>
      <c r="BC129" s="39" t="b">
        <f t="shared" si="3"/>
        <v>1</v>
      </c>
    </row>
    <row r="130" spans="1:55">
      <c r="A130" s="13">
        <v>75</v>
      </c>
      <c r="B130" s="13">
        <v>12</v>
      </c>
      <c r="C130" s="71">
        <v>0.1</v>
      </c>
      <c r="D130" s="71">
        <v>0.5</v>
      </c>
      <c r="E130" s="112">
        <v>3</v>
      </c>
      <c r="F130" s="92">
        <v>0</v>
      </c>
      <c r="G130" s="14">
        <v>0</v>
      </c>
      <c r="H130" s="14">
        <v>24</v>
      </c>
      <c r="I130" s="14">
        <v>24</v>
      </c>
      <c r="J130" s="14">
        <v>45</v>
      </c>
      <c r="K130" s="14">
        <v>68.989999999999995</v>
      </c>
      <c r="L130" s="9">
        <v>29.97218135906882</v>
      </c>
      <c r="M130" s="14">
        <v>47.55</v>
      </c>
      <c r="N130" s="90">
        <v>49.86034446714541</v>
      </c>
      <c r="O130" s="27">
        <v>74.146097435137719</v>
      </c>
      <c r="P130" s="92">
        <v>231</v>
      </c>
      <c r="Q130" s="14">
        <v>559</v>
      </c>
      <c r="R130" s="14">
        <v>337</v>
      </c>
      <c r="S130" s="14">
        <v>483</v>
      </c>
      <c r="T130" s="14">
        <v>261</v>
      </c>
      <c r="U130" s="14">
        <v>215</v>
      </c>
      <c r="V130" s="9" t="s">
        <v>14</v>
      </c>
      <c r="W130" s="14" t="s">
        <v>14</v>
      </c>
      <c r="X130" s="6" t="s">
        <v>14</v>
      </c>
      <c r="Y130" s="25" t="s">
        <v>14</v>
      </c>
      <c r="Z130" s="17">
        <f>MIN(P130:S130)+1</f>
        <v>232</v>
      </c>
      <c r="AA130" s="92">
        <v>100</v>
      </c>
      <c r="AB130" s="14">
        <v>100</v>
      </c>
      <c r="AC130" s="14">
        <v>92.88</v>
      </c>
      <c r="AD130" s="14">
        <v>95.03</v>
      </c>
      <c r="AE130" s="14">
        <v>82.76</v>
      </c>
      <c r="AF130" s="14">
        <v>67.91</v>
      </c>
      <c r="AG130" s="22">
        <f>IF(V130="NaN", IF($Z130&gt;1, (1-(L130/$Z130))*100,100), (1-(L130/V130))*100)</f>
        <v>87.080956310746188</v>
      </c>
      <c r="AH130" s="22">
        <f>IF(W130="NaN", IF($Z130&gt;1, (1-(M130/$Z130))*100,100), (1-(M130/W130))*100)</f>
        <v>79.504310344827587</v>
      </c>
      <c r="AI130" s="14">
        <f>IF(X130="NaN", IF($Z130&gt;1, (1-(N130/$Z130))*100,100), (1-(N130/X130))*100)</f>
        <v>78.508472212437326</v>
      </c>
      <c r="AJ130" s="26">
        <f>IF(Y130="NaN", IF($Z130&gt;1, (1-(O130/$Z130))*100,100), (1-(O130/Y130))*100)</f>
        <v>68.040475243475115</v>
      </c>
      <c r="AK130" s="14">
        <v>7200</v>
      </c>
      <c r="AL130" s="14">
        <v>7200</v>
      </c>
      <c r="AM130" s="14">
        <v>7200</v>
      </c>
      <c r="AN130" s="14">
        <v>7200</v>
      </c>
      <c r="AO130" s="14">
        <v>7200</v>
      </c>
      <c r="AP130" s="14">
        <v>7200</v>
      </c>
      <c r="AQ130" s="12">
        <v>7200</v>
      </c>
      <c r="AR130" s="15">
        <v>7200</v>
      </c>
      <c r="AS130" s="6">
        <v>7200</v>
      </c>
      <c r="AT130" s="96">
        <v>7200</v>
      </c>
      <c r="AU130" s="1" t="b">
        <f>SUM($AK130:$AT130) &lt; $AY$1 * 7200</f>
        <v>1</v>
      </c>
      <c r="AV130" s="1" t="b">
        <f t="shared" si="4"/>
        <v>0</v>
      </c>
      <c r="AW130" s="5" t="b">
        <f t="shared" si="5"/>
        <v>0</v>
      </c>
      <c r="AX130" s="24"/>
      <c r="AY130" s="24"/>
      <c r="BA130" s="14">
        <f xml:space="preserve"> SUBTOTAL(104, F130,I130,L130:O130)</f>
        <v>74.146097435137719</v>
      </c>
      <c r="BB130" s="14">
        <f>SUBTOTAL(105, P130:S130,V130:Z130)</f>
        <v>231</v>
      </c>
      <c r="BC130" s="39" t="b">
        <f t="shared" si="3"/>
        <v>1</v>
      </c>
    </row>
    <row r="131" spans="1:55">
      <c r="A131" s="13">
        <v>75</v>
      </c>
      <c r="B131" s="13">
        <v>12</v>
      </c>
      <c r="C131" s="71">
        <v>0.1</v>
      </c>
      <c r="D131" s="71">
        <v>0.5</v>
      </c>
      <c r="E131" s="112">
        <v>4</v>
      </c>
      <c r="F131" s="92">
        <v>0</v>
      </c>
      <c r="G131" s="14">
        <v>0</v>
      </c>
      <c r="H131" s="14">
        <v>25</v>
      </c>
      <c r="I131" s="14">
        <v>25</v>
      </c>
      <c r="J131" s="14">
        <v>47.57</v>
      </c>
      <c r="K131" s="14">
        <v>69.44</v>
      </c>
      <c r="L131" s="9">
        <v>31.94611308422342</v>
      </c>
      <c r="M131" s="14">
        <v>37</v>
      </c>
      <c r="N131" s="90">
        <v>51.598975306682647</v>
      </c>
      <c r="O131" s="27">
        <v>74.10073070328248</v>
      </c>
      <c r="P131" s="92">
        <v>239</v>
      </c>
      <c r="Q131" s="14">
        <v>421</v>
      </c>
      <c r="R131" s="14">
        <v>316</v>
      </c>
      <c r="S131" s="14">
        <v>424</v>
      </c>
      <c r="T131" s="14">
        <v>271</v>
      </c>
      <c r="U131" s="14">
        <v>263</v>
      </c>
      <c r="V131" s="9" t="s">
        <v>14</v>
      </c>
      <c r="W131" s="14" t="s">
        <v>14</v>
      </c>
      <c r="X131" s="6" t="s">
        <v>14</v>
      </c>
      <c r="Y131" s="25" t="s">
        <v>14</v>
      </c>
      <c r="Z131" s="17">
        <f>MIN(P131:S131)+1</f>
        <v>240</v>
      </c>
      <c r="AA131" s="92">
        <v>100</v>
      </c>
      <c r="AB131" s="14">
        <v>100</v>
      </c>
      <c r="AC131" s="14">
        <v>92.09</v>
      </c>
      <c r="AD131" s="14">
        <v>94.1</v>
      </c>
      <c r="AE131" s="14">
        <v>82.45</v>
      </c>
      <c r="AF131" s="14">
        <v>73.599999999999994</v>
      </c>
      <c r="AG131" s="22">
        <f>IF(V131="NaN", IF($Z131&gt;1, (1-(L131/$Z131))*100,100), (1-(L131/V131))*100)</f>
        <v>86.689119548240242</v>
      </c>
      <c r="AH131" s="22">
        <f>IF(W131="NaN", IF($Z131&gt;1, (1-(M131/$Z131))*100,100), (1-(M131/W131))*100)</f>
        <v>84.583333333333329</v>
      </c>
      <c r="AI131" s="14">
        <f>IF(X131="NaN", IF($Z131&gt;1, (1-(N131/$Z131))*100,100), (1-(N131/X131))*100)</f>
        <v>78.500426955548903</v>
      </c>
      <c r="AJ131" s="26">
        <f>IF(Y131="NaN", IF($Z131&gt;1, (1-(O131/$Z131))*100,100), (1-(O131/Y131))*100)</f>
        <v>69.124695540298958</v>
      </c>
      <c r="AK131" s="14">
        <v>7200</v>
      </c>
      <c r="AL131" s="14">
        <v>7200</v>
      </c>
      <c r="AM131" s="14">
        <v>7200</v>
      </c>
      <c r="AN131" s="14">
        <v>7200</v>
      </c>
      <c r="AO131" s="14">
        <v>7200</v>
      </c>
      <c r="AP131" s="14">
        <v>7200</v>
      </c>
      <c r="AQ131" s="12">
        <v>7200</v>
      </c>
      <c r="AR131" s="15">
        <v>7200</v>
      </c>
      <c r="AS131" s="6">
        <v>7200</v>
      </c>
      <c r="AT131" s="96">
        <v>7200</v>
      </c>
      <c r="AU131" s="1" t="b">
        <f>SUM($AK131:$AT131) &lt; $AY$1 * 7200</f>
        <v>1</v>
      </c>
      <c r="AV131" s="1" t="b">
        <f t="shared" si="4"/>
        <v>0</v>
      </c>
      <c r="AW131" s="5" t="b">
        <f t="shared" si="5"/>
        <v>0</v>
      </c>
      <c r="AX131" s="24"/>
      <c r="AY131" s="24"/>
      <c r="BA131" s="14">
        <f xml:space="preserve"> SUBTOTAL(104, F131,I131,L131:O131)</f>
        <v>74.10073070328248</v>
      </c>
      <c r="BB131" s="14">
        <f>SUBTOTAL(105, P131:S131,V131:Z131)</f>
        <v>239</v>
      </c>
      <c r="BC131" s="39" t="b">
        <f t="shared" ref="BC131:BC194" si="6">ROUND(BA131, 0) &lt;= ROUND(BB131, 0)</f>
        <v>1</v>
      </c>
    </row>
    <row r="132" spans="1:55">
      <c r="A132" s="13">
        <v>75</v>
      </c>
      <c r="B132" s="13">
        <v>12</v>
      </c>
      <c r="C132" s="71">
        <v>0.1</v>
      </c>
      <c r="D132" s="71">
        <v>0.5</v>
      </c>
      <c r="E132" s="112">
        <v>5</v>
      </c>
      <c r="F132" s="92">
        <v>0</v>
      </c>
      <c r="G132" s="14">
        <v>0</v>
      </c>
      <c r="H132" s="14">
        <v>28</v>
      </c>
      <c r="I132" s="14">
        <v>28</v>
      </c>
      <c r="J132" s="14">
        <v>44.27</v>
      </c>
      <c r="K132" s="14">
        <v>70.92</v>
      </c>
      <c r="L132" s="9">
        <v>33.562837368809653</v>
      </c>
      <c r="M132" s="14">
        <v>46.53</v>
      </c>
      <c r="N132" s="90">
        <v>53.684685886748781</v>
      </c>
      <c r="O132" s="27">
        <v>78.582578932319251</v>
      </c>
      <c r="P132" s="92">
        <v>202</v>
      </c>
      <c r="Q132" s="14">
        <v>430</v>
      </c>
      <c r="R132" s="14">
        <v>414</v>
      </c>
      <c r="S132" s="14">
        <v>412</v>
      </c>
      <c r="T132" s="14">
        <v>236</v>
      </c>
      <c r="U132" s="14">
        <v>219</v>
      </c>
      <c r="V132" s="9" t="s">
        <v>14</v>
      </c>
      <c r="W132" s="14" t="s">
        <v>14</v>
      </c>
      <c r="X132" s="6" t="s">
        <v>14</v>
      </c>
      <c r="Y132" s="25" t="s">
        <v>14</v>
      </c>
      <c r="Z132" s="17">
        <f>MIN(P132:S132)+1</f>
        <v>203</v>
      </c>
      <c r="AA132" s="92">
        <v>100</v>
      </c>
      <c r="AB132" s="14">
        <v>100</v>
      </c>
      <c r="AC132" s="14">
        <v>93.24</v>
      </c>
      <c r="AD132" s="14">
        <v>93.2</v>
      </c>
      <c r="AE132" s="14">
        <v>81.239999999999995</v>
      </c>
      <c r="AF132" s="14">
        <v>67.62</v>
      </c>
      <c r="AG132" s="22">
        <f>IF(V132="NaN", IF($Z132&gt;1, (1-(L132/$Z132))*100,100), (1-(L132/V132))*100)</f>
        <v>83.466582576941065</v>
      </c>
      <c r="AH132" s="22">
        <f>IF(W132="NaN", IF($Z132&gt;1, (1-(M132/$Z132))*100,100), (1-(M132/W132))*100)</f>
        <v>77.078817733990149</v>
      </c>
      <c r="AI132" s="14">
        <f>IF(X132="NaN", IF($Z132&gt;1, (1-(N132/$Z132))*100,100), (1-(N132/X132))*100)</f>
        <v>73.554341927709956</v>
      </c>
      <c r="AJ132" s="26">
        <f>IF(Y132="NaN", IF($Z132&gt;1, (1-(O132/$Z132))*100,100), (1-(O132/Y132))*100)</f>
        <v>61.289369984079187</v>
      </c>
      <c r="AK132" s="14">
        <v>7200</v>
      </c>
      <c r="AL132" s="14">
        <v>7200</v>
      </c>
      <c r="AM132" s="14">
        <v>7200</v>
      </c>
      <c r="AN132" s="14">
        <v>7200</v>
      </c>
      <c r="AO132" s="14">
        <v>7200</v>
      </c>
      <c r="AP132" s="14">
        <v>7200</v>
      </c>
      <c r="AQ132" s="12">
        <v>7200</v>
      </c>
      <c r="AR132" s="15">
        <v>7200</v>
      </c>
      <c r="AS132" s="6">
        <v>7200</v>
      </c>
      <c r="AT132" s="96">
        <v>7200</v>
      </c>
      <c r="AU132" s="1" t="b">
        <f>SUM($AK132:$AT132) &lt; $AY$1 * 7200</f>
        <v>1</v>
      </c>
      <c r="AV132" s="1" t="b">
        <f t="shared" ref="AV132:AV195" si="7">OR( $AA132=0, $AB132=0, $AC132=0,  $AD132=0,  $AE132=0,  $AF132=0,)</f>
        <v>0</v>
      </c>
      <c r="AW132" s="5" t="b">
        <f t="shared" ref="AW132:AW195" si="8">AND($AV132=FALSE, OR($AG132&lt;=0,  $AH132&lt;=0,  $AI132&lt;=0,  $AJ132&lt;=0))</f>
        <v>0</v>
      </c>
      <c r="AX132" s="24"/>
      <c r="AY132" s="24"/>
      <c r="BA132" s="14">
        <f xml:space="preserve"> SUBTOTAL(104, F132,I132,L132:O132)</f>
        <v>78.582578932319251</v>
      </c>
      <c r="BB132" s="14">
        <f>SUBTOTAL(105, P132:S132,V132:Z132)</f>
        <v>202</v>
      </c>
      <c r="BC132" s="39" t="b">
        <f t="shared" si="6"/>
        <v>1</v>
      </c>
    </row>
    <row r="133" spans="1:55">
      <c r="A133" s="13">
        <v>75</v>
      </c>
      <c r="B133" s="13">
        <v>12</v>
      </c>
      <c r="C133" s="71">
        <v>0.1</v>
      </c>
      <c r="D133" s="71">
        <v>1</v>
      </c>
      <c r="E133" s="112">
        <v>1</v>
      </c>
      <c r="F133" s="92">
        <v>0</v>
      </c>
      <c r="G133" s="14">
        <v>0</v>
      </c>
      <c r="H133" s="14">
        <v>25</v>
      </c>
      <c r="I133" s="14">
        <v>25</v>
      </c>
      <c r="J133" s="14">
        <v>45.66</v>
      </c>
      <c r="K133" s="14">
        <v>48.3</v>
      </c>
      <c r="L133" s="9">
        <v>58.999999999998792</v>
      </c>
      <c r="M133" s="14">
        <v>40.08</v>
      </c>
      <c r="N133" s="90">
        <v>55.295421555148224</v>
      </c>
      <c r="O133" s="27">
        <v>81.947849847388824</v>
      </c>
      <c r="P133" s="92">
        <v>240</v>
      </c>
      <c r="Q133" s="14">
        <v>458</v>
      </c>
      <c r="R133" s="14">
        <v>458</v>
      </c>
      <c r="S133" s="14">
        <v>433</v>
      </c>
      <c r="T133" s="14">
        <v>230</v>
      </c>
      <c r="U133" s="14">
        <v>292</v>
      </c>
      <c r="V133" s="9" t="s">
        <v>14</v>
      </c>
      <c r="W133" s="14" t="s">
        <v>14</v>
      </c>
      <c r="X133" s="6" t="s">
        <v>14</v>
      </c>
      <c r="Y133" s="25" t="s">
        <v>14</v>
      </c>
      <c r="Z133" s="17">
        <f>MIN(P133:S133)+1</f>
        <v>241</v>
      </c>
      <c r="AA133" s="92">
        <v>100</v>
      </c>
      <c r="AB133" s="14">
        <v>100</v>
      </c>
      <c r="AC133" s="14">
        <v>94.54</v>
      </c>
      <c r="AD133" s="14">
        <v>94.23</v>
      </c>
      <c r="AE133" s="14">
        <v>80.150000000000006</v>
      </c>
      <c r="AF133" s="14">
        <v>83.46</v>
      </c>
      <c r="AG133" s="22">
        <f>IF(V133="NaN", IF($Z133&gt;1, (1-(L133/$Z133))*100,100), (1-(L133/V133))*100)</f>
        <v>75.518672199170624</v>
      </c>
      <c r="AH133" s="22">
        <f>IF(W133="NaN", IF($Z133&gt;1, (1-(M133/$Z133))*100,100), (1-(M133/W133))*100)</f>
        <v>83.369294605809131</v>
      </c>
      <c r="AI133" s="14">
        <f>IF(X133="NaN", IF($Z133&gt;1, (1-(N133/$Z133))*100,100), (1-(N133/X133))*100)</f>
        <v>77.05584167836173</v>
      </c>
      <c r="AJ133" s="26">
        <f>IF(Y133="NaN", IF($Z133&gt;1, (1-(O133/$Z133))*100,100), (1-(O133/Y133))*100)</f>
        <v>65.996742801913342</v>
      </c>
      <c r="AK133" s="14">
        <v>7200</v>
      </c>
      <c r="AL133" s="14">
        <v>7200</v>
      </c>
      <c r="AM133" s="14">
        <v>7200</v>
      </c>
      <c r="AN133" s="14">
        <v>7200</v>
      </c>
      <c r="AO133" s="14">
        <v>7200</v>
      </c>
      <c r="AP133" s="14">
        <v>7200</v>
      </c>
      <c r="AQ133" s="12">
        <v>7200</v>
      </c>
      <c r="AR133" s="15">
        <v>7200</v>
      </c>
      <c r="AS133" s="6">
        <v>7200</v>
      </c>
      <c r="AT133" s="96">
        <v>7200</v>
      </c>
      <c r="AU133" s="1" t="b">
        <f>SUM($AK133:$AT133) &lt; $AY$1 * 7200</f>
        <v>1</v>
      </c>
      <c r="AV133" s="1" t="b">
        <f t="shared" si="7"/>
        <v>0</v>
      </c>
      <c r="AW133" s="5" t="b">
        <f t="shared" si="8"/>
        <v>0</v>
      </c>
      <c r="AX133" s="24"/>
      <c r="AY133" s="24"/>
      <c r="BA133" s="14">
        <f xml:space="preserve"> SUBTOTAL(104, F133,I133,L133:O133)</f>
        <v>81.947849847388824</v>
      </c>
      <c r="BB133" s="14">
        <f>SUBTOTAL(105, P133:S133,V133:Z133)</f>
        <v>240</v>
      </c>
      <c r="BC133" s="39" t="b">
        <f t="shared" si="6"/>
        <v>1</v>
      </c>
    </row>
    <row r="134" spans="1:55">
      <c r="A134" s="13">
        <v>75</v>
      </c>
      <c r="B134" s="13">
        <v>12</v>
      </c>
      <c r="C134" s="71">
        <v>0.1</v>
      </c>
      <c r="D134" s="71">
        <v>1</v>
      </c>
      <c r="E134" s="112">
        <v>2</v>
      </c>
      <c r="F134" s="92">
        <v>0</v>
      </c>
      <c r="G134" s="14">
        <v>0</v>
      </c>
      <c r="H134" s="14">
        <v>27</v>
      </c>
      <c r="I134" s="14">
        <v>27</v>
      </c>
      <c r="J134" s="14">
        <v>41.7</v>
      </c>
      <c r="K134" s="14">
        <v>41.35</v>
      </c>
      <c r="L134" s="9">
        <v>51.999999999998828</v>
      </c>
      <c r="M134" s="14">
        <v>38</v>
      </c>
      <c r="N134" s="90">
        <v>52.6086456680748</v>
      </c>
      <c r="O134" s="27">
        <v>86.994755727127654</v>
      </c>
      <c r="P134" s="92">
        <v>187</v>
      </c>
      <c r="Q134" s="14">
        <v>472</v>
      </c>
      <c r="R134" s="14">
        <v>491</v>
      </c>
      <c r="S134" s="14">
        <v>491</v>
      </c>
      <c r="T134" s="14">
        <v>278</v>
      </c>
      <c r="U134" s="14">
        <v>236</v>
      </c>
      <c r="V134" s="9" t="s">
        <v>14</v>
      </c>
      <c r="W134" s="14" t="s">
        <v>14</v>
      </c>
      <c r="X134" s="6" t="s">
        <v>14</v>
      </c>
      <c r="Y134" s="25" t="s">
        <v>14</v>
      </c>
      <c r="Z134" s="17">
        <f>MIN(P134:S134)+1</f>
        <v>188</v>
      </c>
      <c r="AA134" s="92">
        <v>100</v>
      </c>
      <c r="AB134" s="14">
        <v>100</v>
      </c>
      <c r="AC134" s="14">
        <v>94.5</v>
      </c>
      <c r="AD134" s="14">
        <v>94.5</v>
      </c>
      <c r="AE134" s="14">
        <v>85</v>
      </c>
      <c r="AF134" s="14">
        <v>82.48</v>
      </c>
      <c r="AG134" s="22">
        <f>IF(V134="NaN", IF($Z134&gt;1, (1-(L134/$Z134))*100,100), (1-(L134/V134))*100)</f>
        <v>72.340425531915514</v>
      </c>
      <c r="AH134" s="22">
        <f>IF(W134="NaN", IF($Z134&gt;1, (1-(M134/$Z134))*100,100), (1-(M134/W134))*100)</f>
        <v>79.787234042553195</v>
      </c>
      <c r="AI134" s="14">
        <f>IF(X134="NaN", IF($Z134&gt;1, (1-(N134/$Z134))*100,100), (1-(N134/X134))*100)</f>
        <v>72.016677836130427</v>
      </c>
      <c r="AJ134" s="26">
        <f>IF(Y134="NaN", IF($Z134&gt;1, (1-(O134/$Z134))*100,100), (1-(O134/Y134))*100)</f>
        <v>53.72619376216614</v>
      </c>
      <c r="AK134" s="14">
        <v>7200</v>
      </c>
      <c r="AL134" s="14">
        <v>7200</v>
      </c>
      <c r="AM134" s="14">
        <v>7200</v>
      </c>
      <c r="AN134" s="14">
        <v>7200</v>
      </c>
      <c r="AO134" s="14">
        <v>7200</v>
      </c>
      <c r="AP134" s="14">
        <v>7200</v>
      </c>
      <c r="AQ134" s="12">
        <v>7200</v>
      </c>
      <c r="AR134" s="15">
        <v>7200</v>
      </c>
      <c r="AS134" s="6">
        <v>7200</v>
      </c>
      <c r="AT134" s="96">
        <v>7200</v>
      </c>
      <c r="AU134" s="1" t="b">
        <f>SUM($AK134:$AT134) &lt; $AY$1 * 7200</f>
        <v>1</v>
      </c>
      <c r="AV134" s="1" t="b">
        <f t="shared" si="7"/>
        <v>0</v>
      </c>
      <c r="AW134" s="5" t="b">
        <f t="shared" si="8"/>
        <v>0</v>
      </c>
      <c r="AX134" s="24"/>
      <c r="AY134" s="24"/>
      <c r="BA134" s="14">
        <f xml:space="preserve"> SUBTOTAL(104, F134,I134,L134:O134)</f>
        <v>86.994755727127654</v>
      </c>
      <c r="BB134" s="14">
        <f>SUBTOTAL(105, P134:S134,V134:Z134)</f>
        <v>187</v>
      </c>
      <c r="BC134" s="39" t="b">
        <f t="shared" si="6"/>
        <v>1</v>
      </c>
    </row>
    <row r="135" spans="1:55">
      <c r="A135" s="13">
        <v>75</v>
      </c>
      <c r="B135" s="13">
        <v>12</v>
      </c>
      <c r="C135" s="71">
        <v>0.1</v>
      </c>
      <c r="D135" s="71">
        <v>1</v>
      </c>
      <c r="E135" s="112">
        <v>3</v>
      </c>
      <c r="F135" s="92">
        <v>0</v>
      </c>
      <c r="G135" s="14">
        <v>0</v>
      </c>
      <c r="H135" s="14">
        <v>24</v>
      </c>
      <c r="I135" s="14">
        <v>24</v>
      </c>
      <c r="J135" s="14">
        <v>44.89</v>
      </c>
      <c r="K135" s="14">
        <v>53.09</v>
      </c>
      <c r="L135" s="9">
        <v>57.999999999998799</v>
      </c>
      <c r="M135" s="14">
        <v>24</v>
      </c>
      <c r="N135" s="90">
        <v>51.506802241975343</v>
      </c>
      <c r="O135" s="27">
        <v>79.208507137950022</v>
      </c>
      <c r="P135" s="92">
        <v>270</v>
      </c>
      <c r="Q135" s="14">
        <v>459</v>
      </c>
      <c r="R135" s="14">
        <v>527</v>
      </c>
      <c r="S135" s="14">
        <v>546</v>
      </c>
      <c r="T135" s="14">
        <v>345</v>
      </c>
      <c r="U135" s="14">
        <v>176</v>
      </c>
      <c r="V135" s="9" t="s">
        <v>14</v>
      </c>
      <c r="W135" s="14" t="s">
        <v>14</v>
      </c>
      <c r="X135" s="6" t="s">
        <v>14</v>
      </c>
      <c r="Y135" s="27">
        <v>271</v>
      </c>
      <c r="Z135" s="17">
        <f>MIN(P135:S135)+1</f>
        <v>271</v>
      </c>
      <c r="AA135" s="92">
        <v>100</v>
      </c>
      <c r="AB135" s="14">
        <v>100</v>
      </c>
      <c r="AC135" s="14">
        <v>95.45</v>
      </c>
      <c r="AD135" s="14">
        <v>95.6</v>
      </c>
      <c r="AE135" s="14">
        <v>86.99</v>
      </c>
      <c r="AF135" s="14">
        <v>69.83</v>
      </c>
      <c r="AG135" s="22">
        <f>IF(V135="NaN", IF($Z135&gt;1, (1-(L135/$Z135))*100,100), (1-(L135/V135))*100)</f>
        <v>78.597785977860227</v>
      </c>
      <c r="AH135" s="22">
        <f>IF(W135="NaN", IF($Z135&gt;1, (1-(M135/$Z135))*100,100), (1-(M135/W135))*100)</f>
        <v>91.14391143911439</v>
      </c>
      <c r="AI135" s="14">
        <f>IF(X135="NaN", IF($Z135&gt;1, (1-(N135/$Z135))*100,100), (1-(N135/X135))*100)</f>
        <v>80.993799910710209</v>
      </c>
      <c r="AJ135" s="26">
        <f>IF(Y135="NaN", IF($Z135&gt;1, (1-(O135/$Z135))*100,100), (1-(O135/Y135))*100)</f>
        <v>70.771768583782276</v>
      </c>
      <c r="AK135" s="14">
        <v>7200</v>
      </c>
      <c r="AL135" s="14">
        <v>7200</v>
      </c>
      <c r="AM135" s="14">
        <v>7200</v>
      </c>
      <c r="AN135" s="14">
        <v>7200</v>
      </c>
      <c r="AO135" s="14">
        <v>7200</v>
      </c>
      <c r="AP135" s="14">
        <v>7200</v>
      </c>
      <c r="AQ135" s="12">
        <v>7200</v>
      </c>
      <c r="AR135" s="15">
        <v>7200</v>
      </c>
      <c r="AS135" s="6">
        <v>7200</v>
      </c>
      <c r="AT135" s="96">
        <v>7200</v>
      </c>
      <c r="AU135" s="1" t="b">
        <f>SUM($AK135:$AT135) &lt; $AY$1 * 7200</f>
        <v>1</v>
      </c>
      <c r="AV135" s="1" t="b">
        <f t="shared" si="7"/>
        <v>0</v>
      </c>
      <c r="AW135" s="5" t="b">
        <f t="shared" si="8"/>
        <v>0</v>
      </c>
      <c r="AX135" s="24"/>
      <c r="AY135" s="24"/>
      <c r="BA135" s="14">
        <f xml:space="preserve"> SUBTOTAL(104, F135,I135,L135:O135)</f>
        <v>79.208507137950022</v>
      </c>
      <c r="BB135" s="14">
        <f>SUBTOTAL(105, P135:S135,V135:Z135)</f>
        <v>270</v>
      </c>
      <c r="BC135" s="39" t="b">
        <f t="shared" si="6"/>
        <v>1</v>
      </c>
    </row>
    <row r="136" spans="1:55">
      <c r="A136" s="13">
        <v>75</v>
      </c>
      <c r="B136" s="13">
        <v>12</v>
      </c>
      <c r="C136" s="71">
        <v>0.1</v>
      </c>
      <c r="D136" s="71">
        <v>1</v>
      </c>
      <c r="E136" s="112">
        <v>4</v>
      </c>
      <c r="F136" s="92">
        <v>0</v>
      </c>
      <c r="G136" s="14">
        <v>0</v>
      </c>
      <c r="H136" s="14">
        <v>25</v>
      </c>
      <c r="I136" s="14">
        <v>25</v>
      </c>
      <c r="J136" s="14">
        <v>46.05</v>
      </c>
      <c r="K136" s="14">
        <v>63.46</v>
      </c>
      <c r="L136" s="9">
        <v>59.785714285714278</v>
      </c>
      <c r="M136" s="14">
        <v>37</v>
      </c>
      <c r="N136" s="90">
        <v>39</v>
      </c>
      <c r="O136" s="27">
        <v>82.535683279303072</v>
      </c>
      <c r="P136" s="92">
        <v>223</v>
      </c>
      <c r="Q136" s="14">
        <v>424</v>
      </c>
      <c r="R136" s="14">
        <v>316</v>
      </c>
      <c r="S136" s="14">
        <v>316</v>
      </c>
      <c r="T136" s="14">
        <v>290</v>
      </c>
      <c r="U136" s="14">
        <v>279</v>
      </c>
      <c r="V136" s="9" t="s">
        <v>14</v>
      </c>
      <c r="W136" s="14" t="s">
        <v>14</v>
      </c>
      <c r="X136" s="6" t="s">
        <v>14</v>
      </c>
      <c r="Y136" s="25" t="s">
        <v>14</v>
      </c>
      <c r="Z136" s="17">
        <f>MIN(P136:S136)+1</f>
        <v>224</v>
      </c>
      <c r="AA136" s="92">
        <v>100</v>
      </c>
      <c r="AB136" s="14">
        <v>100</v>
      </c>
      <c r="AC136" s="14">
        <v>92.09</v>
      </c>
      <c r="AD136" s="14">
        <v>92.09</v>
      </c>
      <c r="AE136" s="14">
        <v>84.12</v>
      </c>
      <c r="AF136" s="14">
        <v>77.25</v>
      </c>
      <c r="AG136" s="22">
        <f>IF(V136="NaN", IF($Z136&gt;1, (1-(L136/$Z136))*100,100), (1-(L136/V136))*100)</f>
        <v>73.309948979591837</v>
      </c>
      <c r="AH136" s="22">
        <f>IF(W136="NaN", IF($Z136&gt;1, (1-(M136/$Z136))*100,100), (1-(M136/W136))*100)</f>
        <v>83.482142857142861</v>
      </c>
      <c r="AI136" s="14">
        <f>IF(X136="NaN", IF($Z136&gt;1, (1-(N136/$Z136))*100,100), (1-(N136/X136))*100)</f>
        <v>82.589285714285722</v>
      </c>
      <c r="AJ136" s="26">
        <f>IF(Y136="NaN", IF($Z136&gt;1, (1-(O136/$Z136))*100,100), (1-(O136/Y136))*100)</f>
        <v>63.153712821739695</v>
      </c>
      <c r="AK136" s="14">
        <v>7200</v>
      </c>
      <c r="AL136" s="14">
        <v>7200</v>
      </c>
      <c r="AM136" s="14">
        <v>7200</v>
      </c>
      <c r="AN136" s="14">
        <v>7200</v>
      </c>
      <c r="AO136" s="14">
        <v>7200</v>
      </c>
      <c r="AP136" s="14">
        <v>7200</v>
      </c>
      <c r="AQ136" s="12">
        <v>7200</v>
      </c>
      <c r="AR136" s="15">
        <v>7200</v>
      </c>
      <c r="AS136" s="6">
        <v>7200</v>
      </c>
      <c r="AT136" s="96">
        <v>7200</v>
      </c>
      <c r="AU136" s="1" t="b">
        <f>SUM($AK136:$AT136) &lt; $AY$1 * 7200</f>
        <v>1</v>
      </c>
      <c r="AV136" s="1" t="b">
        <f t="shared" si="7"/>
        <v>0</v>
      </c>
      <c r="AW136" s="5" t="b">
        <f t="shared" si="8"/>
        <v>0</v>
      </c>
      <c r="AX136" s="24"/>
      <c r="AY136" s="24"/>
      <c r="BA136" s="14">
        <f xml:space="preserve"> SUBTOTAL(104, F136,I136,L136:O136)</f>
        <v>82.535683279303072</v>
      </c>
      <c r="BB136" s="14">
        <f>SUBTOTAL(105, P136:S136,V136:Z136)</f>
        <v>223</v>
      </c>
      <c r="BC136" s="39" t="b">
        <f t="shared" si="6"/>
        <v>1</v>
      </c>
    </row>
    <row r="137" spans="1:55">
      <c r="A137" s="13">
        <v>75</v>
      </c>
      <c r="B137" s="13">
        <v>12</v>
      </c>
      <c r="C137" s="71">
        <v>0.1</v>
      </c>
      <c r="D137" s="71">
        <v>1</v>
      </c>
      <c r="E137" s="112">
        <v>5</v>
      </c>
      <c r="F137" s="92">
        <v>0</v>
      </c>
      <c r="G137" s="14">
        <v>0</v>
      </c>
      <c r="H137" s="14">
        <v>28</v>
      </c>
      <c r="I137" s="14">
        <v>28</v>
      </c>
      <c r="J137" s="14">
        <v>43.52</v>
      </c>
      <c r="K137" s="14">
        <v>43.04</v>
      </c>
      <c r="L137" s="9">
        <v>56.324159839880863</v>
      </c>
      <c r="M137" s="14">
        <v>51.19</v>
      </c>
      <c r="N137" s="90">
        <v>51.744738972098062</v>
      </c>
      <c r="O137" s="27">
        <v>89.547617033871305</v>
      </c>
      <c r="P137" s="92">
        <v>219</v>
      </c>
      <c r="Q137" s="14">
        <v>490</v>
      </c>
      <c r="R137" s="14">
        <v>479</v>
      </c>
      <c r="S137" s="14">
        <v>419</v>
      </c>
      <c r="T137" s="14">
        <v>236</v>
      </c>
      <c r="U137" s="14">
        <v>260</v>
      </c>
      <c r="V137" s="9" t="s">
        <v>14</v>
      </c>
      <c r="W137" s="14" t="s">
        <v>14</v>
      </c>
      <c r="X137" s="6" t="s">
        <v>14</v>
      </c>
      <c r="Y137" s="27">
        <v>198</v>
      </c>
      <c r="Z137" s="17">
        <f>MIN(P137:S137)+1</f>
        <v>220</v>
      </c>
      <c r="AA137" s="92">
        <v>100</v>
      </c>
      <c r="AB137" s="14">
        <v>100</v>
      </c>
      <c r="AC137" s="14">
        <v>94.15</v>
      </c>
      <c r="AD137" s="14">
        <v>93.32</v>
      </c>
      <c r="AE137" s="14">
        <v>81.56</v>
      </c>
      <c r="AF137" s="14">
        <v>83.44</v>
      </c>
      <c r="AG137" s="22">
        <f>IF(V137="NaN", IF($Z137&gt;1, (1-(L137/$Z137))*100,100), (1-(L137/V137))*100)</f>
        <v>74.398109163690521</v>
      </c>
      <c r="AH137" s="22">
        <f>IF(W137="NaN", IF($Z137&gt;1, (1-(M137/$Z137))*100,100), (1-(M137/W137))*100)</f>
        <v>76.731818181818184</v>
      </c>
      <c r="AI137" s="14">
        <f>IF(X137="NaN", IF($Z137&gt;1, (1-(N137/$Z137))*100,100), (1-(N137/X137))*100)</f>
        <v>76.479664103591787</v>
      </c>
      <c r="AJ137" s="26">
        <f>IF(Y137="NaN", IF($Z137&gt;1, (1-(O137/$Z137))*100,100), (1-(O137/Y137))*100)</f>
        <v>54.773930790974092</v>
      </c>
      <c r="AK137" s="14">
        <v>7200</v>
      </c>
      <c r="AL137" s="14">
        <v>7200</v>
      </c>
      <c r="AM137" s="14">
        <v>7200</v>
      </c>
      <c r="AN137" s="14">
        <v>7200</v>
      </c>
      <c r="AO137" s="14">
        <v>7200</v>
      </c>
      <c r="AP137" s="14">
        <v>7200</v>
      </c>
      <c r="AQ137" s="12">
        <v>7200</v>
      </c>
      <c r="AR137" s="15">
        <v>7200</v>
      </c>
      <c r="AS137" s="6">
        <v>7200</v>
      </c>
      <c r="AT137" s="96">
        <v>7200</v>
      </c>
      <c r="AU137" s="1" t="b">
        <f>SUM($AK137:$AT137) &lt; $AY$1 * 7200</f>
        <v>1</v>
      </c>
      <c r="AV137" s="1" t="b">
        <f t="shared" si="7"/>
        <v>0</v>
      </c>
      <c r="AW137" s="5" t="b">
        <f t="shared" si="8"/>
        <v>0</v>
      </c>
      <c r="AX137" s="24"/>
      <c r="AY137" s="24"/>
      <c r="BA137" s="14">
        <f xml:space="preserve"> SUBTOTAL(104, F137,I137,L137:O137)</f>
        <v>89.547617033871305</v>
      </c>
      <c r="BB137" s="14">
        <f>SUBTOTAL(105, P137:S137,V137:Z137)</f>
        <v>198</v>
      </c>
      <c r="BC137" s="39" t="b">
        <f t="shared" si="6"/>
        <v>1</v>
      </c>
    </row>
    <row r="138" spans="1:55">
      <c r="A138" s="13">
        <v>75</v>
      </c>
      <c r="B138" s="13">
        <v>12</v>
      </c>
      <c r="C138" s="71">
        <v>0.3</v>
      </c>
      <c r="D138" s="71">
        <v>0.1</v>
      </c>
      <c r="E138" s="112">
        <v>1</v>
      </c>
      <c r="F138" s="92">
        <v>0</v>
      </c>
      <c r="G138" s="14">
        <v>0</v>
      </c>
      <c r="H138" s="14">
        <v>27</v>
      </c>
      <c r="I138" s="14">
        <v>27</v>
      </c>
      <c r="J138" s="14">
        <v>34.56</v>
      </c>
      <c r="K138" s="14">
        <v>34.93</v>
      </c>
      <c r="L138" s="9">
        <v>32.931015403104688</v>
      </c>
      <c r="M138" s="14">
        <v>42.27</v>
      </c>
      <c r="N138" s="90">
        <v>43.092335197992888</v>
      </c>
      <c r="O138" s="27">
        <v>61.518121539014707</v>
      </c>
      <c r="P138" s="92">
        <v>138</v>
      </c>
      <c r="Q138" s="14">
        <v>175</v>
      </c>
      <c r="R138" s="14">
        <v>177</v>
      </c>
      <c r="S138" s="14">
        <v>177</v>
      </c>
      <c r="T138" s="14">
        <v>138</v>
      </c>
      <c r="U138" s="14">
        <v>138</v>
      </c>
      <c r="V138" s="9" t="s">
        <v>14</v>
      </c>
      <c r="W138" s="14" t="s">
        <v>14</v>
      </c>
      <c r="X138" s="6" t="s">
        <v>14</v>
      </c>
      <c r="Y138" s="25" t="s">
        <v>14</v>
      </c>
      <c r="Z138" s="17">
        <f>MIN(P138:S138)+1</f>
        <v>139</v>
      </c>
      <c r="AA138" s="92">
        <v>100</v>
      </c>
      <c r="AB138" s="14">
        <v>100</v>
      </c>
      <c r="AC138" s="14">
        <v>84.75</v>
      </c>
      <c r="AD138" s="14">
        <v>84.75</v>
      </c>
      <c r="AE138" s="14">
        <v>74.959999999999994</v>
      </c>
      <c r="AF138" s="14">
        <v>74.69</v>
      </c>
      <c r="AG138" s="22">
        <f>IF(V138="NaN", IF($Z138&gt;1, (1-(L138/$Z138))*100,100), (1-(L138/V138))*100)</f>
        <v>76.308622012154899</v>
      </c>
      <c r="AH138" s="22">
        <f>IF(W138="NaN", IF($Z138&gt;1, (1-(M138/$Z138))*100,100), (1-(M138/W138))*100)</f>
        <v>69.589928057553948</v>
      </c>
      <c r="AI138" s="14">
        <f>IF(X138="NaN", IF($Z138&gt;1, (1-(N138/$Z138))*100,100), (1-(N138/X138))*100)</f>
        <v>68.998320001443972</v>
      </c>
      <c r="AJ138" s="26">
        <f>IF(Y138="NaN", IF($Z138&gt;1, (1-(O138/$Z138))*100,100), (1-(O138/Y138))*100)</f>
        <v>55.742358605025387</v>
      </c>
      <c r="AK138" s="14">
        <v>7200</v>
      </c>
      <c r="AL138" s="14">
        <v>7200</v>
      </c>
      <c r="AM138" s="14">
        <v>7200</v>
      </c>
      <c r="AN138" s="14">
        <v>7200</v>
      </c>
      <c r="AO138" s="14">
        <v>7200</v>
      </c>
      <c r="AP138" s="14">
        <v>7200</v>
      </c>
      <c r="AQ138" s="12">
        <v>7200</v>
      </c>
      <c r="AR138" s="15">
        <v>7200</v>
      </c>
      <c r="AS138" s="6">
        <v>7200</v>
      </c>
      <c r="AT138" s="96">
        <v>7200</v>
      </c>
      <c r="AU138" s="1" t="b">
        <f>SUM($AK138:$AT138) &lt; $AY$1 * 7200</f>
        <v>1</v>
      </c>
      <c r="AV138" s="1" t="b">
        <f t="shared" si="7"/>
        <v>0</v>
      </c>
      <c r="AW138" s="5" t="b">
        <f t="shared" si="8"/>
        <v>0</v>
      </c>
      <c r="AX138" s="24"/>
      <c r="AY138" s="24"/>
      <c r="BA138" s="14">
        <f xml:space="preserve"> SUBTOTAL(104, F138,I138,L138:O138)</f>
        <v>61.518121539014707</v>
      </c>
      <c r="BB138" s="14">
        <f>SUBTOTAL(105, P138:S138,V138:Z138)</f>
        <v>138</v>
      </c>
      <c r="BC138" s="39" t="b">
        <f t="shared" si="6"/>
        <v>1</v>
      </c>
    </row>
    <row r="139" spans="1:55">
      <c r="A139" s="13">
        <v>75</v>
      </c>
      <c r="B139" s="13">
        <v>12</v>
      </c>
      <c r="C139" s="71">
        <v>0.3</v>
      </c>
      <c r="D139" s="71">
        <v>0.1</v>
      </c>
      <c r="E139" s="112">
        <v>2</v>
      </c>
      <c r="F139" s="92">
        <v>0</v>
      </c>
      <c r="G139" s="14">
        <v>0</v>
      </c>
      <c r="H139" s="14">
        <v>28</v>
      </c>
      <c r="I139" s="14">
        <v>28</v>
      </c>
      <c r="J139" s="14">
        <v>35.840000000000003</v>
      </c>
      <c r="K139" s="14">
        <v>36.340000000000003</v>
      </c>
      <c r="L139" s="9">
        <v>31.937449602032721</v>
      </c>
      <c r="M139" s="14">
        <v>51.01</v>
      </c>
      <c r="N139" s="90">
        <v>40.916356885848863</v>
      </c>
      <c r="O139" s="27">
        <v>63.063261293391143</v>
      </c>
      <c r="P139" s="92">
        <v>133</v>
      </c>
      <c r="Q139" s="14">
        <v>172</v>
      </c>
      <c r="R139" s="14">
        <v>172</v>
      </c>
      <c r="S139" s="14">
        <v>172</v>
      </c>
      <c r="T139" s="14">
        <v>133</v>
      </c>
      <c r="U139" s="14">
        <v>133</v>
      </c>
      <c r="V139" s="9" t="s">
        <v>14</v>
      </c>
      <c r="W139" s="14" t="s">
        <v>14</v>
      </c>
      <c r="X139" s="6" t="s">
        <v>14</v>
      </c>
      <c r="Y139" s="25" t="s">
        <v>14</v>
      </c>
      <c r="Z139" s="17">
        <f>MIN(P139:S139)+1</f>
        <v>134</v>
      </c>
      <c r="AA139" s="92">
        <v>100</v>
      </c>
      <c r="AB139" s="14">
        <v>100</v>
      </c>
      <c r="AC139" s="14">
        <v>83.72</v>
      </c>
      <c r="AD139" s="14">
        <v>83.72</v>
      </c>
      <c r="AE139" s="14">
        <v>73.05</v>
      </c>
      <c r="AF139" s="14">
        <v>72.680000000000007</v>
      </c>
      <c r="AG139" s="22">
        <f>IF(V139="NaN", IF($Z139&gt;1, (1-(L139/$Z139))*100,100), (1-(L139/V139))*100)</f>
        <v>76.16608238654274</v>
      </c>
      <c r="AH139" s="22">
        <f>IF(W139="NaN", IF($Z139&gt;1, (1-(M139/$Z139))*100,100), (1-(M139/W139))*100)</f>
        <v>61.932835820895527</v>
      </c>
      <c r="AI139" s="14">
        <f>IF(X139="NaN", IF($Z139&gt;1, (1-(N139/$Z139))*100,100), (1-(N139/X139))*100)</f>
        <v>69.465405309068018</v>
      </c>
      <c r="AJ139" s="26">
        <f>IF(Y139="NaN", IF($Z139&gt;1, (1-(O139/$Z139))*100,100), (1-(O139/Y139))*100)</f>
        <v>52.93786470642452</v>
      </c>
      <c r="AK139" s="14">
        <v>7200</v>
      </c>
      <c r="AL139" s="14">
        <v>7200</v>
      </c>
      <c r="AM139" s="14">
        <v>7200</v>
      </c>
      <c r="AN139" s="14">
        <v>7200</v>
      </c>
      <c r="AO139" s="14">
        <v>7200</v>
      </c>
      <c r="AP139" s="14">
        <v>7200</v>
      </c>
      <c r="AQ139" s="12">
        <v>7200</v>
      </c>
      <c r="AR139" s="15">
        <v>7200</v>
      </c>
      <c r="AS139" s="6">
        <v>7200</v>
      </c>
      <c r="AT139" s="96">
        <v>7200</v>
      </c>
      <c r="AU139" s="1" t="b">
        <f>SUM($AK139:$AT139) &lt; $AY$1 * 7200</f>
        <v>1</v>
      </c>
      <c r="AV139" s="1" t="b">
        <f t="shared" si="7"/>
        <v>0</v>
      </c>
      <c r="AW139" s="5" t="b">
        <f t="shared" si="8"/>
        <v>0</v>
      </c>
      <c r="AX139" s="24"/>
      <c r="AY139" s="24"/>
      <c r="BA139" s="14">
        <f xml:space="preserve"> SUBTOTAL(104, F139,I139,L139:O139)</f>
        <v>63.063261293391143</v>
      </c>
      <c r="BB139" s="14">
        <f>SUBTOTAL(105, P139:S139,V139:Z139)</f>
        <v>133</v>
      </c>
      <c r="BC139" s="39" t="b">
        <f t="shared" si="6"/>
        <v>1</v>
      </c>
    </row>
    <row r="140" spans="1:55">
      <c r="A140" s="13">
        <v>75</v>
      </c>
      <c r="B140" s="13">
        <v>12</v>
      </c>
      <c r="C140" s="71">
        <v>0.3</v>
      </c>
      <c r="D140" s="71">
        <v>0.1</v>
      </c>
      <c r="E140" s="112">
        <v>3</v>
      </c>
      <c r="F140" s="92">
        <v>0</v>
      </c>
      <c r="G140" s="14">
        <v>0</v>
      </c>
      <c r="H140" s="14">
        <v>25</v>
      </c>
      <c r="I140" s="14">
        <v>25</v>
      </c>
      <c r="J140" s="14">
        <v>37.15</v>
      </c>
      <c r="K140" s="14">
        <v>37.15</v>
      </c>
      <c r="L140" s="9">
        <v>33.243296650965299</v>
      </c>
      <c r="M140" s="14">
        <v>48.87</v>
      </c>
      <c r="N140" s="90">
        <v>37.750174627473562</v>
      </c>
      <c r="O140" s="27">
        <v>62.581509484016408</v>
      </c>
      <c r="P140" s="92">
        <v>123</v>
      </c>
      <c r="Q140" s="14">
        <v>167</v>
      </c>
      <c r="R140" s="14">
        <v>167</v>
      </c>
      <c r="S140" s="14">
        <v>167</v>
      </c>
      <c r="T140" s="14">
        <v>123</v>
      </c>
      <c r="U140" s="14">
        <v>123</v>
      </c>
      <c r="V140" s="9" t="s">
        <v>14</v>
      </c>
      <c r="W140" s="14" t="s">
        <v>14</v>
      </c>
      <c r="X140" s="6" t="s">
        <v>14</v>
      </c>
      <c r="Y140" s="25" t="s">
        <v>14</v>
      </c>
      <c r="Z140" s="17">
        <f>MIN(P140:S140)+1</f>
        <v>124</v>
      </c>
      <c r="AA140" s="92">
        <v>100</v>
      </c>
      <c r="AB140" s="14">
        <v>100</v>
      </c>
      <c r="AC140" s="14">
        <v>85.03</v>
      </c>
      <c r="AD140" s="14">
        <v>85.03</v>
      </c>
      <c r="AE140" s="14">
        <v>69.8</v>
      </c>
      <c r="AF140" s="14">
        <v>69.8</v>
      </c>
      <c r="AG140" s="22">
        <f>IF(V140="NaN", IF($Z140&gt;1, (1-(L140/$Z140))*100,100), (1-(L140/V140))*100)</f>
        <v>73.190889797608634</v>
      </c>
      <c r="AH140" s="22">
        <f>IF(W140="NaN", IF($Z140&gt;1, (1-(M140/$Z140))*100,100), (1-(M140/W140))*100)</f>
        <v>60.588709677419359</v>
      </c>
      <c r="AI140" s="14">
        <f>IF(X140="NaN", IF($Z140&gt;1, (1-(N140/$Z140))*100,100), (1-(N140/X140))*100)</f>
        <v>69.556310784295519</v>
      </c>
      <c r="AJ140" s="26">
        <f>IF(Y140="NaN", IF($Z140&gt;1, (1-(O140/$Z140))*100,100), (1-(O140/Y140))*100)</f>
        <v>49.53104073869644</v>
      </c>
      <c r="AK140" s="14">
        <v>7200</v>
      </c>
      <c r="AL140" s="14">
        <v>7200</v>
      </c>
      <c r="AM140" s="14">
        <v>7200</v>
      </c>
      <c r="AN140" s="14">
        <v>7200</v>
      </c>
      <c r="AO140" s="14">
        <v>7200</v>
      </c>
      <c r="AP140" s="14">
        <v>7200</v>
      </c>
      <c r="AQ140" s="12">
        <v>7200</v>
      </c>
      <c r="AR140" s="15">
        <v>7200</v>
      </c>
      <c r="AS140" s="6">
        <v>7200</v>
      </c>
      <c r="AT140" s="96">
        <v>7200</v>
      </c>
      <c r="AU140" s="1" t="b">
        <f>SUM($AK140:$AT140) &lt; $AY$1 * 7200</f>
        <v>1</v>
      </c>
      <c r="AV140" s="1" t="b">
        <f t="shared" si="7"/>
        <v>0</v>
      </c>
      <c r="AW140" s="5" t="b">
        <f t="shared" si="8"/>
        <v>0</v>
      </c>
      <c r="AX140" s="24"/>
      <c r="AY140" s="24"/>
      <c r="BA140" s="14">
        <f xml:space="preserve"> SUBTOTAL(104, F140,I140,L140:O140)</f>
        <v>62.581509484016408</v>
      </c>
      <c r="BB140" s="14">
        <f>SUBTOTAL(105, P140:S140,V140:Z140)</f>
        <v>123</v>
      </c>
      <c r="BC140" s="39" t="b">
        <f t="shared" si="6"/>
        <v>1</v>
      </c>
    </row>
    <row r="141" spans="1:55">
      <c r="A141" s="13">
        <v>75</v>
      </c>
      <c r="B141" s="13">
        <v>12</v>
      </c>
      <c r="C141" s="71">
        <v>0.3</v>
      </c>
      <c r="D141" s="71">
        <v>0.1</v>
      </c>
      <c r="E141" s="112">
        <v>4</v>
      </c>
      <c r="F141" s="92">
        <v>0</v>
      </c>
      <c r="G141" s="14">
        <v>0</v>
      </c>
      <c r="H141" s="14">
        <v>0</v>
      </c>
      <c r="I141" s="14">
        <v>0</v>
      </c>
      <c r="J141" s="14">
        <v>36.28</v>
      </c>
      <c r="K141" s="14">
        <v>36.28</v>
      </c>
      <c r="L141" s="9">
        <v>33.975452760641858</v>
      </c>
      <c r="M141" s="14">
        <v>54.43</v>
      </c>
      <c r="N141" s="90">
        <v>37.099624060150333</v>
      </c>
      <c r="O141" s="27">
        <v>58.096614371426917</v>
      </c>
      <c r="P141" s="92">
        <v>144</v>
      </c>
      <c r="Q141" s="14">
        <v>144</v>
      </c>
      <c r="R141" s="14">
        <v>144</v>
      </c>
      <c r="S141" s="14">
        <v>144</v>
      </c>
      <c r="T141" s="14">
        <v>144</v>
      </c>
      <c r="U141" s="14">
        <v>144</v>
      </c>
      <c r="V141" s="9" t="s">
        <v>14</v>
      </c>
      <c r="W141" s="14" t="s">
        <v>14</v>
      </c>
      <c r="X141" s="6" t="s">
        <v>14</v>
      </c>
      <c r="Y141" s="25" t="s">
        <v>14</v>
      </c>
      <c r="Z141" s="17">
        <f>MIN(P141:S141)+1</f>
        <v>145</v>
      </c>
      <c r="AA141" s="92">
        <v>100</v>
      </c>
      <c r="AB141" s="14">
        <v>100</v>
      </c>
      <c r="AC141" s="14">
        <v>100</v>
      </c>
      <c r="AD141" s="14">
        <v>100</v>
      </c>
      <c r="AE141" s="14">
        <v>74.81</v>
      </c>
      <c r="AF141" s="14">
        <v>74.81</v>
      </c>
      <c r="AG141" s="22">
        <f>IF(V141="NaN", IF($Z141&gt;1, (1-(L141/$Z141))*100,100), (1-(L141/V141))*100)</f>
        <v>76.568653268522851</v>
      </c>
      <c r="AH141" s="22">
        <f>IF(W141="NaN", IF($Z141&gt;1, (1-(M141/$Z141))*100,100), (1-(M141/W141))*100)</f>
        <v>62.462068965517247</v>
      </c>
      <c r="AI141" s="14">
        <f>IF(X141="NaN", IF($Z141&gt;1, (1-(N141/$Z141))*100,100), (1-(N141/X141))*100)</f>
        <v>74.41405237231011</v>
      </c>
      <c r="AJ141" s="26">
        <f>IF(Y141="NaN", IF($Z141&gt;1, (1-(O141/$Z141))*100,100), (1-(O141/Y141))*100)</f>
        <v>59.933369399015923</v>
      </c>
      <c r="AK141" s="14">
        <v>7200</v>
      </c>
      <c r="AL141" s="14">
        <v>7200</v>
      </c>
      <c r="AM141" s="14">
        <v>7200</v>
      </c>
      <c r="AN141" s="14">
        <v>7200</v>
      </c>
      <c r="AO141" s="14">
        <v>7200</v>
      </c>
      <c r="AP141" s="14">
        <v>7200</v>
      </c>
      <c r="AQ141" s="12">
        <v>7200</v>
      </c>
      <c r="AR141" s="15">
        <v>7200</v>
      </c>
      <c r="AS141" s="6">
        <v>7200</v>
      </c>
      <c r="AT141" s="96">
        <v>7200</v>
      </c>
      <c r="AU141" s="1" t="b">
        <f>SUM($AK141:$AT141) &lt; $AY$1 * 7200</f>
        <v>1</v>
      </c>
      <c r="AV141" s="1" t="b">
        <f t="shared" si="7"/>
        <v>0</v>
      </c>
      <c r="AW141" s="5" t="b">
        <f t="shared" si="8"/>
        <v>0</v>
      </c>
      <c r="AX141" s="24"/>
      <c r="AY141" s="24"/>
      <c r="BA141" s="14">
        <f xml:space="preserve"> SUBTOTAL(104, F141,I141,L141:O141)</f>
        <v>58.096614371426917</v>
      </c>
      <c r="BB141" s="14">
        <f>SUBTOTAL(105, P141:S141,V141:Z141)</f>
        <v>144</v>
      </c>
      <c r="BC141" s="39" t="b">
        <f t="shared" si="6"/>
        <v>1</v>
      </c>
    </row>
    <row r="142" spans="1:55">
      <c r="A142" s="13">
        <v>75</v>
      </c>
      <c r="B142" s="13">
        <v>12</v>
      </c>
      <c r="C142" s="71">
        <v>0.3</v>
      </c>
      <c r="D142" s="71">
        <v>0.1</v>
      </c>
      <c r="E142" s="112">
        <v>5</v>
      </c>
      <c r="F142" s="92">
        <v>0</v>
      </c>
      <c r="G142" s="14">
        <v>0</v>
      </c>
      <c r="H142" s="14">
        <v>28</v>
      </c>
      <c r="I142" s="14">
        <v>28</v>
      </c>
      <c r="J142" s="14">
        <v>36.520000000000003</v>
      </c>
      <c r="K142" s="14">
        <v>37.21</v>
      </c>
      <c r="L142" s="9">
        <v>35.818892406206487</v>
      </c>
      <c r="M142" s="14">
        <v>44.84</v>
      </c>
      <c r="N142" s="90">
        <v>39.824921823553517</v>
      </c>
      <c r="O142" s="27">
        <v>63.65895649888293</v>
      </c>
      <c r="P142" s="92">
        <v>145</v>
      </c>
      <c r="Q142" s="14">
        <v>158</v>
      </c>
      <c r="R142" s="14">
        <v>172</v>
      </c>
      <c r="S142" s="14">
        <v>172</v>
      </c>
      <c r="T142" s="14">
        <v>146</v>
      </c>
      <c r="U142" s="14">
        <v>146</v>
      </c>
      <c r="V142" s="9" t="s">
        <v>14</v>
      </c>
      <c r="W142" s="14" t="s">
        <v>14</v>
      </c>
      <c r="X142" s="6" t="s">
        <v>14</v>
      </c>
      <c r="Y142" s="27" t="s">
        <v>14</v>
      </c>
      <c r="Z142" s="17">
        <f>MIN(P142:S142)+1</f>
        <v>146</v>
      </c>
      <c r="AA142" s="92">
        <v>100</v>
      </c>
      <c r="AB142" s="14">
        <v>100</v>
      </c>
      <c r="AC142" s="14">
        <v>83.72</v>
      </c>
      <c r="AD142" s="14">
        <v>83.72</v>
      </c>
      <c r="AE142" s="14">
        <v>74.989999999999995</v>
      </c>
      <c r="AF142" s="14">
        <v>74.510000000000005</v>
      </c>
      <c r="AG142" s="22">
        <f>IF(V142="NaN", IF($Z142&gt;1, (1-(L142/$Z142))*100,100), (1-(L142/V142))*100)</f>
        <v>75.4665120505435</v>
      </c>
      <c r="AH142" s="22">
        <f>IF(W142="NaN", IF($Z142&gt;1, (1-(M142/$Z142))*100,100), (1-(M142/W142))*100)</f>
        <v>69.287671232876718</v>
      </c>
      <c r="AI142" s="14">
        <f>IF(X142="NaN", IF($Z142&gt;1, (1-(N142/$Z142))*100,100), (1-(N142/X142))*100)</f>
        <v>72.722656285237321</v>
      </c>
      <c r="AJ142" s="26">
        <f>IF(Y142="NaN", IF($Z142&gt;1, (1-(O142/$Z142))*100,100), (1-(O142/Y142))*100)</f>
        <v>56.397975000765108</v>
      </c>
      <c r="AK142" s="14">
        <v>7200</v>
      </c>
      <c r="AL142" s="14">
        <v>7200</v>
      </c>
      <c r="AM142" s="14">
        <v>7200</v>
      </c>
      <c r="AN142" s="14">
        <v>7200</v>
      </c>
      <c r="AO142" s="14">
        <v>7200</v>
      </c>
      <c r="AP142" s="14">
        <v>7200</v>
      </c>
      <c r="AQ142" s="12">
        <v>7200</v>
      </c>
      <c r="AR142" s="15">
        <v>7200</v>
      </c>
      <c r="AS142" s="6">
        <v>7200</v>
      </c>
      <c r="AT142" s="96">
        <v>7200</v>
      </c>
      <c r="AU142" s="1" t="b">
        <f>SUM($AK142:$AT142) &lt; $AY$1 * 7200</f>
        <v>1</v>
      </c>
      <c r="AV142" s="1" t="b">
        <f t="shared" si="7"/>
        <v>0</v>
      </c>
      <c r="AW142" s="5" t="b">
        <f t="shared" si="8"/>
        <v>0</v>
      </c>
      <c r="AX142" s="24"/>
      <c r="AY142" s="24"/>
      <c r="BA142" s="14">
        <f xml:space="preserve"> SUBTOTAL(104, F142,I142,L142:O142)</f>
        <v>63.65895649888293</v>
      </c>
      <c r="BB142" s="14">
        <f>SUBTOTAL(105, P142:S142,V142:Z142)</f>
        <v>145</v>
      </c>
      <c r="BC142" s="39" t="b">
        <f t="shared" si="6"/>
        <v>1</v>
      </c>
    </row>
    <row r="143" spans="1:55">
      <c r="A143" s="13">
        <v>75</v>
      </c>
      <c r="B143" s="13">
        <v>12</v>
      </c>
      <c r="C143" s="71">
        <v>0.3</v>
      </c>
      <c r="D143" s="71">
        <v>0.5</v>
      </c>
      <c r="E143" s="112">
        <v>1</v>
      </c>
      <c r="F143" s="92">
        <v>0</v>
      </c>
      <c r="G143" s="14">
        <v>0</v>
      </c>
      <c r="H143" s="14">
        <v>0</v>
      </c>
      <c r="I143" s="14">
        <v>27</v>
      </c>
      <c r="J143" s="14">
        <v>41.16</v>
      </c>
      <c r="K143" s="14">
        <v>65.8</v>
      </c>
      <c r="L143" s="9">
        <v>31.977321672907738</v>
      </c>
      <c r="M143" s="14">
        <v>43.4</v>
      </c>
      <c r="N143" s="90">
        <v>48.786389117400503</v>
      </c>
      <c r="O143" s="27">
        <v>71.00459862309846</v>
      </c>
      <c r="P143" s="92">
        <v>423</v>
      </c>
      <c r="Q143" s="14">
        <v>523</v>
      </c>
      <c r="R143" s="14">
        <v>567</v>
      </c>
      <c r="S143" s="14">
        <v>567</v>
      </c>
      <c r="T143" s="14">
        <v>388</v>
      </c>
      <c r="U143" s="14">
        <v>374</v>
      </c>
      <c r="V143" s="9" t="s">
        <v>14</v>
      </c>
      <c r="W143" s="14" t="s">
        <v>14</v>
      </c>
      <c r="X143" s="6" t="s">
        <v>14</v>
      </c>
      <c r="Y143" s="25" t="s">
        <v>14</v>
      </c>
      <c r="Z143" s="17">
        <f>MIN(P143:S143)+1</f>
        <v>424</v>
      </c>
      <c r="AA143" s="92">
        <v>100</v>
      </c>
      <c r="AB143" s="14">
        <v>100</v>
      </c>
      <c r="AC143" s="14">
        <v>100</v>
      </c>
      <c r="AD143" s="14">
        <v>95.24</v>
      </c>
      <c r="AE143" s="14">
        <v>89.39</v>
      </c>
      <c r="AF143" s="14">
        <v>82.41</v>
      </c>
      <c r="AG143" s="22">
        <f>IF(V143="NaN", IF($Z143&gt;1, (1-(L143/$Z143))*100,100), (1-(L143/V143))*100)</f>
        <v>92.458178850729311</v>
      </c>
      <c r="AH143" s="22">
        <f>IF(W143="NaN", IF($Z143&gt;1, (1-(M143/$Z143))*100,100), (1-(M143/W143))*100)</f>
        <v>89.764150943396231</v>
      </c>
      <c r="AI143" s="14">
        <f>IF(X143="NaN", IF($Z143&gt;1, (1-(N143/$Z143))*100,100), (1-(N143/X143))*100)</f>
        <v>88.493776151556474</v>
      </c>
      <c r="AJ143" s="26">
        <f>IF(Y143="NaN", IF($Z143&gt;1, (1-(O143/$Z143))*100,100), (1-(O143/Y143))*100)</f>
        <v>83.253632400212624</v>
      </c>
      <c r="AK143" s="14">
        <v>7200</v>
      </c>
      <c r="AL143" s="14">
        <v>7200</v>
      </c>
      <c r="AM143" s="14">
        <v>7200</v>
      </c>
      <c r="AN143" s="14">
        <v>7200</v>
      </c>
      <c r="AO143" s="14">
        <v>7200</v>
      </c>
      <c r="AP143" s="14">
        <v>7200</v>
      </c>
      <c r="AQ143" s="12">
        <v>7200</v>
      </c>
      <c r="AR143" s="15">
        <v>7200</v>
      </c>
      <c r="AS143" s="6">
        <v>7200</v>
      </c>
      <c r="AT143" s="96">
        <v>7200</v>
      </c>
      <c r="AU143" s="1" t="b">
        <f>SUM($AK143:$AT143) &lt; $AY$1 * 7200</f>
        <v>1</v>
      </c>
      <c r="AV143" s="1" t="b">
        <f t="shared" si="7"/>
        <v>0</v>
      </c>
      <c r="AW143" s="5" t="b">
        <f t="shared" si="8"/>
        <v>0</v>
      </c>
      <c r="AX143" s="24"/>
      <c r="AY143" s="24"/>
      <c r="BA143" s="14">
        <f xml:space="preserve"> SUBTOTAL(104, F143,I143,L143:O143)</f>
        <v>71.00459862309846</v>
      </c>
      <c r="BB143" s="14">
        <f>SUBTOTAL(105, P143:S143,V143:Z143)</f>
        <v>423</v>
      </c>
      <c r="BC143" s="39" t="b">
        <f t="shared" si="6"/>
        <v>1</v>
      </c>
    </row>
    <row r="144" spans="1:55">
      <c r="A144" s="13">
        <v>75</v>
      </c>
      <c r="B144" s="13">
        <v>12</v>
      </c>
      <c r="C144" s="71">
        <v>0.3</v>
      </c>
      <c r="D144" s="71">
        <v>0.5</v>
      </c>
      <c r="E144" s="112">
        <v>2</v>
      </c>
      <c r="F144" s="92">
        <v>0</v>
      </c>
      <c r="G144" s="14">
        <v>0</v>
      </c>
      <c r="H144" s="14">
        <v>0</v>
      </c>
      <c r="I144" s="14">
        <v>0</v>
      </c>
      <c r="J144" s="14">
        <v>42.26</v>
      </c>
      <c r="K144" s="14">
        <v>54.42</v>
      </c>
      <c r="L144" s="9">
        <v>30.647211542374091</v>
      </c>
      <c r="M144" s="14">
        <v>46.59</v>
      </c>
      <c r="N144" s="90">
        <v>50.514488122746343</v>
      </c>
      <c r="O144" s="27">
        <v>73.295712894022728</v>
      </c>
      <c r="P144" s="92">
        <v>414</v>
      </c>
      <c r="Q144" s="14">
        <v>515</v>
      </c>
      <c r="R144" s="14">
        <v>515</v>
      </c>
      <c r="S144" s="14">
        <v>515</v>
      </c>
      <c r="T144" s="14">
        <v>358</v>
      </c>
      <c r="U144" s="14">
        <v>429</v>
      </c>
      <c r="V144" s="9" t="s">
        <v>14</v>
      </c>
      <c r="W144" s="14" t="s">
        <v>14</v>
      </c>
      <c r="X144" s="6" t="s">
        <v>14</v>
      </c>
      <c r="Y144" s="25" t="s">
        <v>14</v>
      </c>
      <c r="Z144" s="17">
        <f>MIN(P144:S144)+1</f>
        <v>415</v>
      </c>
      <c r="AA144" s="92">
        <v>100</v>
      </c>
      <c r="AB144" s="14">
        <v>100</v>
      </c>
      <c r="AC144" s="14">
        <v>100</v>
      </c>
      <c r="AD144" s="14">
        <v>100</v>
      </c>
      <c r="AE144" s="14">
        <v>88.2</v>
      </c>
      <c r="AF144" s="14">
        <v>87.32</v>
      </c>
      <c r="AG144" s="22">
        <f>IF(V144="NaN", IF($Z144&gt;1, (1-(L144/$Z144))*100,100), (1-(L144/V144))*100)</f>
        <v>92.615129748825524</v>
      </c>
      <c r="AH144" s="22">
        <f>IF(W144="NaN", IF($Z144&gt;1, (1-(M144/$Z144))*100,100), (1-(M144/W144))*100)</f>
        <v>88.773493975903619</v>
      </c>
      <c r="AI144" s="14">
        <f>IF(X144="NaN", IF($Z144&gt;1, (1-(N144/$Z144))*100,100), (1-(N144/X144))*100)</f>
        <v>87.827834187290037</v>
      </c>
      <c r="AJ144" s="26">
        <f>IF(Y144="NaN", IF($Z144&gt;1, (1-(O144/$Z144))*100,100), (1-(O144/Y144))*100)</f>
        <v>82.338382435175248</v>
      </c>
      <c r="AK144" s="14">
        <v>7200</v>
      </c>
      <c r="AL144" s="14">
        <v>7200</v>
      </c>
      <c r="AM144" s="14">
        <v>7200</v>
      </c>
      <c r="AN144" s="14">
        <v>7200</v>
      </c>
      <c r="AO144" s="14">
        <v>7200</v>
      </c>
      <c r="AP144" s="14">
        <v>7200</v>
      </c>
      <c r="AQ144" s="12">
        <v>7200</v>
      </c>
      <c r="AR144" s="15">
        <v>7200</v>
      </c>
      <c r="AS144" s="6">
        <v>7200</v>
      </c>
      <c r="AT144" s="96">
        <v>7200</v>
      </c>
      <c r="AU144" s="1" t="b">
        <f>SUM($AK144:$AT144) &lt; $AY$1 * 7200</f>
        <v>1</v>
      </c>
      <c r="AV144" s="1" t="b">
        <f t="shared" si="7"/>
        <v>0</v>
      </c>
      <c r="AW144" s="5" t="b">
        <f t="shared" si="8"/>
        <v>0</v>
      </c>
      <c r="AX144" s="24"/>
      <c r="AY144" s="24"/>
      <c r="BA144" s="14">
        <f xml:space="preserve"> SUBTOTAL(104, F144,I144,L144:O144)</f>
        <v>73.295712894022728</v>
      </c>
      <c r="BB144" s="14">
        <f>SUBTOTAL(105, P144:S144,V144:Z144)</f>
        <v>414</v>
      </c>
      <c r="BC144" s="39" t="b">
        <f t="shared" si="6"/>
        <v>1</v>
      </c>
    </row>
    <row r="145" spans="1:55">
      <c r="A145" s="13">
        <v>75</v>
      </c>
      <c r="B145" s="13">
        <v>12</v>
      </c>
      <c r="C145" s="71">
        <v>0.3</v>
      </c>
      <c r="D145" s="71">
        <v>0.5</v>
      </c>
      <c r="E145" s="112">
        <v>3</v>
      </c>
      <c r="F145" s="92">
        <v>0</v>
      </c>
      <c r="G145" s="14">
        <v>0</v>
      </c>
      <c r="H145" s="14">
        <v>14</v>
      </c>
      <c r="I145" s="14">
        <v>14</v>
      </c>
      <c r="J145" s="14">
        <v>39.380000000000003</v>
      </c>
      <c r="K145" s="14">
        <v>68.42</v>
      </c>
      <c r="L145" s="9">
        <v>32.468748864009221</v>
      </c>
      <c r="M145" s="14">
        <v>49.1</v>
      </c>
      <c r="N145" s="90">
        <v>51.183500961640569</v>
      </c>
      <c r="O145" s="27">
        <v>70.605127836012301</v>
      </c>
      <c r="P145" s="92">
        <v>355</v>
      </c>
      <c r="Q145" s="14">
        <v>480</v>
      </c>
      <c r="R145" s="14">
        <v>480</v>
      </c>
      <c r="S145" s="14">
        <v>480</v>
      </c>
      <c r="T145" s="14">
        <v>444</v>
      </c>
      <c r="U145" s="14">
        <v>425</v>
      </c>
      <c r="V145" s="9" t="s">
        <v>14</v>
      </c>
      <c r="W145" s="14" t="s">
        <v>14</v>
      </c>
      <c r="X145" s="6" t="s">
        <v>14</v>
      </c>
      <c r="Y145" s="25" t="s">
        <v>14</v>
      </c>
      <c r="Z145" s="17">
        <f>MIN(P145:S145)+1</f>
        <v>356</v>
      </c>
      <c r="AA145" s="92">
        <v>100</v>
      </c>
      <c r="AB145" s="14">
        <v>100</v>
      </c>
      <c r="AC145" s="14">
        <v>97.08</v>
      </c>
      <c r="AD145" s="14">
        <v>97.08</v>
      </c>
      <c r="AE145" s="14">
        <v>91.13</v>
      </c>
      <c r="AF145" s="14">
        <v>83.9</v>
      </c>
      <c r="AG145" s="22">
        <f>IF(V145="NaN", IF($Z145&gt;1, (1-(L145/$Z145))*100,100), (1-(L145/V145))*100)</f>
        <v>90.8795649258401</v>
      </c>
      <c r="AH145" s="22">
        <f>IF(W145="NaN", IF($Z145&gt;1, (1-(M145/$Z145))*100,100), (1-(M145/W145))*100)</f>
        <v>86.207865168539328</v>
      </c>
      <c r="AI145" s="14">
        <f>IF(X145="NaN", IF($Z145&gt;1, (1-(N145/$Z145))*100,100), (1-(N145/X145))*100)</f>
        <v>85.622612089426809</v>
      </c>
      <c r="AJ145" s="26">
        <f>IF(Y145="NaN", IF($Z145&gt;1, (1-(O145/$Z145))*100,100), (1-(O145/Y145))*100)</f>
        <v>80.167098922468455</v>
      </c>
      <c r="AK145" s="14">
        <v>7200</v>
      </c>
      <c r="AL145" s="14">
        <v>7200</v>
      </c>
      <c r="AM145" s="14">
        <v>7200</v>
      </c>
      <c r="AN145" s="14">
        <v>7200</v>
      </c>
      <c r="AO145" s="14">
        <v>7200</v>
      </c>
      <c r="AP145" s="14">
        <v>7200</v>
      </c>
      <c r="AQ145" s="12">
        <v>7200</v>
      </c>
      <c r="AR145" s="15">
        <v>7200</v>
      </c>
      <c r="AS145" s="6">
        <v>7200</v>
      </c>
      <c r="AT145" s="96">
        <v>7200</v>
      </c>
      <c r="AU145" s="1" t="b">
        <f>SUM($AK145:$AT145) &lt; $AY$1 * 7200</f>
        <v>1</v>
      </c>
      <c r="AV145" s="1" t="b">
        <f t="shared" si="7"/>
        <v>0</v>
      </c>
      <c r="AW145" s="5" t="b">
        <f t="shared" si="8"/>
        <v>0</v>
      </c>
      <c r="AX145" s="24"/>
      <c r="AY145" s="24"/>
      <c r="BA145" s="14">
        <f xml:space="preserve"> SUBTOTAL(104, F145,I145,L145:O145)</f>
        <v>70.605127836012301</v>
      </c>
      <c r="BB145" s="14">
        <f>SUBTOTAL(105, P145:S145,V145:Z145)</f>
        <v>355</v>
      </c>
      <c r="BC145" s="39" t="b">
        <f t="shared" si="6"/>
        <v>1</v>
      </c>
    </row>
    <row r="146" spans="1:55">
      <c r="A146" s="13">
        <v>75</v>
      </c>
      <c r="B146" s="13">
        <v>12</v>
      </c>
      <c r="C146" s="71">
        <v>0.3</v>
      </c>
      <c r="D146" s="71">
        <v>0.5</v>
      </c>
      <c r="E146" s="112">
        <v>4</v>
      </c>
      <c r="F146" s="92">
        <v>0</v>
      </c>
      <c r="G146" s="14">
        <v>0</v>
      </c>
      <c r="H146" s="14">
        <v>0</v>
      </c>
      <c r="I146" s="14">
        <v>0</v>
      </c>
      <c r="J146" s="14">
        <v>47.01</v>
      </c>
      <c r="K146" s="14">
        <v>44.06</v>
      </c>
      <c r="L146" s="9">
        <v>30.86996495723065</v>
      </c>
      <c r="M146" s="14">
        <v>46.54</v>
      </c>
      <c r="N146" s="90">
        <v>52.865937243434232</v>
      </c>
      <c r="O146" s="27">
        <v>75.34778014089234</v>
      </c>
      <c r="P146" s="92">
        <v>414</v>
      </c>
      <c r="Q146" s="14">
        <v>594</v>
      </c>
      <c r="R146" s="14">
        <v>594</v>
      </c>
      <c r="S146" s="14">
        <v>594</v>
      </c>
      <c r="T146" s="14">
        <v>486</v>
      </c>
      <c r="U146" s="14">
        <v>468</v>
      </c>
      <c r="V146" s="9" t="s">
        <v>14</v>
      </c>
      <c r="W146" s="14" t="s">
        <v>14</v>
      </c>
      <c r="X146" s="6" t="s">
        <v>14</v>
      </c>
      <c r="Y146" s="25" t="s">
        <v>14</v>
      </c>
      <c r="Z146" s="17">
        <f>MIN(P146:S146)+1</f>
        <v>415</v>
      </c>
      <c r="AA146" s="92">
        <v>100</v>
      </c>
      <c r="AB146" s="14">
        <v>100</v>
      </c>
      <c r="AC146" s="14">
        <v>100</v>
      </c>
      <c r="AD146" s="14">
        <v>100</v>
      </c>
      <c r="AE146" s="14">
        <v>90.33</v>
      </c>
      <c r="AF146" s="14">
        <v>90.59</v>
      </c>
      <c r="AG146" s="22">
        <f>IF(V146="NaN", IF($Z146&gt;1, (1-(L146/$Z146))*100,100), (1-(L146/V146))*100)</f>
        <v>92.561454227173328</v>
      </c>
      <c r="AH146" s="22">
        <f>IF(W146="NaN", IF($Z146&gt;1, (1-(M146/$Z146))*100,100), (1-(M146/W146))*100)</f>
        <v>88.785542168674709</v>
      </c>
      <c r="AI146" s="14">
        <f>IF(X146="NaN", IF($Z146&gt;1, (1-(N146/$Z146))*100,100), (1-(N146/X146))*100)</f>
        <v>87.261219941341153</v>
      </c>
      <c r="AJ146" s="26">
        <f>IF(Y146="NaN", IF($Z146&gt;1, (1-(O146/$Z146))*100,100), (1-(O146/Y146))*100)</f>
        <v>81.843908399784979</v>
      </c>
      <c r="AK146" s="14">
        <v>7200</v>
      </c>
      <c r="AL146" s="14">
        <v>7200</v>
      </c>
      <c r="AM146" s="14">
        <v>7200</v>
      </c>
      <c r="AN146" s="14">
        <v>7200</v>
      </c>
      <c r="AO146" s="14">
        <v>7200</v>
      </c>
      <c r="AP146" s="14">
        <v>7200</v>
      </c>
      <c r="AQ146" s="12">
        <v>7200</v>
      </c>
      <c r="AR146" s="15">
        <v>7200</v>
      </c>
      <c r="AS146" s="6">
        <v>7200</v>
      </c>
      <c r="AT146" s="96">
        <v>7200</v>
      </c>
      <c r="AU146" s="1" t="b">
        <f>SUM($AK146:$AT146) &lt; $AY$1 * 7200</f>
        <v>1</v>
      </c>
      <c r="AV146" s="1" t="b">
        <f t="shared" si="7"/>
        <v>0</v>
      </c>
      <c r="AW146" s="5" t="b">
        <f t="shared" si="8"/>
        <v>0</v>
      </c>
      <c r="AX146" s="24"/>
      <c r="AY146" s="24"/>
      <c r="BA146" s="14">
        <f xml:space="preserve"> SUBTOTAL(104, F146,I146,L146:O146)</f>
        <v>75.34778014089234</v>
      </c>
      <c r="BB146" s="14">
        <f>SUBTOTAL(105, P146:S146,V146:Z146)</f>
        <v>414</v>
      </c>
      <c r="BC146" s="39" t="b">
        <f t="shared" si="6"/>
        <v>1</v>
      </c>
    </row>
    <row r="147" spans="1:55">
      <c r="A147" s="13">
        <v>75</v>
      </c>
      <c r="B147" s="13">
        <v>12</v>
      </c>
      <c r="C147" s="71">
        <v>0.3</v>
      </c>
      <c r="D147" s="71">
        <v>0.5</v>
      </c>
      <c r="E147" s="112">
        <v>5</v>
      </c>
      <c r="F147" s="92">
        <v>0</v>
      </c>
      <c r="G147" s="14">
        <v>0</v>
      </c>
      <c r="H147" s="14">
        <v>28</v>
      </c>
      <c r="I147" s="14">
        <v>28</v>
      </c>
      <c r="J147" s="14">
        <v>42.19</v>
      </c>
      <c r="K147" s="14">
        <v>71.88</v>
      </c>
      <c r="L147" s="9">
        <v>31.68349944625114</v>
      </c>
      <c r="M147" s="14">
        <v>48.99</v>
      </c>
      <c r="N147" s="90">
        <v>51.85054829233281</v>
      </c>
      <c r="O147" s="27">
        <v>74.723920155125214</v>
      </c>
      <c r="P147" s="92">
        <v>367</v>
      </c>
      <c r="Q147" s="14">
        <v>526</v>
      </c>
      <c r="R147" s="14">
        <v>562</v>
      </c>
      <c r="S147" s="14">
        <v>562</v>
      </c>
      <c r="T147" s="14">
        <v>487</v>
      </c>
      <c r="U147" s="14">
        <v>384</v>
      </c>
      <c r="V147" s="9" t="s">
        <v>14</v>
      </c>
      <c r="W147" s="14" t="s">
        <v>14</v>
      </c>
      <c r="X147" s="6" t="s">
        <v>14</v>
      </c>
      <c r="Y147" s="25" t="s">
        <v>14</v>
      </c>
      <c r="Z147" s="17">
        <f>MIN(P147:S147)+1</f>
        <v>368</v>
      </c>
      <c r="AA147" s="92">
        <v>100</v>
      </c>
      <c r="AB147" s="14">
        <v>100</v>
      </c>
      <c r="AC147" s="14">
        <v>95.02</v>
      </c>
      <c r="AD147" s="14">
        <v>95.02</v>
      </c>
      <c r="AE147" s="14">
        <v>91.34</v>
      </c>
      <c r="AF147" s="14">
        <v>81.28</v>
      </c>
      <c r="AG147" s="22">
        <f>IF(V147="NaN", IF($Z147&gt;1, (1-(L147/$Z147))*100,100), (1-(L147/V147))*100)</f>
        <v>91.390353411344805</v>
      </c>
      <c r="AH147" s="22">
        <f>IF(W147="NaN", IF($Z147&gt;1, (1-(M147/$Z147))*100,100), (1-(M147/W147))*100)</f>
        <v>86.6875</v>
      </c>
      <c r="AI147" s="14">
        <f>IF(X147="NaN", IF($Z147&gt;1, (1-(N147/$Z147))*100,100), (1-(N147/X147))*100)</f>
        <v>85.910177094474776</v>
      </c>
      <c r="AJ147" s="26">
        <f>IF(Y147="NaN", IF($Z147&gt;1, (1-(O147/$Z147))*100,100), (1-(O147/Y147))*100)</f>
        <v>79.694586914368145</v>
      </c>
      <c r="AK147" s="14">
        <v>7200</v>
      </c>
      <c r="AL147" s="14">
        <v>7200</v>
      </c>
      <c r="AM147" s="14">
        <v>7200</v>
      </c>
      <c r="AN147" s="14">
        <v>7200</v>
      </c>
      <c r="AO147" s="14">
        <v>7200</v>
      </c>
      <c r="AP147" s="14">
        <v>7200</v>
      </c>
      <c r="AQ147" s="12">
        <v>7200</v>
      </c>
      <c r="AR147" s="15">
        <v>7200</v>
      </c>
      <c r="AS147" s="6">
        <v>7200</v>
      </c>
      <c r="AT147" s="96">
        <v>7200</v>
      </c>
      <c r="AU147" s="1" t="b">
        <f>SUM($AK147:$AT147) &lt; $AY$1 * 7200</f>
        <v>1</v>
      </c>
      <c r="AV147" s="1" t="b">
        <f t="shared" si="7"/>
        <v>0</v>
      </c>
      <c r="AW147" s="5" t="b">
        <f t="shared" si="8"/>
        <v>0</v>
      </c>
      <c r="AX147" s="24"/>
      <c r="AY147" s="24"/>
      <c r="BA147" s="14">
        <f xml:space="preserve"> SUBTOTAL(104, F147,I147,L147:O147)</f>
        <v>74.723920155125214</v>
      </c>
      <c r="BB147" s="14">
        <f>SUBTOTAL(105, P147:S147,V147:Z147)</f>
        <v>367</v>
      </c>
      <c r="BC147" s="39" t="b">
        <f t="shared" si="6"/>
        <v>1</v>
      </c>
    </row>
    <row r="148" spans="1:55">
      <c r="A148" s="13">
        <v>75</v>
      </c>
      <c r="B148" s="13">
        <v>12</v>
      </c>
      <c r="C148" s="71">
        <v>0.3</v>
      </c>
      <c r="D148" s="71">
        <v>1</v>
      </c>
      <c r="E148" s="112">
        <v>1</v>
      </c>
      <c r="F148" s="92">
        <v>0</v>
      </c>
      <c r="G148" s="14">
        <v>0</v>
      </c>
      <c r="H148" s="14">
        <v>0</v>
      </c>
      <c r="I148" s="14">
        <v>0</v>
      </c>
      <c r="J148" s="14">
        <v>40.76</v>
      </c>
      <c r="K148" s="14">
        <v>44.39</v>
      </c>
      <c r="L148" s="9">
        <v>57.312087436424619</v>
      </c>
      <c r="M148" s="14">
        <v>51</v>
      </c>
      <c r="N148" s="90">
        <v>52.78728214582361</v>
      </c>
      <c r="O148" s="27">
        <v>85.439318297776339</v>
      </c>
      <c r="P148" s="92">
        <v>414</v>
      </c>
      <c r="Q148" s="14">
        <v>482</v>
      </c>
      <c r="R148" s="14">
        <v>581</v>
      </c>
      <c r="S148" s="14">
        <v>581</v>
      </c>
      <c r="T148" s="14">
        <v>429</v>
      </c>
      <c r="U148" s="14">
        <v>387</v>
      </c>
      <c r="V148" s="9" t="s">
        <v>14</v>
      </c>
      <c r="W148" s="14" t="s">
        <v>14</v>
      </c>
      <c r="X148" s="6" t="s">
        <v>14</v>
      </c>
      <c r="Y148" s="25" t="s">
        <v>14</v>
      </c>
      <c r="Z148" s="17">
        <f>MIN(P148:S148)+1</f>
        <v>415</v>
      </c>
      <c r="AA148" s="92">
        <v>100</v>
      </c>
      <c r="AB148" s="14">
        <v>100</v>
      </c>
      <c r="AC148" s="14">
        <v>100</v>
      </c>
      <c r="AD148" s="14">
        <v>100</v>
      </c>
      <c r="AE148" s="14">
        <v>90.5</v>
      </c>
      <c r="AF148" s="14">
        <v>88.53</v>
      </c>
      <c r="AG148" s="22">
        <f>IF(V148="NaN", IF($Z148&gt;1, (1-(L148/$Z148))*100,100), (1-(L148/V148))*100)</f>
        <v>86.189858449054313</v>
      </c>
      <c r="AH148" s="22">
        <f>IF(W148="NaN", IF($Z148&gt;1, (1-(M148/$Z148))*100,100), (1-(M148/W148))*100)</f>
        <v>87.710843373493972</v>
      </c>
      <c r="AI148" s="14">
        <f>IF(X148="NaN", IF($Z148&gt;1, (1-(N148/$Z148))*100,100), (1-(N148/X148))*100)</f>
        <v>87.280172976909981</v>
      </c>
      <c r="AJ148" s="26">
        <f>IF(Y148="NaN", IF($Z148&gt;1, (1-(O148/$Z148))*100,100), (1-(O148/Y148))*100)</f>
        <v>79.412212458367151</v>
      </c>
      <c r="AK148" s="14">
        <v>7200</v>
      </c>
      <c r="AL148" s="14">
        <v>7200</v>
      </c>
      <c r="AM148" s="14">
        <v>7200</v>
      </c>
      <c r="AN148" s="14">
        <v>7200</v>
      </c>
      <c r="AO148" s="14">
        <v>7200</v>
      </c>
      <c r="AP148" s="14">
        <v>7200</v>
      </c>
      <c r="AQ148" s="12">
        <v>7200</v>
      </c>
      <c r="AR148" s="15">
        <v>7200</v>
      </c>
      <c r="AS148" s="6">
        <v>7200</v>
      </c>
      <c r="AT148" s="96">
        <v>7200</v>
      </c>
      <c r="AU148" s="1" t="b">
        <f>SUM($AK148:$AT148) &lt; $AY$1 * 7200</f>
        <v>1</v>
      </c>
      <c r="AV148" s="1" t="b">
        <f t="shared" si="7"/>
        <v>0</v>
      </c>
      <c r="AW148" s="5" t="b">
        <f t="shared" si="8"/>
        <v>0</v>
      </c>
      <c r="AX148" s="24"/>
      <c r="AY148" s="24"/>
      <c r="BA148" s="14">
        <f xml:space="preserve"> SUBTOTAL(104, F148,I148,L148:O148)</f>
        <v>85.439318297776339</v>
      </c>
      <c r="BB148" s="14">
        <f>SUBTOTAL(105, P148:S148,V148:Z148)</f>
        <v>414</v>
      </c>
      <c r="BC148" s="39" t="b">
        <f t="shared" si="6"/>
        <v>1</v>
      </c>
    </row>
    <row r="149" spans="1:55">
      <c r="A149" s="13">
        <v>75</v>
      </c>
      <c r="B149" s="13">
        <v>12</v>
      </c>
      <c r="C149" s="71">
        <v>0.3</v>
      </c>
      <c r="D149" s="71">
        <v>1</v>
      </c>
      <c r="E149" s="112">
        <v>2</v>
      </c>
      <c r="F149" s="92">
        <v>0</v>
      </c>
      <c r="G149" s="14">
        <v>0</v>
      </c>
      <c r="H149" s="14">
        <v>0</v>
      </c>
      <c r="I149" s="14">
        <v>0</v>
      </c>
      <c r="J149" s="14">
        <v>41.34</v>
      </c>
      <c r="K149" s="14">
        <v>42.99</v>
      </c>
      <c r="L149" s="9">
        <v>52.999999999999019</v>
      </c>
      <c r="M149" s="14">
        <v>43</v>
      </c>
      <c r="N149" s="90">
        <v>53.325871539968503</v>
      </c>
      <c r="O149" s="27">
        <v>89.383584167117462</v>
      </c>
      <c r="P149" s="92">
        <v>371</v>
      </c>
      <c r="Q149" s="14">
        <v>502</v>
      </c>
      <c r="R149" s="14">
        <v>545</v>
      </c>
      <c r="S149" s="14">
        <v>545</v>
      </c>
      <c r="T149" s="14">
        <v>476</v>
      </c>
      <c r="U149" s="14">
        <v>461</v>
      </c>
      <c r="V149" s="9" t="s">
        <v>14</v>
      </c>
      <c r="W149" s="14" t="s">
        <v>14</v>
      </c>
      <c r="X149" s="6" t="s">
        <v>14</v>
      </c>
      <c r="Y149" s="25" t="s">
        <v>14</v>
      </c>
      <c r="Z149" s="17">
        <f>MIN(P149:S149)+1</f>
        <v>372</v>
      </c>
      <c r="AA149" s="92">
        <v>100</v>
      </c>
      <c r="AB149" s="14">
        <v>100</v>
      </c>
      <c r="AC149" s="14">
        <v>100</v>
      </c>
      <c r="AD149" s="14">
        <v>100</v>
      </c>
      <c r="AE149" s="14">
        <v>91.31</v>
      </c>
      <c r="AF149" s="14">
        <v>90.67</v>
      </c>
      <c r="AG149" s="22">
        <f>IF(V149="NaN", IF($Z149&gt;1, (1-(L149/$Z149))*100,100), (1-(L149/V149))*100)</f>
        <v>85.752688172043264</v>
      </c>
      <c r="AH149" s="22">
        <f>IF(W149="NaN", IF($Z149&gt;1, (1-(M149/$Z149))*100,100), (1-(M149/W149))*100)</f>
        <v>88.44086021505376</v>
      </c>
      <c r="AI149" s="14">
        <f>IF(X149="NaN", IF($Z149&gt;1, (1-(N149/$Z149))*100,100), (1-(N149/X149))*100)</f>
        <v>85.665088295707392</v>
      </c>
      <c r="AJ149" s="26">
        <f>IF(Y149="NaN", IF($Z149&gt;1, (1-(O149/$Z149))*100,100), (1-(O149/Y149))*100)</f>
        <v>75.972154793785634</v>
      </c>
      <c r="AK149" s="14">
        <v>7200</v>
      </c>
      <c r="AL149" s="14">
        <v>7200</v>
      </c>
      <c r="AM149" s="14">
        <v>7200</v>
      </c>
      <c r="AN149" s="14">
        <v>7200</v>
      </c>
      <c r="AO149" s="14">
        <v>7200</v>
      </c>
      <c r="AP149" s="14">
        <v>7200</v>
      </c>
      <c r="AQ149" s="12">
        <v>7200</v>
      </c>
      <c r="AR149" s="15">
        <v>7200</v>
      </c>
      <c r="AS149" s="6">
        <v>7200</v>
      </c>
      <c r="AT149" s="96">
        <v>7200</v>
      </c>
      <c r="AU149" s="1" t="b">
        <f>SUM($AK149:$AT149) &lt; $AY$1 * 7200</f>
        <v>1</v>
      </c>
      <c r="AV149" s="1" t="b">
        <f t="shared" si="7"/>
        <v>0</v>
      </c>
      <c r="AW149" s="5" t="b">
        <f t="shared" si="8"/>
        <v>0</v>
      </c>
      <c r="AX149" s="24"/>
      <c r="AY149" s="24"/>
      <c r="BA149" s="14">
        <f xml:space="preserve"> SUBTOTAL(104, F149,I149,L149:O149)</f>
        <v>89.383584167117462</v>
      </c>
      <c r="BB149" s="14">
        <f>SUBTOTAL(105, P149:S149,V149:Z149)</f>
        <v>371</v>
      </c>
      <c r="BC149" s="39" t="b">
        <f t="shared" si="6"/>
        <v>1</v>
      </c>
    </row>
    <row r="150" spans="1:55">
      <c r="A150" s="13">
        <v>75</v>
      </c>
      <c r="B150" s="13">
        <v>12</v>
      </c>
      <c r="C150" s="71">
        <v>0.3</v>
      </c>
      <c r="D150" s="71">
        <v>1</v>
      </c>
      <c r="E150" s="112">
        <v>3</v>
      </c>
      <c r="F150" s="92">
        <v>0</v>
      </c>
      <c r="G150" s="14">
        <v>0</v>
      </c>
      <c r="H150" s="14">
        <v>25</v>
      </c>
      <c r="I150" s="14">
        <v>25</v>
      </c>
      <c r="J150" s="14">
        <v>40.97</v>
      </c>
      <c r="K150" s="14">
        <v>81.58</v>
      </c>
      <c r="L150" s="9">
        <v>55.740152442416807</v>
      </c>
      <c r="M150" s="14">
        <v>25</v>
      </c>
      <c r="N150" s="90">
        <v>55.091770754287417</v>
      </c>
      <c r="O150" s="27">
        <v>89.761400796897377</v>
      </c>
      <c r="P150" s="92">
        <v>344</v>
      </c>
      <c r="Q150" s="14">
        <v>589</v>
      </c>
      <c r="R150" s="14">
        <v>589</v>
      </c>
      <c r="S150" s="14">
        <v>589</v>
      </c>
      <c r="T150" s="14">
        <v>453</v>
      </c>
      <c r="U150" s="14">
        <v>371</v>
      </c>
      <c r="V150" s="9" t="s">
        <v>14</v>
      </c>
      <c r="W150" s="14" t="s">
        <v>14</v>
      </c>
      <c r="X150" s="6" t="s">
        <v>14</v>
      </c>
      <c r="Y150" s="25" t="s">
        <v>14</v>
      </c>
      <c r="Z150" s="17">
        <f>MIN(P150:S150)+1</f>
        <v>345</v>
      </c>
      <c r="AA150" s="92">
        <v>100</v>
      </c>
      <c r="AB150" s="14">
        <v>100</v>
      </c>
      <c r="AC150" s="14">
        <v>95.76</v>
      </c>
      <c r="AD150" s="14">
        <v>95.76</v>
      </c>
      <c r="AE150" s="14">
        <v>90.96</v>
      </c>
      <c r="AF150" s="14">
        <v>78.010000000000005</v>
      </c>
      <c r="AG150" s="22">
        <f>IF(V150="NaN", IF($Z150&gt;1, (1-(L150/$Z150))*100,100), (1-(L150/V150))*100)</f>
        <v>83.843434074661786</v>
      </c>
      <c r="AH150" s="22">
        <f>IF(W150="NaN", IF($Z150&gt;1, (1-(M150/$Z150))*100,100), (1-(M150/W150))*100)</f>
        <v>92.753623188405797</v>
      </c>
      <c r="AI150" s="14">
        <f>IF(X150="NaN", IF($Z150&gt;1, (1-(N150/$Z150))*100,100), (1-(N150/X150))*100)</f>
        <v>84.03137079585872</v>
      </c>
      <c r="AJ150" s="26">
        <f>IF(Y150="NaN", IF($Z150&gt;1, (1-(O150/$Z150))*100,100), (1-(O150/Y150))*100)</f>
        <v>73.982202667565971</v>
      </c>
      <c r="AK150" s="14">
        <v>7200</v>
      </c>
      <c r="AL150" s="14">
        <v>7200</v>
      </c>
      <c r="AM150" s="14">
        <v>7200</v>
      </c>
      <c r="AN150" s="14">
        <v>7200</v>
      </c>
      <c r="AO150" s="14">
        <v>7200</v>
      </c>
      <c r="AP150" s="14">
        <v>7200</v>
      </c>
      <c r="AQ150" s="12">
        <v>7200</v>
      </c>
      <c r="AR150" s="15">
        <v>7200</v>
      </c>
      <c r="AS150" s="6">
        <v>7200</v>
      </c>
      <c r="AT150" s="96">
        <v>7200</v>
      </c>
      <c r="AU150" s="1" t="b">
        <f>SUM($AK150:$AT150) &lt; $AY$1 * 7200</f>
        <v>1</v>
      </c>
      <c r="AV150" s="1" t="b">
        <f t="shared" si="7"/>
        <v>0</v>
      </c>
      <c r="AW150" s="5" t="b">
        <f t="shared" si="8"/>
        <v>0</v>
      </c>
      <c r="AX150" s="24"/>
      <c r="AY150" s="24"/>
      <c r="BA150" s="14">
        <f xml:space="preserve"> SUBTOTAL(104, F150,I150,L150:O150)</f>
        <v>89.761400796897377</v>
      </c>
      <c r="BB150" s="14">
        <f>SUBTOTAL(105, P150:S150,V150:Z150)</f>
        <v>344</v>
      </c>
      <c r="BC150" s="39" t="b">
        <f t="shared" si="6"/>
        <v>1</v>
      </c>
    </row>
    <row r="151" spans="1:55">
      <c r="A151" s="13">
        <v>75</v>
      </c>
      <c r="B151" s="13">
        <v>12</v>
      </c>
      <c r="C151" s="71">
        <v>0.3</v>
      </c>
      <c r="D151" s="71">
        <v>1</v>
      </c>
      <c r="E151" s="112">
        <v>4</v>
      </c>
      <c r="F151" s="92">
        <v>0</v>
      </c>
      <c r="G151" s="14">
        <v>0</v>
      </c>
      <c r="H151" s="14">
        <v>0</v>
      </c>
      <c r="I151" s="14">
        <v>0</v>
      </c>
      <c r="J151" s="14">
        <v>45.75</v>
      </c>
      <c r="K151" s="14">
        <v>38.46</v>
      </c>
      <c r="L151" s="9">
        <v>59.072289156626503</v>
      </c>
      <c r="M151" s="14">
        <v>47.21</v>
      </c>
      <c r="N151" s="90">
        <v>57.283417348242367</v>
      </c>
      <c r="O151" s="27">
        <v>100.14488471741249</v>
      </c>
      <c r="P151" s="92">
        <v>396</v>
      </c>
      <c r="Q151" s="14">
        <v>612</v>
      </c>
      <c r="R151" s="14">
        <v>612</v>
      </c>
      <c r="S151" s="14">
        <v>612</v>
      </c>
      <c r="T151" s="14">
        <v>486</v>
      </c>
      <c r="U151" s="14">
        <v>504</v>
      </c>
      <c r="V151" s="9" t="s">
        <v>14</v>
      </c>
      <c r="W151" s="14" t="s">
        <v>14</v>
      </c>
      <c r="X151" s="6" t="s">
        <v>14</v>
      </c>
      <c r="Y151" s="25" t="s">
        <v>14</v>
      </c>
      <c r="Z151" s="17">
        <f>MIN(P151:S151)+1</f>
        <v>397</v>
      </c>
      <c r="AA151" s="92">
        <v>100</v>
      </c>
      <c r="AB151" s="14">
        <v>100</v>
      </c>
      <c r="AC151" s="14">
        <v>100</v>
      </c>
      <c r="AD151" s="14">
        <v>100</v>
      </c>
      <c r="AE151" s="14">
        <v>90.59</v>
      </c>
      <c r="AF151" s="14">
        <v>92.37</v>
      </c>
      <c r="AG151" s="22">
        <f>IF(V151="NaN", IF($Z151&gt;1, (1-(L151/$Z151))*100,100), (1-(L151/V151))*100)</f>
        <v>85.120330187247731</v>
      </c>
      <c r="AH151" s="22">
        <f>IF(W151="NaN", IF($Z151&gt;1, (1-(M151/$Z151))*100,100), (1-(M151/W151))*100)</f>
        <v>88.108312342569278</v>
      </c>
      <c r="AI151" s="14">
        <f>IF(X151="NaN", IF($Z151&gt;1, (1-(N151/$Z151))*100,100), (1-(N151/X151))*100)</f>
        <v>85.570927620090089</v>
      </c>
      <c r="AJ151" s="26">
        <f>IF(Y151="NaN", IF($Z151&gt;1, (1-(O151/$Z151))*100,100), (1-(O151/Y151))*100)</f>
        <v>74.774588232389803</v>
      </c>
      <c r="AK151" s="14">
        <v>7200</v>
      </c>
      <c r="AL151" s="14">
        <v>7200</v>
      </c>
      <c r="AM151" s="14">
        <v>7200</v>
      </c>
      <c r="AN151" s="14">
        <v>7200</v>
      </c>
      <c r="AO151" s="14">
        <v>7200</v>
      </c>
      <c r="AP151" s="14">
        <v>7200</v>
      </c>
      <c r="AQ151" s="12">
        <v>7200</v>
      </c>
      <c r="AR151" s="15">
        <v>7200</v>
      </c>
      <c r="AS151" s="6">
        <v>7200</v>
      </c>
      <c r="AT151" s="96">
        <v>7200</v>
      </c>
      <c r="AU151" s="1" t="b">
        <f>SUM($AK151:$AT151) &lt; $AY$1 * 7200</f>
        <v>1</v>
      </c>
      <c r="AV151" s="1" t="b">
        <f t="shared" si="7"/>
        <v>0</v>
      </c>
      <c r="AW151" s="5" t="b">
        <f t="shared" si="8"/>
        <v>0</v>
      </c>
      <c r="AX151" s="24"/>
      <c r="AY151" s="24"/>
      <c r="BA151" s="14">
        <f xml:space="preserve"> SUBTOTAL(104, F151,I151,L151:O151)</f>
        <v>100.14488471741249</v>
      </c>
      <c r="BB151" s="14">
        <f>SUBTOTAL(105, P151:S151,V151:Z151)</f>
        <v>396</v>
      </c>
      <c r="BC151" s="39" t="b">
        <f t="shared" si="6"/>
        <v>1</v>
      </c>
    </row>
    <row r="152" spans="1:55">
      <c r="A152" s="13">
        <v>75</v>
      </c>
      <c r="B152" s="13">
        <v>12</v>
      </c>
      <c r="C152" s="71">
        <v>0.3</v>
      </c>
      <c r="D152" s="71">
        <v>1</v>
      </c>
      <c r="E152" s="112">
        <v>5</v>
      </c>
      <c r="F152" s="92">
        <v>0</v>
      </c>
      <c r="G152" s="14">
        <v>0</v>
      </c>
      <c r="H152" s="14">
        <v>28</v>
      </c>
      <c r="I152" s="14">
        <v>28</v>
      </c>
      <c r="J152" s="14">
        <v>41.74</v>
      </c>
      <c r="K152" s="14">
        <v>84.9</v>
      </c>
      <c r="L152" s="9">
        <v>51.99999999999855</v>
      </c>
      <c r="M152" s="14">
        <v>40</v>
      </c>
      <c r="N152" s="90">
        <v>57.807408109379452</v>
      </c>
      <c r="O152" s="27">
        <v>97.421713007721976</v>
      </c>
      <c r="P152" s="92">
        <v>335</v>
      </c>
      <c r="Q152" s="14">
        <v>575</v>
      </c>
      <c r="R152" s="14">
        <v>607</v>
      </c>
      <c r="S152" s="14">
        <v>607</v>
      </c>
      <c r="T152" s="14">
        <v>502</v>
      </c>
      <c r="U152" s="14">
        <v>457</v>
      </c>
      <c r="V152" s="9" t="s">
        <v>14</v>
      </c>
      <c r="W152" s="14" t="s">
        <v>14</v>
      </c>
      <c r="X152" s="6" t="s">
        <v>14</v>
      </c>
      <c r="Y152" s="25" t="s">
        <v>14</v>
      </c>
      <c r="Z152" s="17">
        <f>MIN(P152:S152)+1</f>
        <v>336</v>
      </c>
      <c r="AA152" s="92">
        <v>100</v>
      </c>
      <c r="AB152" s="14">
        <v>100</v>
      </c>
      <c r="AC152" s="14">
        <v>95.39</v>
      </c>
      <c r="AD152" s="14">
        <v>95.39</v>
      </c>
      <c r="AE152" s="14">
        <v>91.68</v>
      </c>
      <c r="AF152" s="14">
        <v>81.42</v>
      </c>
      <c r="AG152" s="22">
        <f>IF(V152="NaN", IF($Z152&gt;1, (1-(L152/$Z152))*100,100), (1-(L152/V152))*100)</f>
        <v>84.523809523809959</v>
      </c>
      <c r="AH152" s="22">
        <f>IF(W152="NaN", IF($Z152&gt;1, (1-(M152/$Z152))*100,100), (1-(M152/W152))*100)</f>
        <v>88.095238095238088</v>
      </c>
      <c r="AI152" s="14">
        <f>IF(X152="NaN", IF($Z152&gt;1, (1-(N152/$Z152))*100,100), (1-(N152/X152))*100)</f>
        <v>82.795414253160885</v>
      </c>
      <c r="AJ152" s="26">
        <f>IF(Y152="NaN", IF($Z152&gt;1, (1-(O152/$Z152))*100,100), (1-(O152/Y152))*100)</f>
        <v>71.005442557225606</v>
      </c>
      <c r="AK152" s="14">
        <v>7200</v>
      </c>
      <c r="AL152" s="14">
        <v>7200</v>
      </c>
      <c r="AM152" s="14">
        <v>7200</v>
      </c>
      <c r="AN152" s="14">
        <v>7200</v>
      </c>
      <c r="AO152" s="14">
        <v>7200</v>
      </c>
      <c r="AP152" s="14">
        <v>7200</v>
      </c>
      <c r="AQ152" s="12">
        <v>7200</v>
      </c>
      <c r="AR152" s="15">
        <v>7200</v>
      </c>
      <c r="AS152" s="6">
        <v>7200</v>
      </c>
      <c r="AT152" s="96">
        <v>7200</v>
      </c>
      <c r="AU152" s="1" t="b">
        <f>SUM($AK152:$AT152) &lt; $AY$1 * 7200</f>
        <v>1</v>
      </c>
      <c r="AV152" s="1" t="b">
        <f t="shared" si="7"/>
        <v>0</v>
      </c>
      <c r="AW152" s="5" t="b">
        <f t="shared" si="8"/>
        <v>0</v>
      </c>
      <c r="AX152" s="24"/>
      <c r="AY152" s="24"/>
      <c r="BA152" s="14">
        <f xml:space="preserve"> SUBTOTAL(104, F152,I152,L152:O152)</f>
        <v>97.421713007721976</v>
      </c>
      <c r="BB152" s="14">
        <f>SUBTOTAL(105, P152:S152,V152:Z152)</f>
        <v>335</v>
      </c>
      <c r="BC152" s="39" t="b">
        <f t="shared" si="6"/>
        <v>1</v>
      </c>
    </row>
    <row r="153" spans="1:55">
      <c r="A153" s="13">
        <v>100</v>
      </c>
      <c r="B153" s="13">
        <v>4</v>
      </c>
      <c r="C153" s="71">
        <v>0.1</v>
      </c>
      <c r="D153" s="71">
        <v>0.1</v>
      </c>
      <c r="E153" s="112">
        <v>1</v>
      </c>
      <c r="F153" s="92">
        <v>21</v>
      </c>
      <c r="G153" s="14">
        <v>21</v>
      </c>
      <c r="H153" s="14">
        <v>21</v>
      </c>
      <c r="I153" s="14">
        <v>21</v>
      </c>
      <c r="J153" s="14">
        <v>10.27</v>
      </c>
      <c r="K153" s="14">
        <v>11.47</v>
      </c>
      <c r="L153" s="9">
        <v>21</v>
      </c>
      <c r="M153" s="14">
        <v>21</v>
      </c>
      <c r="N153" s="90">
        <v>21</v>
      </c>
      <c r="O153" s="27">
        <v>21</v>
      </c>
      <c r="P153" s="92">
        <v>21</v>
      </c>
      <c r="Q153" s="14">
        <v>21</v>
      </c>
      <c r="R153" s="14">
        <v>21</v>
      </c>
      <c r="S153" s="14">
        <v>21</v>
      </c>
      <c r="T153" s="14">
        <v>21</v>
      </c>
      <c r="U153" s="14">
        <v>21</v>
      </c>
      <c r="V153" s="9">
        <v>21</v>
      </c>
      <c r="W153" s="14">
        <v>21</v>
      </c>
      <c r="X153" s="6">
        <v>21</v>
      </c>
      <c r="Y153" s="27">
        <v>21</v>
      </c>
      <c r="Z153" s="17">
        <f>MIN(P153:S153)+1</f>
        <v>22</v>
      </c>
      <c r="AA153" s="92">
        <v>0</v>
      </c>
      <c r="AB153" s="14">
        <v>0</v>
      </c>
      <c r="AC153" s="14">
        <v>0</v>
      </c>
      <c r="AD153" s="14">
        <v>0</v>
      </c>
      <c r="AE153" s="14">
        <v>51.12</v>
      </c>
      <c r="AF153" s="14">
        <v>45.39</v>
      </c>
      <c r="AG153" s="22">
        <f>IF(V153="NaN", IF($Z153&gt;1, (1-(L153/$Z153))*100,100), (1-(L153/V153))*100)</f>
        <v>0</v>
      </c>
      <c r="AH153" s="22">
        <f>IF(W153="NaN", IF($Z153&gt;1, (1-(M153/$Z153))*100,100), (1-(M153/W153))*100)</f>
        <v>0</v>
      </c>
      <c r="AI153" s="14">
        <f>IF(X153="NaN", IF($Z153&gt;1, (1-(N153/$Z153))*100,100), (1-(N153/X153))*100)</f>
        <v>0</v>
      </c>
      <c r="AJ153" s="26">
        <f>IF(Y153="NaN", IF($Z153&gt;1, (1-(O153/$Z153))*100,100), (1-(O153/Y153))*100)</f>
        <v>0</v>
      </c>
      <c r="AK153" s="14">
        <v>50.39</v>
      </c>
      <c r="AL153" s="14">
        <v>1.91</v>
      </c>
      <c r="AM153" s="14">
        <v>20.05</v>
      </c>
      <c r="AN153" s="14">
        <v>28.8</v>
      </c>
      <c r="AO153" s="14">
        <v>2.2599999999999998</v>
      </c>
      <c r="AP153" s="14">
        <v>115.43</v>
      </c>
      <c r="AQ153" s="12">
        <v>145.96096587181091</v>
      </c>
      <c r="AR153" s="15">
        <v>251.66571807861331</v>
      </c>
      <c r="AS153" s="6">
        <v>390.62711596488953</v>
      </c>
      <c r="AT153" s="96">
        <v>35.791526079177864</v>
      </c>
      <c r="AU153" s="1" t="b">
        <f>SUM($AK153:$AT153) &lt; $AY$1 * 7200</f>
        <v>1</v>
      </c>
      <c r="AV153" s="1" t="b">
        <f t="shared" si="7"/>
        <v>1</v>
      </c>
      <c r="AW153" s="5" t="b">
        <f t="shared" si="8"/>
        <v>0</v>
      </c>
      <c r="AX153" s="24"/>
      <c r="AY153" s="24"/>
      <c r="BA153" s="14">
        <f xml:space="preserve"> SUBTOTAL(104, F153,I153,L153:O153)</f>
        <v>21</v>
      </c>
      <c r="BB153" s="14">
        <f>SUBTOTAL(105, P153:S153,V153:Z153)</f>
        <v>21</v>
      </c>
      <c r="BC153" s="39" t="b">
        <f t="shared" si="6"/>
        <v>1</v>
      </c>
    </row>
    <row r="154" spans="1:55">
      <c r="A154" s="13">
        <v>100</v>
      </c>
      <c r="B154" s="13">
        <v>4</v>
      </c>
      <c r="C154" s="71">
        <v>0.1</v>
      </c>
      <c r="D154" s="71">
        <v>0.1</v>
      </c>
      <c r="E154" s="112">
        <v>2</v>
      </c>
      <c r="F154" s="92">
        <v>13</v>
      </c>
      <c r="G154" s="14">
        <v>13</v>
      </c>
      <c r="H154" s="14">
        <v>13</v>
      </c>
      <c r="I154" s="14">
        <v>13</v>
      </c>
      <c r="J154" s="14">
        <v>10.63</v>
      </c>
      <c r="K154" s="14">
        <v>11.28</v>
      </c>
      <c r="L154" s="9">
        <v>13</v>
      </c>
      <c r="M154" s="14">
        <v>13</v>
      </c>
      <c r="N154" s="90">
        <v>13</v>
      </c>
      <c r="O154" s="27">
        <v>13</v>
      </c>
      <c r="P154" s="92">
        <v>13</v>
      </c>
      <c r="Q154" s="14">
        <v>13</v>
      </c>
      <c r="R154" s="14">
        <v>13</v>
      </c>
      <c r="S154" s="14">
        <v>13</v>
      </c>
      <c r="T154" s="14">
        <v>13</v>
      </c>
      <c r="U154" s="14">
        <v>13</v>
      </c>
      <c r="V154" s="9">
        <v>13</v>
      </c>
      <c r="W154" s="14">
        <v>13</v>
      </c>
      <c r="X154" s="6">
        <v>13</v>
      </c>
      <c r="Y154" s="27">
        <v>13</v>
      </c>
      <c r="Z154" s="17">
        <f>MIN(P154:S154)+1</f>
        <v>14</v>
      </c>
      <c r="AA154" s="92">
        <v>0</v>
      </c>
      <c r="AB154" s="14">
        <v>0</v>
      </c>
      <c r="AC154" s="14">
        <v>0</v>
      </c>
      <c r="AD154" s="14">
        <v>0</v>
      </c>
      <c r="AE154" s="14">
        <v>18.260000000000002</v>
      </c>
      <c r="AF154" s="14">
        <v>13.26</v>
      </c>
      <c r="AG154" s="22">
        <f>IF(V154="NaN", IF($Z154&gt;1, (1-(L154/$Z154))*100,100), (1-(L154/V154))*100)</f>
        <v>0</v>
      </c>
      <c r="AH154" s="22">
        <f>IF(W154="NaN", IF($Z154&gt;1, (1-(M154/$Z154))*100,100), (1-(M154/W154))*100)</f>
        <v>0</v>
      </c>
      <c r="AI154" s="14">
        <f>IF(X154="NaN", IF($Z154&gt;1, (1-(N154/$Z154))*100,100), (1-(N154/X154))*100)</f>
        <v>0</v>
      </c>
      <c r="AJ154" s="26">
        <f>IF(Y154="NaN", IF($Z154&gt;1, (1-(O154/$Z154))*100,100), (1-(O154/Y154))*100)</f>
        <v>0</v>
      </c>
      <c r="AK154" s="14">
        <v>4.0999999999999996</v>
      </c>
      <c r="AL154" s="14">
        <v>2.76</v>
      </c>
      <c r="AM154" s="14">
        <v>4.24</v>
      </c>
      <c r="AN154" s="14">
        <v>5.55</v>
      </c>
      <c r="AO154" s="14">
        <v>1.38</v>
      </c>
      <c r="AP154" s="14">
        <v>54.77</v>
      </c>
      <c r="AQ154" s="12">
        <v>108.1578528881073</v>
      </c>
      <c r="AR154" s="15">
        <v>45.281115055084229</v>
      </c>
      <c r="AS154" s="6">
        <v>24.06483888626099</v>
      </c>
      <c r="AT154" s="96">
        <v>9.6196520328521729</v>
      </c>
      <c r="AU154" s="1" t="b">
        <f>SUM($AK154:$AT154) &lt; $AY$1 * 7200</f>
        <v>1</v>
      </c>
      <c r="AV154" s="1" t="b">
        <f t="shared" si="7"/>
        <v>1</v>
      </c>
      <c r="AW154" s="5" t="b">
        <f t="shared" si="8"/>
        <v>0</v>
      </c>
      <c r="AX154" s="24"/>
      <c r="AY154" s="24"/>
      <c r="BA154" s="14">
        <f xml:space="preserve"> SUBTOTAL(104, F154,I154,L154:O154)</f>
        <v>13</v>
      </c>
      <c r="BB154" s="14">
        <f>SUBTOTAL(105, P154:S154,V154:Z154)</f>
        <v>13</v>
      </c>
      <c r="BC154" s="39" t="b">
        <f t="shared" si="6"/>
        <v>1</v>
      </c>
    </row>
    <row r="155" spans="1:55">
      <c r="A155" s="13">
        <v>100</v>
      </c>
      <c r="B155" s="13">
        <v>4</v>
      </c>
      <c r="C155" s="71">
        <v>0.1</v>
      </c>
      <c r="D155" s="71">
        <v>0.1</v>
      </c>
      <c r="E155" s="112">
        <v>3</v>
      </c>
      <c r="F155" s="92">
        <v>14</v>
      </c>
      <c r="G155" s="14">
        <v>14</v>
      </c>
      <c r="H155" s="14">
        <v>14</v>
      </c>
      <c r="I155" s="14">
        <v>14</v>
      </c>
      <c r="J155" s="14">
        <v>9.58</v>
      </c>
      <c r="K155" s="14">
        <v>10.130000000000001</v>
      </c>
      <c r="L155" s="9">
        <v>14</v>
      </c>
      <c r="M155" s="14">
        <v>14</v>
      </c>
      <c r="N155" s="90">
        <v>14</v>
      </c>
      <c r="O155" s="27">
        <v>14</v>
      </c>
      <c r="P155" s="92">
        <v>14</v>
      </c>
      <c r="Q155" s="14">
        <v>14</v>
      </c>
      <c r="R155" s="14">
        <v>14</v>
      </c>
      <c r="S155" s="14">
        <v>14</v>
      </c>
      <c r="T155" s="14">
        <v>14</v>
      </c>
      <c r="U155" s="14">
        <v>14</v>
      </c>
      <c r="V155" s="9">
        <v>14</v>
      </c>
      <c r="W155" s="14">
        <v>14</v>
      </c>
      <c r="X155" s="6">
        <v>14</v>
      </c>
      <c r="Y155" s="27">
        <v>14</v>
      </c>
      <c r="Z155" s="17">
        <f>MIN(P155:S155)+1</f>
        <v>15</v>
      </c>
      <c r="AA155" s="92">
        <v>0</v>
      </c>
      <c r="AB155" s="14">
        <v>0</v>
      </c>
      <c r="AC155" s="14">
        <v>0</v>
      </c>
      <c r="AD155" s="14">
        <v>0</v>
      </c>
      <c r="AE155" s="14">
        <v>31.55</v>
      </c>
      <c r="AF155" s="14">
        <v>27.64</v>
      </c>
      <c r="AG155" s="22">
        <f>IF(V155="NaN", IF($Z155&gt;1, (1-(L155/$Z155))*100,100), (1-(L155/V155))*100)</f>
        <v>0</v>
      </c>
      <c r="AH155" s="22">
        <f>IF(W155="NaN", IF($Z155&gt;1, (1-(M155/$Z155))*100,100), (1-(M155/W155))*100)</f>
        <v>0</v>
      </c>
      <c r="AI155" s="14">
        <f>IF(X155="NaN", IF($Z155&gt;1, (1-(N155/$Z155))*100,100), (1-(N155/X155))*100)</f>
        <v>0</v>
      </c>
      <c r="AJ155" s="26">
        <f>IF(Y155="NaN", IF($Z155&gt;1, (1-(O155/$Z155))*100,100), (1-(O155/Y155))*100)</f>
        <v>0</v>
      </c>
      <c r="AK155" s="14">
        <v>1.64</v>
      </c>
      <c r="AL155" s="14">
        <v>1.63</v>
      </c>
      <c r="AM155" s="14">
        <v>1.1599999999999999</v>
      </c>
      <c r="AN155" s="14">
        <v>7.32</v>
      </c>
      <c r="AO155" s="14">
        <v>1.32</v>
      </c>
      <c r="AP155" s="14">
        <v>31.42</v>
      </c>
      <c r="AQ155" s="12">
        <v>95.187869071960449</v>
      </c>
      <c r="AR155" s="15">
        <v>24.027873039245609</v>
      </c>
      <c r="AS155" s="6">
        <v>24.30861401557922</v>
      </c>
      <c r="AT155" s="96">
        <v>6.4850418567657471</v>
      </c>
      <c r="AU155" s="1" t="b">
        <f>SUM($AK155:$AT155) &lt; $AY$1 * 7200</f>
        <v>1</v>
      </c>
      <c r="AV155" s="1" t="b">
        <f t="shared" si="7"/>
        <v>1</v>
      </c>
      <c r="AW155" s="5" t="b">
        <f t="shared" si="8"/>
        <v>0</v>
      </c>
      <c r="AX155" s="24"/>
      <c r="AY155" s="24"/>
      <c r="BA155" s="14">
        <f xml:space="preserve"> SUBTOTAL(104, F155,I155,L155:O155)</f>
        <v>14</v>
      </c>
      <c r="BB155" s="14">
        <f>SUBTOTAL(105, P155:S155,V155:Z155)</f>
        <v>14</v>
      </c>
      <c r="BC155" s="39" t="b">
        <f t="shared" si="6"/>
        <v>1</v>
      </c>
    </row>
    <row r="156" spans="1:55">
      <c r="A156" s="13">
        <v>100</v>
      </c>
      <c r="B156" s="13">
        <v>4</v>
      </c>
      <c r="C156" s="71">
        <v>0.1</v>
      </c>
      <c r="D156" s="71">
        <v>0.1</v>
      </c>
      <c r="E156" s="112">
        <v>4</v>
      </c>
      <c r="F156" s="92">
        <v>7</v>
      </c>
      <c r="G156" s="14">
        <v>7</v>
      </c>
      <c r="H156" s="14">
        <v>7</v>
      </c>
      <c r="I156" s="14">
        <v>7</v>
      </c>
      <c r="J156" s="14">
        <v>7</v>
      </c>
      <c r="K156" s="14">
        <v>7</v>
      </c>
      <c r="L156" s="9">
        <v>7</v>
      </c>
      <c r="M156" s="14">
        <v>7</v>
      </c>
      <c r="N156" s="90">
        <v>7</v>
      </c>
      <c r="O156" s="27">
        <v>7</v>
      </c>
      <c r="P156" s="92">
        <v>7</v>
      </c>
      <c r="Q156" s="14">
        <v>7</v>
      </c>
      <c r="R156" s="14">
        <v>7</v>
      </c>
      <c r="S156" s="14">
        <v>7</v>
      </c>
      <c r="T156" s="14">
        <v>7</v>
      </c>
      <c r="U156" s="14">
        <v>7</v>
      </c>
      <c r="V156" s="9">
        <v>7</v>
      </c>
      <c r="W156" s="14">
        <v>7</v>
      </c>
      <c r="X156" s="6">
        <v>7</v>
      </c>
      <c r="Y156" s="27">
        <v>7</v>
      </c>
      <c r="Z156" s="17">
        <f>MIN(P156:S156)+1</f>
        <v>8</v>
      </c>
      <c r="AA156" s="92">
        <v>0</v>
      </c>
      <c r="AB156" s="14">
        <v>0</v>
      </c>
      <c r="AC156" s="14">
        <v>0</v>
      </c>
      <c r="AD156" s="14">
        <v>0</v>
      </c>
      <c r="AE156" s="14">
        <v>0</v>
      </c>
      <c r="AF156" s="14">
        <v>0</v>
      </c>
      <c r="AG156" s="22">
        <f>IF(V156="NaN", IF($Z156&gt;1, (1-(L156/$Z156))*100,100), (1-(L156/V156))*100)</f>
        <v>0</v>
      </c>
      <c r="AH156" s="22">
        <f>IF(W156="NaN", IF($Z156&gt;1, (1-(M156/$Z156))*100,100), (1-(M156/W156))*100)</f>
        <v>0</v>
      </c>
      <c r="AI156" s="14">
        <f>IF(X156="NaN", IF($Z156&gt;1, (1-(N156/$Z156))*100,100), (1-(N156/X156))*100)</f>
        <v>0</v>
      </c>
      <c r="AJ156" s="26">
        <f>IF(Y156="NaN", IF($Z156&gt;1, (1-(O156/$Z156))*100,100), (1-(O156/Y156))*100)</f>
        <v>0</v>
      </c>
      <c r="AK156" s="14">
        <v>2.17</v>
      </c>
      <c r="AL156" s="14">
        <v>0.16</v>
      </c>
      <c r="AM156" s="14">
        <v>0.23</v>
      </c>
      <c r="AN156" s="14">
        <v>0.54</v>
      </c>
      <c r="AO156" s="14">
        <v>0.05</v>
      </c>
      <c r="AP156" s="14">
        <v>0.11</v>
      </c>
      <c r="AQ156" s="12">
        <v>126.41749000549321</v>
      </c>
      <c r="AR156" s="15">
        <v>19.361387014389042</v>
      </c>
      <c r="AS156" s="6">
        <v>11.9830641746521</v>
      </c>
      <c r="AT156" s="96">
        <v>4.9109690189361572</v>
      </c>
      <c r="AU156" s="1" t="b">
        <f>SUM($AK156:$AT156) &lt; $AY$1 * 7200</f>
        <v>1</v>
      </c>
      <c r="AV156" s="1" t="b">
        <f t="shared" si="7"/>
        <v>1</v>
      </c>
      <c r="AW156" s="5" t="b">
        <f t="shared" si="8"/>
        <v>0</v>
      </c>
      <c r="AX156" s="24"/>
      <c r="AY156" s="24"/>
      <c r="BA156" s="14">
        <f xml:space="preserve"> SUBTOTAL(104, F156,I156,L156:O156)</f>
        <v>7</v>
      </c>
      <c r="BB156" s="14">
        <f>SUBTOTAL(105, P156:S156,V156:Z156)</f>
        <v>7</v>
      </c>
      <c r="BC156" s="39" t="b">
        <f t="shared" si="6"/>
        <v>1</v>
      </c>
    </row>
    <row r="157" spans="1:55">
      <c r="A157" s="13">
        <v>100</v>
      </c>
      <c r="B157" s="13">
        <v>4</v>
      </c>
      <c r="C157" s="71">
        <v>0.1</v>
      </c>
      <c r="D157" s="71">
        <v>0.1</v>
      </c>
      <c r="E157" s="112">
        <v>5</v>
      </c>
      <c r="F157" s="92">
        <v>14</v>
      </c>
      <c r="G157" s="14">
        <v>14</v>
      </c>
      <c r="H157" s="14">
        <v>14</v>
      </c>
      <c r="I157" s="14">
        <v>14</v>
      </c>
      <c r="J157" s="14">
        <v>10.1</v>
      </c>
      <c r="K157" s="14">
        <v>11.5</v>
      </c>
      <c r="L157" s="9">
        <v>14</v>
      </c>
      <c r="M157" s="14">
        <v>14</v>
      </c>
      <c r="N157" s="90">
        <v>14</v>
      </c>
      <c r="O157" s="27">
        <v>14</v>
      </c>
      <c r="P157" s="92">
        <v>14</v>
      </c>
      <c r="Q157" s="14">
        <v>14</v>
      </c>
      <c r="R157" s="14">
        <v>14</v>
      </c>
      <c r="S157" s="14">
        <v>14</v>
      </c>
      <c r="T157" s="14">
        <v>14</v>
      </c>
      <c r="U157" s="14">
        <v>14</v>
      </c>
      <c r="V157" s="9">
        <v>14</v>
      </c>
      <c r="W157" s="14">
        <v>14</v>
      </c>
      <c r="X157" s="6">
        <v>14</v>
      </c>
      <c r="Y157" s="27">
        <v>14</v>
      </c>
      <c r="Z157" s="17">
        <f>MIN(P157:S157)+1</f>
        <v>15</v>
      </c>
      <c r="AA157" s="92">
        <v>0</v>
      </c>
      <c r="AB157" s="14">
        <v>0</v>
      </c>
      <c r="AC157" s="14">
        <v>0</v>
      </c>
      <c r="AD157" s="14">
        <v>0</v>
      </c>
      <c r="AE157" s="14">
        <v>27.89</v>
      </c>
      <c r="AF157" s="14">
        <v>17.850000000000001</v>
      </c>
      <c r="AG157" s="22">
        <f>IF(V157="NaN", IF($Z157&gt;1, (1-(L157/$Z157))*100,100), (1-(L157/V157))*100)</f>
        <v>0</v>
      </c>
      <c r="AH157" s="22">
        <f>IF(W157="NaN", IF($Z157&gt;1, (1-(M157/$Z157))*100,100), (1-(M157/W157))*100)</f>
        <v>0</v>
      </c>
      <c r="AI157" s="14">
        <f>IF(X157="NaN", IF($Z157&gt;1, (1-(N157/$Z157))*100,100), (1-(N157/X157))*100)</f>
        <v>0</v>
      </c>
      <c r="AJ157" s="26">
        <f>IF(Y157="NaN", IF($Z157&gt;1, (1-(O157/$Z157))*100,100), (1-(O157/Y157))*100)</f>
        <v>0</v>
      </c>
      <c r="AK157" s="14">
        <v>1325.14</v>
      </c>
      <c r="AL157" s="14">
        <v>10.49</v>
      </c>
      <c r="AM157" s="14">
        <v>2.39</v>
      </c>
      <c r="AN157" s="14">
        <v>4.07</v>
      </c>
      <c r="AO157" s="14">
        <v>1.1599999999999999</v>
      </c>
      <c r="AP157" s="14">
        <v>35.24</v>
      </c>
      <c r="AQ157" s="12">
        <v>113.914046049118</v>
      </c>
      <c r="AR157" s="15">
        <v>74.669652938842773</v>
      </c>
      <c r="AS157" s="6">
        <v>27.77423095703125</v>
      </c>
      <c r="AT157" s="96">
        <v>12.130435943603519</v>
      </c>
      <c r="AU157" s="1" t="b">
        <f>SUM($AK157:$AT157) &lt; $AY$1 * 7200</f>
        <v>1</v>
      </c>
      <c r="AV157" s="1" t="b">
        <f t="shared" si="7"/>
        <v>1</v>
      </c>
      <c r="AW157" s="5" t="b">
        <f t="shared" si="8"/>
        <v>0</v>
      </c>
      <c r="AX157" s="24"/>
      <c r="AY157" s="24"/>
      <c r="BA157" s="14">
        <f xml:space="preserve"> SUBTOTAL(104, F157,I157,L157:O157)</f>
        <v>14</v>
      </c>
      <c r="BB157" s="14">
        <f>SUBTOTAL(105, P157:S157,V157:Z157)</f>
        <v>14</v>
      </c>
      <c r="BC157" s="39" t="b">
        <f t="shared" si="6"/>
        <v>1</v>
      </c>
    </row>
    <row r="158" spans="1:55">
      <c r="A158" s="13">
        <v>100</v>
      </c>
      <c r="B158" s="13">
        <v>4</v>
      </c>
      <c r="C158" s="71">
        <v>0.1</v>
      </c>
      <c r="D158" s="71">
        <v>0.5</v>
      </c>
      <c r="E158" s="112">
        <v>1</v>
      </c>
      <c r="F158" s="92">
        <v>24.64</v>
      </c>
      <c r="G158" s="14">
        <v>42</v>
      </c>
      <c r="H158" s="14">
        <v>42</v>
      </c>
      <c r="I158" s="14">
        <v>42</v>
      </c>
      <c r="J158" s="14">
        <v>23.52</v>
      </c>
      <c r="K158" s="14">
        <v>34.799999999999997</v>
      </c>
      <c r="L158" s="9">
        <v>31.30009497560426</v>
      </c>
      <c r="M158" s="14">
        <v>24.77</v>
      </c>
      <c r="N158" s="90">
        <v>31.699392257305799</v>
      </c>
      <c r="O158" s="27">
        <v>42</v>
      </c>
      <c r="P158" s="92">
        <v>42</v>
      </c>
      <c r="Q158" s="14">
        <v>42</v>
      </c>
      <c r="R158" s="14">
        <v>42</v>
      </c>
      <c r="S158" s="14">
        <v>42</v>
      </c>
      <c r="T158" s="14">
        <v>42</v>
      </c>
      <c r="U158" s="14">
        <v>42</v>
      </c>
      <c r="V158" s="9">
        <v>41.999999999999993</v>
      </c>
      <c r="W158" s="14" t="s">
        <v>14</v>
      </c>
      <c r="X158" s="6" t="s">
        <v>14</v>
      </c>
      <c r="Y158" s="27">
        <v>42</v>
      </c>
      <c r="Z158" s="17">
        <f>MIN(P158:S158)+1</f>
        <v>43</v>
      </c>
      <c r="AA158" s="92">
        <v>41.34</v>
      </c>
      <c r="AB158" s="14">
        <v>0</v>
      </c>
      <c r="AC158" s="14">
        <v>0</v>
      </c>
      <c r="AD158" s="14">
        <v>0</v>
      </c>
      <c r="AE158" s="14">
        <v>44</v>
      </c>
      <c r="AF158" s="14">
        <v>17.13</v>
      </c>
      <c r="AG158" s="22">
        <f>IF(V158="NaN", IF($Z158&gt;1, (1-(L158/$Z158))*100,100), (1-(L158/V158))*100)</f>
        <v>25.475964343799372</v>
      </c>
      <c r="AH158" s="22">
        <f>IF(W158="NaN", IF($Z158&gt;1, (1-(M158/$Z158))*100,100), (1-(M158/W158))*100)</f>
        <v>42.395348837209298</v>
      </c>
      <c r="AI158" s="14">
        <f>IF(X158="NaN", IF($Z158&gt;1, (1-(N158/$Z158))*100,100), (1-(N158/X158))*100)</f>
        <v>26.280483122544652</v>
      </c>
      <c r="AJ158" s="26">
        <f>IF(Y158="NaN", IF($Z158&gt;1, (1-(O158/$Z158))*100,100), (1-(O158/Y158))*100)</f>
        <v>0</v>
      </c>
      <c r="AK158" s="14">
        <v>7200</v>
      </c>
      <c r="AL158" s="14">
        <v>204.63</v>
      </c>
      <c r="AM158" s="14">
        <v>978.42</v>
      </c>
      <c r="AN158" s="14">
        <v>1039.3</v>
      </c>
      <c r="AO158" s="14">
        <v>30.94</v>
      </c>
      <c r="AP158" s="14">
        <v>822.48</v>
      </c>
      <c r="AQ158" s="12">
        <v>7200</v>
      </c>
      <c r="AR158" s="15">
        <v>7200</v>
      </c>
      <c r="AS158" s="6">
        <v>7200</v>
      </c>
      <c r="AT158" s="96">
        <v>2419.356112003326</v>
      </c>
      <c r="AU158" s="1" t="b">
        <f>SUM($AK158:$AT158) &lt; $AY$1 * 7200</f>
        <v>1</v>
      </c>
      <c r="AV158" s="1" t="b">
        <f t="shared" si="7"/>
        <v>1</v>
      </c>
      <c r="AW158" s="5" t="b">
        <f t="shared" si="8"/>
        <v>0</v>
      </c>
      <c r="AX158" s="24"/>
      <c r="AY158" s="24"/>
      <c r="BA158" s="14">
        <f xml:space="preserve"> SUBTOTAL(104, F158,I158,L158:O158)</f>
        <v>42</v>
      </c>
      <c r="BB158" s="14">
        <f>SUBTOTAL(105, P158:S158,V158:Z158)</f>
        <v>41.999999999999993</v>
      </c>
      <c r="BC158" s="39" t="b">
        <f t="shared" si="6"/>
        <v>1</v>
      </c>
    </row>
    <row r="159" spans="1:55">
      <c r="A159" s="13">
        <v>100</v>
      </c>
      <c r="B159" s="13">
        <v>4</v>
      </c>
      <c r="C159" s="71">
        <v>0.1</v>
      </c>
      <c r="D159" s="71">
        <v>0.5</v>
      </c>
      <c r="E159" s="112">
        <v>2</v>
      </c>
      <c r="F159" s="92">
        <v>14.68</v>
      </c>
      <c r="G159" s="14">
        <v>27</v>
      </c>
      <c r="H159" s="14">
        <v>27</v>
      </c>
      <c r="I159" s="14">
        <v>27</v>
      </c>
      <c r="J159" s="14">
        <v>19.739999999999998</v>
      </c>
      <c r="K159" s="14">
        <v>27</v>
      </c>
      <c r="L159" s="9">
        <v>27</v>
      </c>
      <c r="M159" s="14">
        <v>27</v>
      </c>
      <c r="N159" s="90">
        <v>27</v>
      </c>
      <c r="O159" s="27">
        <v>27</v>
      </c>
      <c r="P159" s="92">
        <v>27</v>
      </c>
      <c r="Q159" s="14">
        <v>27</v>
      </c>
      <c r="R159" s="14">
        <v>27</v>
      </c>
      <c r="S159" s="14">
        <v>27</v>
      </c>
      <c r="T159" s="14">
        <v>27</v>
      </c>
      <c r="U159" s="14">
        <v>27</v>
      </c>
      <c r="V159" s="9">
        <v>27</v>
      </c>
      <c r="W159" s="14">
        <v>27</v>
      </c>
      <c r="X159" s="6">
        <v>27</v>
      </c>
      <c r="Y159" s="27">
        <v>27</v>
      </c>
      <c r="Z159" s="17">
        <f>MIN(P159:S159)+1</f>
        <v>28</v>
      </c>
      <c r="AA159" s="92">
        <v>45.64</v>
      </c>
      <c r="AB159" s="14">
        <v>0</v>
      </c>
      <c r="AC159" s="14">
        <v>0</v>
      </c>
      <c r="AD159" s="14">
        <v>0</v>
      </c>
      <c r="AE159" s="14">
        <v>26.88</v>
      </c>
      <c r="AF159" s="14">
        <v>0</v>
      </c>
      <c r="AG159" s="22">
        <f>IF(V159="NaN", IF($Z159&gt;1, (1-(L159/$Z159))*100,100), (1-(L159/V159))*100)</f>
        <v>0</v>
      </c>
      <c r="AH159" s="22">
        <f>IF(W159="NaN", IF($Z159&gt;1, (1-(M159/$Z159))*100,100), (1-(M159/W159))*100)</f>
        <v>0</v>
      </c>
      <c r="AI159" s="14">
        <f>IF(X159="NaN", IF($Z159&gt;1, (1-(N159/$Z159))*100,100), (1-(N159/X159))*100)</f>
        <v>0</v>
      </c>
      <c r="AJ159" s="26">
        <f>IF(Y159="NaN", IF($Z159&gt;1, (1-(O159/$Z159))*100,100), (1-(O159/Y159))*100)</f>
        <v>0</v>
      </c>
      <c r="AK159" s="14">
        <v>7200</v>
      </c>
      <c r="AL159" s="14">
        <v>184.93</v>
      </c>
      <c r="AM159" s="14">
        <v>16.899999999999999</v>
      </c>
      <c r="AN159" s="14">
        <v>19.48</v>
      </c>
      <c r="AO159" s="14">
        <v>4.3899999999999997</v>
      </c>
      <c r="AP159" s="14">
        <v>86.02</v>
      </c>
      <c r="AQ159" s="12">
        <v>3493.297479152679</v>
      </c>
      <c r="AR159" s="15">
        <v>3553.317276000977</v>
      </c>
      <c r="AS159" s="6">
        <v>2445.3720529079442</v>
      </c>
      <c r="AT159" s="96">
        <v>43.113062143325813</v>
      </c>
      <c r="AU159" s="1" t="b">
        <f>SUM($AK159:$AT159) &lt; $AY$1 * 7200</f>
        <v>1</v>
      </c>
      <c r="AV159" s="1" t="b">
        <f t="shared" si="7"/>
        <v>1</v>
      </c>
      <c r="AW159" s="5" t="b">
        <f t="shared" si="8"/>
        <v>0</v>
      </c>
      <c r="AX159" s="24"/>
      <c r="AY159" s="24"/>
      <c r="BA159" s="14">
        <f xml:space="preserve"> SUBTOTAL(104, F159,I159,L159:O159)</f>
        <v>27</v>
      </c>
      <c r="BB159" s="14">
        <f>SUBTOTAL(105, P159:S159,V159:Z159)</f>
        <v>27</v>
      </c>
      <c r="BC159" s="39" t="b">
        <f t="shared" si="6"/>
        <v>1</v>
      </c>
    </row>
    <row r="160" spans="1:55">
      <c r="A160" s="13">
        <v>100</v>
      </c>
      <c r="B160" s="13">
        <v>4</v>
      </c>
      <c r="C160" s="71">
        <v>0.1</v>
      </c>
      <c r="D160" s="71">
        <v>0.5</v>
      </c>
      <c r="E160" s="112">
        <v>3</v>
      </c>
      <c r="F160" s="92">
        <v>17.5</v>
      </c>
      <c r="G160" s="14">
        <v>28</v>
      </c>
      <c r="H160" s="14">
        <v>28</v>
      </c>
      <c r="I160" s="14">
        <v>28</v>
      </c>
      <c r="J160" s="14">
        <v>19.04</v>
      </c>
      <c r="K160" s="14">
        <v>26.2</v>
      </c>
      <c r="L160" s="9">
        <v>28</v>
      </c>
      <c r="M160" s="14">
        <v>28</v>
      </c>
      <c r="N160" s="90">
        <v>27.999999999999989</v>
      </c>
      <c r="O160" s="27">
        <v>28</v>
      </c>
      <c r="P160" s="92">
        <v>28</v>
      </c>
      <c r="Q160" s="14">
        <v>28</v>
      </c>
      <c r="R160" s="14">
        <v>28</v>
      </c>
      <c r="S160" s="14">
        <v>28</v>
      </c>
      <c r="T160" s="14">
        <v>28</v>
      </c>
      <c r="U160" s="14">
        <v>28</v>
      </c>
      <c r="V160" s="9">
        <v>28</v>
      </c>
      <c r="W160" s="14">
        <v>28</v>
      </c>
      <c r="X160" s="6">
        <v>27.999999999999989</v>
      </c>
      <c r="Y160" s="27">
        <v>28</v>
      </c>
      <c r="Z160" s="17">
        <f>MIN(P160:S160)+1</f>
        <v>29</v>
      </c>
      <c r="AA160" s="92">
        <v>37.5</v>
      </c>
      <c r="AB160" s="14">
        <v>0</v>
      </c>
      <c r="AC160" s="14">
        <v>0</v>
      </c>
      <c r="AD160" s="14">
        <v>0</v>
      </c>
      <c r="AE160" s="14">
        <v>32</v>
      </c>
      <c r="AF160" s="14">
        <v>6.41</v>
      </c>
      <c r="AG160" s="22">
        <f>IF(V160="NaN", IF($Z160&gt;1, (1-(L160/$Z160))*100,100), (1-(L160/V160))*100)</f>
        <v>0</v>
      </c>
      <c r="AH160" s="22">
        <f>IF(W160="NaN", IF($Z160&gt;1, (1-(M160/$Z160))*100,100), (1-(M160/W160))*100)</f>
        <v>0</v>
      </c>
      <c r="AI160" s="14">
        <f>IF(X160="NaN", IF($Z160&gt;1, (1-(N160/$Z160))*100,100), (1-(N160/X160))*100)</f>
        <v>0</v>
      </c>
      <c r="AJ160" s="26">
        <f>IF(Y160="NaN", IF($Z160&gt;1, (1-(O160/$Z160))*100,100), (1-(O160/Y160))*100)</f>
        <v>0</v>
      </c>
      <c r="AK160" s="14">
        <v>7200</v>
      </c>
      <c r="AL160" s="14">
        <v>8.17</v>
      </c>
      <c r="AM160" s="14">
        <v>18.440000000000001</v>
      </c>
      <c r="AN160" s="14">
        <v>104.03</v>
      </c>
      <c r="AO160" s="14">
        <v>2.82</v>
      </c>
      <c r="AP160" s="14">
        <v>255.58</v>
      </c>
      <c r="AQ160" s="12">
        <v>348.41894507408142</v>
      </c>
      <c r="AR160" s="15">
        <v>2258.4576268196111</v>
      </c>
      <c r="AS160" s="6">
        <v>715.94748282432556</v>
      </c>
      <c r="AT160" s="96">
        <v>58.651723146438599</v>
      </c>
      <c r="AU160" s="1" t="b">
        <f>SUM($AK160:$AT160) &lt; $AY$1 * 7200</f>
        <v>1</v>
      </c>
      <c r="AV160" s="1" t="b">
        <f t="shared" si="7"/>
        <v>1</v>
      </c>
      <c r="AW160" s="5" t="b">
        <f t="shared" si="8"/>
        <v>0</v>
      </c>
      <c r="AX160" s="24"/>
      <c r="AY160" s="24"/>
      <c r="BA160" s="14">
        <f xml:space="preserve"> SUBTOTAL(104, F160,I160,L160:O160)</f>
        <v>28</v>
      </c>
      <c r="BB160" s="14">
        <f>SUBTOTAL(105, P160:S160,V160:Z160)</f>
        <v>27.999999999999989</v>
      </c>
      <c r="BC160" s="39" t="b">
        <f t="shared" si="6"/>
        <v>1</v>
      </c>
    </row>
    <row r="161" spans="1:55">
      <c r="A161" s="13">
        <v>100</v>
      </c>
      <c r="B161" s="13">
        <v>4</v>
      </c>
      <c r="C161" s="71">
        <v>0.1</v>
      </c>
      <c r="D161" s="71">
        <v>0.5</v>
      </c>
      <c r="E161" s="112">
        <v>4</v>
      </c>
      <c r="F161" s="92">
        <v>14.96</v>
      </c>
      <c r="G161" s="14">
        <v>20</v>
      </c>
      <c r="H161" s="14">
        <v>20</v>
      </c>
      <c r="I161" s="14">
        <v>20</v>
      </c>
      <c r="J161" s="14">
        <v>15.02</v>
      </c>
      <c r="K161" s="14">
        <v>20</v>
      </c>
      <c r="L161" s="9">
        <v>20</v>
      </c>
      <c r="M161" s="14">
        <v>20</v>
      </c>
      <c r="N161" s="90">
        <v>20</v>
      </c>
      <c r="O161" s="27">
        <v>20</v>
      </c>
      <c r="P161" s="92">
        <v>20</v>
      </c>
      <c r="Q161" s="14">
        <v>20</v>
      </c>
      <c r="R161" s="14">
        <v>20</v>
      </c>
      <c r="S161" s="14">
        <v>20</v>
      </c>
      <c r="T161" s="14">
        <v>20</v>
      </c>
      <c r="U161" s="14">
        <v>20</v>
      </c>
      <c r="V161" s="9">
        <v>20</v>
      </c>
      <c r="W161" s="14">
        <v>20</v>
      </c>
      <c r="X161" s="6">
        <v>20</v>
      </c>
      <c r="Y161" s="27">
        <v>20</v>
      </c>
      <c r="Z161" s="17">
        <f>MIN(P161:S161)+1</f>
        <v>21</v>
      </c>
      <c r="AA161" s="92">
        <v>25.2</v>
      </c>
      <c r="AB161" s="14">
        <v>0</v>
      </c>
      <c r="AC161" s="14">
        <v>0</v>
      </c>
      <c r="AD161" s="14">
        <v>0</v>
      </c>
      <c r="AE161" s="14">
        <v>24.88</v>
      </c>
      <c r="AF161" s="14">
        <v>0</v>
      </c>
      <c r="AG161" s="22">
        <f>IF(V161="NaN", IF($Z161&gt;1, (1-(L161/$Z161))*100,100), (1-(L161/V161))*100)</f>
        <v>0</v>
      </c>
      <c r="AH161" s="22">
        <f>IF(W161="NaN", IF($Z161&gt;1, (1-(M161/$Z161))*100,100), (1-(M161/W161))*100)</f>
        <v>0</v>
      </c>
      <c r="AI161" s="14">
        <f>IF(X161="NaN", IF($Z161&gt;1, (1-(N161/$Z161))*100,100), (1-(N161/X161))*100)</f>
        <v>0</v>
      </c>
      <c r="AJ161" s="26">
        <f>IF(Y161="NaN", IF($Z161&gt;1, (1-(O161/$Z161))*100,100), (1-(O161/Y161))*100)</f>
        <v>0</v>
      </c>
      <c r="AK161" s="14">
        <v>7200</v>
      </c>
      <c r="AL161" s="14">
        <v>6.85</v>
      </c>
      <c r="AM161" s="14">
        <v>4.3899999999999997</v>
      </c>
      <c r="AN161" s="14">
        <v>16.920000000000002</v>
      </c>
      <c r="AO161" s="14">
        <v>1.99</v>
      </c>
      <c r="AP161" s="14">
        <v>17.59</v>
      </c>
      <c r="AQ161" s="12">
        <v>378.34701991081238</v>
      </c>
      <c r="AR161" s="15">
        <v>623.0992329120636</v>
      </c>
      <c r="AS161" s="6">
        <v>553.2823269367218</v>
      </c>
      <c r="AT161" s="96">
        <v>11.684823989868161</v>
      </c>
      <c r="AU161" s="1" t="b">
        <f>SUM($AK161:$AT161) &lt; $AY$1 * 7200</f>
        <v>1</v>
      </c>
      <c r="AV161" s="1" t="b">
        <f t="shared" si="7"/>
        <v>1</v>
      </c>
      <c r="AW161" s="5" t="b">
        <f t="shared" si="8"/>
        <v>0</v>
      </c>
      <c r="AX161" s="24"/>
      <c r="AY161" s="24"/>
      <c r="BA161" s="14">
        <f xml:space="preserve"> SUBTOTAL(104, F161,I161,L161:O161)</f>
        <v>20</v>
      </c>
      <c r="BB161" s="14">
        <f>SUBTOTAL(105, P161:S161,V161:Z161)</f>
        <v>20</v>
      </c>
      <c r="BC161" s="39" t="b">
        <f t="shared" si="6"/>
        <v>1</v>
      </c>
    </row>
    <row r="162" spans="1:55">
      <c r="A162" s="13">
        <v>100</v>
      </c>
      <c r="B162" s="13">
        <v>4</v>
      </c>
      <c r="C162" s="71">
        <v>0.1</v>
      </c>
      <c r="D162" s="71">
        <v>0.5</v>
      </c>
      <c r="E162" s="112">
        <v>5</v>
      </c>
      <c r="F162" s="92">
        <v>7</v>
      </c>
      <c r="G162" s="14">
        <v>26</v>
      </c>
      <c r="H162" s="14">
        <v>26</v>
      </c>
      <c r="I162" s="14">
        <v>26</v>
      </c>
      <c r="J162" s="14">
        <v>14.97</v>
      </c>
      <c r="K162" s="14">
        <v>25.27</v>
      </c>
      <c r="L162" s="9">
        <v>13.99999999999995</v>
      </c>
      <c r="M162" s="14">
        <v>26</v>
      </c>
      <c r="N162" s="90">
        <v>26</v>
      </c>
      <c r="O162" s="27">
        <v>26</v>
      </c>
      <c r="P162" s="92">
        <v>26</v>
      </c>
      <c r="Q162" s="14">
        <v>26</v>
      </c>
      <c r="R162" s="14">
        <v>26</v>
      </c>
      <c r="S162" s="14">
        <v>26</v>
      </c>
      <c r="T162" s="14">
        <v>26</v>
      </c>
      <c r="U162" s="14">
        <v>26</v>
      </c>
      <c r="V162" s="9">
        <v>26</v>
      </c>
      <c r="W162" s="14">
        <v>26</v>
      </c>
      <c r="X162" s="6">
        <v>26</v>
      </c>
      <c r="Y162" s="27">
        <v>26</v>
      </c>
      <c r="Z162" s="17">
        <f>MIN(P162:S162)+1</f>
        <v>27</v>
      </c>
      <c r="AA162" s="92">
        <v>73.08</v>
      </c>
      <c r="AB162" s="14">
        <v>0</v>
      </c>
      <c r="AC162" s="14">
        <v>0</v>
      </c>
      <c r="AD162" s="14">
        <v>0</v>
      </c>
      <c r="AE162" s="14">
        <v>42.44</v>
      </c>
      <c r="AF162" s="14">
        <v>2.82</v>
      </c>
      <c r="AG162" s="22">
        <f>IF(V162="NaN", IF($Z162&gt;1, (1-(L162/$Z162))*100,100), (1-(L162/V162))*100)</f>
        <v>46.153846153846345</v>
      </c>
      <c r="AH162" s="22">
        <f>IF(W162="NaN", IF($Z162&gt;1, (1-(M162/$Z162))*100,100), (1-(M162/W162))*100)</f>
        <v>0</v>
      </c>
      <c r="AI162" s="14">
        <f>IF(X162="NaN", IF($Z162&gt;1, (1-(N162/$Z162))*100,100), (1-(N162/X162))*100)</f>
        <v>0</v>
      </c>
      <c r="AJ162" s="26">
        <f>IF(Y162="NaN", IF($Z162&gt;1, (1-(O162/$Z162))*100,100), (1-(O162/Y162))*100)</f>
        <v>0</v>
      </c>
      <c r="AK162" s="14">
        <v>7200</v>
      </c>
      <c r="AL162" s="14">
        <v>3108.25</v>
      </c>
      <c r="AM162" s="14">
        <v>385.65</v>
      </c>
      <c r="AN162" s="14">
        <v>148.21</v>
      </c>
      <c r="AO162" s="14">
        <v>20.76</v>
      </c>
      <c r="AP162" s="14">
        <v>715.92</v>
      </c>
      <c r="AQ162" s="12">
        <v>7200</v>
      </c>
      <c r="AR162" s="15">
        <v>4951.0676939487457</v>
      </c>
      <c r="AS162" s="6">
        <v>2281.0421619415279</v>
      </c>
      <c r="AT162" s="96">
        <v>32.908138036727912</v>
      </c>
      <c r="AU162" s="1" t="b">
        <f>SUM($AK162:$AT162) &lt; $AY$1 * 7200</f>
        <v>1</v>
      </c>
      <c r="AV162" s="1" t="b">
        <f t="shared" si="7"/>
        <v>1</v>
      </c>
      <c r="AW162" s="5" t="b">
        <f t="shared" si="8"/>
        <v>0</v>
      </c>
      <c r="AX162" s="24"/>
      <c r="AY162" s="24"/>
      <c r="BA162" s="14">
        <f xml:space="preserve"> SUBTOTAL(104, F162,I162,L162:O162)</f>
        <v>26</v>
      </c>
      <c r="BB162" s="14">
        <f>SUBTOTAL(105, P162:S162,V162:Z162)</f>
        <v>26</v>
      </c>
      <c r="BC162" s="39" t="b">
        <f t="shared" si="6"/>
        <v>1</v>
      </c>
    </row>
    <row r="163" spans="1:55">
      <c r="A163" s="13">
        <v>100</v>
      </c>
      <c r="B163" s="13">
        <v>4</v>
      </c>
      <c r="C163" s="71">
        <v>0.1</v>
      </c>
      <c r="D163" s="71">
        <v>1</v>
      </c>
      <c r="E163" s="112">
        <v>1</v>
      </c>
      <c r="F163" s="92">
        <v>21</v>
      </c>
      <c r="G163" s="14">
        <v>51.33</v>
      </c>
      <c r="H163" s="14">
        <v>63</v>
      </c>
      <c r="I163" s="14">
        <v>63</v>
      </c>
      <c r="J163" s="14">
        <v>45.55</v>
      </c>
      <c r="K163" s="14">
        <v>61.25</v>
      </c>
      <c r="L163" s="9">
        <v>48.749999999999901</v>
      </c>
      <c r="M163" s="14">
        <v>42.64</v>
      </c>
      <c r="N163" s="90">
        <v>41.994804242345879</v>
      </c>
      <c r="O163" s="27">
        <v>63</v>
      </c>
      <c r="P163" s="92">
        <v>63</v>
      </c>
      <c r="Q163" s="14">
        <v>63</v>
      </c>
      <c r="R163" s="14">
        <v>63</v>
      </c>
      <c r="S163" s="14">
        <v>63</v>
      </c>
      <c r="T163" s="14">
        <v>63</v>
      </c>
      <c r="U163" s="14">
        <v>63</v>
      </c>
      <c r="V163" s="9" t="s">
        <v>14</v>
      </c>
      <c r="W163" s="14" t="s">
        <v>14</v>
      </c>
      <c r="X163" s="6" t="s">
        <v>14</v>
      </c>
      <c r="Y163" s="27">
        <v>63</v>
      </c>
      <c r="Z163" s="17">
        <f>MIN(P163:S163)+1</f>
        <v>64</v>
      </c>
      <c r="AA163" s="92">
        <v>66.67</v>
      </c>
      <c r="AB163" s="14">
        <v>18.52</v>
      </c>
      <c r="AC163" s="14">
        <v>0</v>
      </c>
      <c r="AD163" s="14">
        <v>0</v>
      </c>
      <c r="AE163" s="14">
        <v>27.69</v>
      </c>
      <c r="AF163" s="14">
        <v>2.78</v>
      </c>
      <c r="AG163" s="22">
        <f>IF(V163="NaN", IF($Z163&gt;1, (1-(L163/$Z163))*100,100), (1-(L163/V163))*100)</f>
        <v>23.828125000000156</v>
      </c>
      <c r="AH163" s="22">
        <f>IF(W163="NaN", IF($Z163&gt;1, (1-(M163/$Z163))*100,100), (1-(M163/W163))*100)</f>
        <v>33.375</v>
      </c>
      <c r="AI163" s="14">
        <f>IF(X163="NaN", IF($Z163&gt;1, (1-(N163/$Z163))*100,100), (1-(N163/X163))*100)</f>
        <v>34.383118371334561</v>
      </c>
      <c r="AJ163" s="26">
        <f>IF(Y163="NaN", IF($Z163&gt;1, (1-(O163/$Z163))*100,100), (1-(O163/Y163))*100)</f>
        <v>0</v>
      </c>
      <c r="AK163" s="14">
        <v>7200</v>
      </c>
      <c r="AL163" s="14">
        <v>7200</v>
      </c>
      <c r="AM163" s="14">
        <v>275.67</v>
      </c>
      <c r="AN163" s="14">
        <v>38.42</v>
      </c>
      <c r="AO163" s="14">
        <v>269.68</v>
      </c>
      <c r="AP163" s="14">
        <v>111.78</v>
      </c>
      <c r="AQ163" s="12">
        <v>7200</v>
      </c>
      <c r="AR163" s="15">
        <v>7200</v>
      </c>
      <c r="AS163" s="6">
        <v>7200</v>
      </c>
      <c r="AT163" s="96">
        <v>96.229854106903076</v>
      </c>
      <c r="AU163" s="1" t="b">
        <f>SUM($AK163:$AT163) &lt; $AY$1 * 7200</f>
        <v>1</v>
      </c>
      <c r="AV163" s="1" t="b">
        <f t="shared" si="7"/>
        <v>1</v>
      </c>
      <c r="AW163" s="5" t="b">
        <f t="shared" si="8"/>
        <v>0</v>
      </c>
      <c r="AX163" s="24"/>
      <c r="AY163" s="24"/>
      <c r="BA163" s="14">
        <f xml:space="preserve"> SUBTOTAL(104, F163,I163,L163:O163)</f>
        <v>63</v>
      </c>
      <c r="BB163" s="14">
        <f>SUBTOTAL(105, P163:S163,V163:Z163)</f>
        <v>63</v>
      </c>
      <c r="BC163" s="39" t="b">
        <f t="shared" si="6"/>
        <v>1</v>
      </c>
    </row>
    <row r="164" spans="1:55">
      <c r="A164" s="13">
        <v>100</v>
      </c>
      <c r="B164" s="13">
        <v>4</v>
      </c>
      <c r="C164" s="71">
        <v>0.1</v>
      </c>
      <c r="D164" s="71">
        <v>1</v>
      </c>
      <c r="E164" s="112">
        <v>2</v>
      </c>
      <c r="F164" s="92">
        <v>15.08</v>
      </c>
      <c r="G164" s="14">
        <v>34</v>
      </c>
      <c r="H164" s="14">
        <v>34</v>
      </c>
      <c r="I164" s="14">
        <v>34</v>
      </c>
      <c r="J164" s="14">
        <v>34</v>
      </c>
      <c r="K164" s="14">
        <v>34</v>
      </c>
      <c r="L164" s="9">
        <v>34</v>
      </c>
      <c r="M164" s="14">
        <v>34</v>
      </c>
      <c r="N164" s="90">
        <v>34</v>
      </c>
      <c r="O164" s="27">
        <v>34</v>
      </c>
      <c r="P164" s="92">
        <v>34</v>
      </c>
      <c r="Q164" s="14">
        <v>34</v>
      </c>
      <c r="R164" s="14">
        <v>34</v>
      </c>
      <c r="S164" s="14">
        <v>34</v>
      </c>
      <c r="T164" s="14">
        <v>34</v>
      </c>
      <c r="U164" s="14">
        <v>34</v>
      </c>
      <c r="V164" s="9">
        <v>34</v>
      </c>
      <c r="W164" s="14">
        <v>34</v>
      </c>
      <c r="X164" s="6">
        <v>34</v>
      </c>
      <c r="Y164" s="27">
        <v>34</v>
      </c>
      <c r="Z164" s="17">
        <f>MIN(P164:S164)+1</f>
        <v>35</v>
      </c>
      <c r="AA164" s="92">
        <v>55.66</v>
      </c>
      <c r="AB164" s="14">
        <v>0</v>
      </c>
      <c r="AC164" s="14">
        <v>0</v>
      </c>
      <c r="AD164" s="14">
        <v>0</v>
      </c>
      <c r="AE164" s="14">
        <v>0</v>
      </c>
      <c r="AF164" s="14">
        <v>0</v>
      </c>
      <c r="AG164" s="22">
        <f>IF(V164="NaN", IF($Z164&gt;1, (1-(L164/$Z164))*100,100), (1-(L164/V164))*100)</f>
        <v>0</v>
      </c>
      <c r="AH164" s="22">
        <f>IF(W164="NaN", IF($Z164&gt;1, (1-(M164/$Z164))*100,100), (1-(M164/W164))*100)</f>
        <v>0</v>
      </c>
      <c r="AI164" s="14">
        <f>IF(X164="NaN", IF($Z164&gt;1, (1-(N164/$Z164))*100,100), (1-(N164/X164))*100)</f>
        <v>0</v>
      </c>
      <c r="AJ164" s="26">
        <f>IF(Y164="NaN", IF($Z164&gt;1, (1-(O164/$Z164))*100,100), (1-(O164/Y164))*100)</f>
        <v>0</v>
      </c>
      <c r="AK164" s="14">
        <v>7200</v>
      </c>
      <c r="AL164" s="14">
        <v>2604.77</v>
      </c>
      <c r="AM164" s="14">
        <v>3.1</v>
      </c>
      <c r="AN164" s="14">
        <v>3.51</v>
      </c>
      <c r="AO164" s="14">
        <v>2.98</v>
      </c>
      <c r="AP164" s="14">
        <v>3.06</v>
      </c>
      <c r="AQ164" s="12">
        <v>301.71336507797241</v>
      </c>
      <c r="AR164" s="15">
        <v>1533.498100996017</v>
      </c>
      <c r="AS164" s="6">
        <v>227.48885893821719</v>
      </c>
      <c r="AT164" s="96">
        <v>11.080966949462891</v>
      </c>
      <c r="AU164" s="1" t="b">
        <f>SUM($AK164:$AT164) &lt; $AY$1 * 7200</f>
        <v>1</v>
      </c>
      <c r="AV164" s="1" t="b">
        <f t="shared" si="7"/>
        <v>1</v>
      </c>
      <c r="AW164" s="5" t="b">
        <f t="shared" si="8"/>
        <v>0</v>
      </c>
      <c r="AX164" s="24"/>
      <c r="AY164" s="24"/>
      <c r="BA164" s="14">
        <f xml:space="preserve"> SUBTOTAL(104, F164,I164,L164:O164)</f>
        <v>34</v>
      </c>
      <c r="BB164" s="14">
        <f>SUBTOTAL(105, P164:S164,V164:Z164)</f>
        <v>34</v>
      </c>
      <c r="BC164" s="39" t="b">
        <f t="shared" si="6"/>
        <v>1</v>
      </c>
    </row>
    <row r="165" spans="1:55">
      <c r="A165" s="13">
        <v>100</v>
      </c>
      <c r="B165" s="13">
        <v>4</v>
      </c>
      <c r="C165" s="71">
        <v>0.1</v>
      </c>
      <c r="D165" s="71">
        <v>1</v>
      </c>
      <c r="E165" s="112">
        <v>3</v>
      </c>
      <c r="F165" s="92">
        <v>14.54</v>
      </c>
      <c r="G165" s="14">
        <v>42</v>
      </c>
      <c r="H165" s="14">
        <v>42</v>
      </c>
      <c r="I165" s="14">
        <v>42</v>
      </c>
      <c r="J165" s="14">
        <v>34.799999999999997</v>
      </c>
      <c r="K165" s="14">
        <v>42</v>
      </c>
      <c r="L165" s="9">
        <v>42</v>
      </c>
      <c r="M165" s="14">
        <v>42</v>
      </c>
      <c r="N165" s="90">
        <v>42</v>
      </c>
      <c r="O165" s="27">
        <v>42</v>
      </c>
      <c r="P165" s="92">
        <v>42</v>
      </c>
      <c r="Q165" s="14">
        <v>42</v>
      </c>
      <c r="R165" s="14">
        <v>42</v>
      </c>
      <c r="S165" s="14">
        <v>42</v>
      </c>
      <c r="T165" s="14">
        <v>42</v>
      </c>
      <c r="U165" s="14">
        <v>42</v>
      </c>
      <c r="V165" s="9">
        <v>42</v>
      </c>
      <c r="W165" s="14">
        <v>42</v>
      </c>
      <c r="X165" s="6">
        <v>42</v>
      </c>
      <c r="Y165" s="27">
        <v>42</v>
      </c>
      <c r="Z165" s="17">
        <f>MIN(P165:S165)+1</f>
        <v>43</v>
      </c>
      <c r="AA165" s="92">
        <v>65.38</v>
      </c>
      <c r="AB165" s="14">
        <v>0</v>
      </c>
      <c r="AC165" s="14">
        <v>0</v>
      </c>
      <c r="AD165" s="14">
        <v>0</v>
      </c>
      <c r="AE165" s="14">
        <v>17.14</v>
      </c>
      <c r="AF165" s="14">
        <v>0</v>
      </c>
      <c r="AG165" s="22">
        <f>IF(V165="NaN", IF($Z165&gt;1, (1-(L165/$Z165))*100,100), (1-(L165/V165))*100)</f>
        <v>0</v>
      </c>
      <c r="AH165" s="22">
        <f>IF(W165="NaN", IF($Z165&gt;1, (1-(M165/$Z165))*100,100), (1-(M165/W165))*100)</f>
        <v>0</v>
      </c>
      <c r="AI165" s="14">
        <f>IF(X165="NaN", IF($Z165&gt;1, (1-(N165/$Z165))*100,100), (1-(N165/X165))*100)</f>
        <v>0</v>
      </c>
      <c r="AJ165" s="26">
        <f>IF(Y165="NaN", IF($Z165&gt;1, (1-(O165/$Z165))*100,100), (1-(O165/Y165))*100)</f>
        <v>0</v>
      </c>
      <c r="AK165" s="14">
        <v>7200</v>
      </c>
      <c r="AL165" s="14">
        <v>4682.45</v>
      </c>
      <c r="AM165" s="14">
        <v>36.64</v>
      </c>
      <c r="AN165" s="14">
        <v>14.65</v>
      </c>
      <c r="AO165" s="14">
        <v>19.7</v>
      </c>
      <c r="AP165" s="14">
        <v>13.06</v>
      </c>
      <c r="AQ165" s="12">
        <v>2125.6259350776668</v>
      </c>
      <c r="AR165" s="15">
        <v>7120.4747309684753</v>
      </c>
      <c r="AS165" s="6">
        <v>3988.267596006393</v>
      </c>
      <c r="AT165" s="96">
        <v>36.563930988311768</v>
      </c>
      <c r="AU165" s="1" t="b">
        <f>SUM($AK165:$AT165) &lt; $AY$1 * 7200</f>
        <v>1</v>
      </c>
      <c r="AV165" s="1" t="b">
        <f t="shared" si="7"/>
        <v>1</v>
      </c>
      <c r="AW165" s="5" t="b">
        <f t="shared" si="8"/>
        <v>0</v>
      </c>
      <c r="AX165" s="24"/>
      <c r="AY165" s="24"/>
      <c r="BA165" s="14">
        <f xml:space="preserve"> SUBTOTAL(104, F165,I165,L165:O165)</f>
        <v>42</v>
      </c>
      <c r="BB165" s="14">
        <f>SUBTOTAL(105, P165:S165,V165:Z165)</f>
        <v>42</v>
      </c>
      <c r="BC165" s="39" t="b">
        <f t="shared" si="6"/>
        <v>1</v>
      </c>
    </row>
    <row r="166" spans="1:55">
      <c r="A166" s="13">
        <v>100</v>
      </c>
      <c r="B166" s="13">
        <v>4</v>
      </c>
      <c r="C166" s="71">
        <v>0.1</v>
      </c>
      <c r="D166" s="71">
        <v>1</v>
      </c>
      <c r="E166" s="112">
        <v>4</v>
      </c>
      <c r="F166" s="92">
        <v>21</v>
      </c>
      <c r="G166" s="14">
        <v>28</v>
      </c>
      <c r="H166" s="14">
        <v>28</v>
      </c>
      <c r="I166" s="14">
        <v>28</v>
      </c>
      <c r="J166" s="14">
        <v>28</v>
      </c>
      <c r="K166" s="14">
        <v>28</v>
      </c>
      <c r="L166" s="9">
        <v>28</v>
      </c>
      <c r="M166" s="14">
        <v>28</v>
      </c>
      <c r="N166" s="90">
        <v>21.99999999999994</v>
      </c>
      <c r="O166" s="27">
        <v>28</v>
      </c>
      <c r="P166" s="92">
        <v>28</v>
      </c>
      <c r="Q166" s="14">
        <v>28</v>
      </c>
      <c r="R166" s="14">
        <v>28</v>
      </c>
      <c r="S166" s="14">
        <v>28</v>
      </c>
      <c r="T166" s="14">
        <v>28</v>
      </c>
      <c r="U166" s="14">
        <v>28</v>
      </c>
      <c r="V166" s="9">
        <v>28</v>
      </c>
      <c r="W166" s="14">
        <v>28</v>
      </c>
      <c r="X166" s="6" t="s">
        <v>14</v>
      </c>
      <c r="Y166" s="27">
        <v>28</v>
      </c>
      <c r="Z166" s="17">
        <f>MIN(P166:S166)+1</f>
        <v>29</v>
      </c>
      <c r="AA166" s="92">
        <v>25</v>
      </c>
      <c r="AB166" s="14">
        <v>0</v>
      </c>
      <c r="AC166" s="14">
        <v>0</v>
      </c>
      <c r="AD166" s="14">
        <v>0</v>
      </c>
      <c r="AE166" s="14">
        <v>0</v>
      </c>
      <c r="AF166" s="14">
        <v>0</v>
      </c>
      <c r="AG166" s="22">
        <f>IF(V166="NaN", IF($Z166&gt;1, (1-(L166/$Z166))*100,100), (1-(L166/V166))*100)</f>
        <v>0</v>
      </c>
      <c r="AH166" s="22">
        <f>IF(W166="NaN", IF($Z166&gt;1, (1-(M166/$Z166))*100,100), (1-(M166/W166))*100)</f>
        <v>0</v>
      </c>
      <c r="AI166" s="14">
        <f>IF(X166="NaN", IF($Z166&gt;1, (1-(N166/$Z166))*100,100), (1-(N166/X166))*100)</f>
        <v>24.137931034482961</v>
      </c>
      <c r="AJ166" s="26">
        <f>IF(Y166="NaN", IF($Z166&gt;1, (1-(O166/$Z166))*100,100), (1-(O166/Y166))*100)</f>
        <v>0</v>
      </c>
      <c r="AK166" s="14">
        <v>7200</v>
      </c>
      <c r="AL166" s="14">
        <v>263.83999999999997</v>
      </c>
      <c r="AM166" s="14">
        <v>3.68</v>
      </c>
      <c r="AN166" s="14">
        <v>2.59</v>
      </c>
      <c r="AO166" s="14">
        <v>0.68</v>
      </c>
      <c r="AP166" s="14">
        <v>1.86</v>
      </c>
      <c r="AQ166" s="12">
        <v>298.15499782562262</v>
      </c>
      <c r="AR166" s="15">
        <v>287.35094594955439</v>
      </c>
      <c r="AS166" s="6">
        <v>7200</v>
      </c>
      <c r="AT166" s="96">
        <v>8.072113037109375</v>
      </c>
      <c r="AU166" s="1" t="b">
        <f>SUM($AK166:$AT166) &lt; $AY$1 * 7200</f>
        <v>1</v>
      </c>
      <c r="AV166" s="1" t="b">
        <f t="shared" si="7"/>
        <v>1</v>
      </c>
      <c r="AW166" s="5" t="b">
        <f t="shared" si="8"/>
        <v>0</v>
      </c>
      <c r="AX166" s="24"/>
      <c r="AY166" s="24"/>
      <c r="BA166" s="14">
        <f xml:space="preserve"> SUBTOTAL(104, F166,I166,L166:O166)</f>
        <v>28</v>
      </c>
      <c r="BB166" s="14">
        <f>SUBTOTAL(105, P166:S166,V166:Z166)</f>
        <v>28</v>
      </c>
      <c r="BC166" s="39" t="b">
        <f t="shared" si="6"/>
        <v>1</v>
      </c>
    </row>
    <row r="167" spans="1:55">
      <c r="A167" s="13">
        <v>100</v>
      </c>
      <c r="B167" s="13">
        <v>4</v>
      </c>
      <c r="C167" s="71">
        <v>0.1</v>
      </c>
      <c r="D167" s="71">
        <v>1</v>
      </c>
      <c r="E167" s="112">
        <v>5</v>
      </c>
      <c r="F167" s="92">
        <v>7</v>
      </c>
      <c r="G167" s="14">
        <v>28</v>
      </c>
      <c r="H167" s="14">
        <v>28</v>
      </c>
      <c r="I167" s="14">
        <v>28</v>
      </c>
      <c r="J167" s="14">
        <v>22.59</v>
      </c>
      <c r="K167" s="14">
        <v>28</v>
      </c>
      <c r="L167" s="9">
        <v>28</v>
      </c>
      <c r="M167" s="14">
        <v>28</v>
      </c>
      <c r="N167" s="90">
        <v>28</v>
      </c>
      <c r="O167" s="27">
        <v>28</v>
      </c>
      <c r="P167" s="92">
        <v>28</v>
      </c>
      <c r="Q167" s="14">
        <v>28</v>
      </c>
      <c r="R167" s="14">
        <v>28</v>
      </c>
      <c r="S167" s="14">
        <v>28</v>
      </c>
      <c r="T167" s="14">
        <v>28</v>
      </c>
      <c r="U167" s="14">
        <v>28</v>
      </c>
      <c r="V167" s="9">
        <v>28</v>
      </c>
      <c r="W167" s="14">
        <v>28</v>
      </c>
      <c r="X167" s="6">
        <v>28</v>
      </c>
      <c r="Y167" s="27">
        <v>28</v>
      </c>
      <c r="Z167" s="17">
        <f>MIN(P167:S167)+1</f>
        <v>29</v>
      </c>
      <c r="AA167" s="92">
        <v>75</v>
      </c>
      <c r="AB167" s="14">
        <v>0</v>
      </c>
      <c r="AC167" s="14">
        <v>0</v>
      </c>
      <c r="AD167" s="14">
        <v>0</v>
      </c>
      <c r="AE167" s="14">
        <v>19.329999999999998</v>
      </c>
      <c r="AF167" s="14">
        <v>0</v>
      </c>
      <c r="AG167" s="22">
        <f>IF(V167="NaN", IF($Z167&gt;1, (1-(L167/$Z167))*100,100), (1-(L167/V167))*100)</f>
        <v>0</v>
      </c>
      <c r="AH167" s="22">
        <f>IF(W167="NaN", IF($Z167&gt;1, (1-(M167/$Z167))*100,100), (1-(M167/W167))*100)</f>
        <v>0</v>
      </c>
      <c r="AI167" s="14">
        <f>IF(X167="NaN", IF($Z167&gt;1, (1-(N167/$Z167))*100,100), (1-(N167/X167))*100)</f>
        <v>0</v>
      </c>
      <c r="AJ167" s="26">
        <f>IF(Y167="NaN", IF($Z167&gt;1, (1-(O167/$Z167))*100,100), (1-(O167/Y167))*100)</f>
        <v>0</v>
      </c>
      <c r="AK167" s="14">
        <v>7200</v>
      </c>
      <c r="AL167" s="14">
        <v>1754.9</v>
      </c>
      <c r="AM167" s="14">
        <v>11.55</v>
      </c>
      <c r="AN167" s="14">
        <v>6.3</v>
      </c>
      <c r="AO167" s="14">
        <v>12.86</v>
      </c>
      <c r="AP167" s="14">
        <v>5.09</v>
      </c>
      <c r="AQ167" s="12">
        <v>307.21252703666693</v>
      </c>
      <c r="AR167" s="15">
        <v>1218.3871378898621</v>
      </c>
      <c r="AS167" s="6">
        <v>520.05021595954895</v>
      </c>
      <c r="AT167" s="96">
        <v>11.65413022041321</v>
      </c>
      <c r="AU167" s="1" t="b">
        <f>SUM($AK167:$AT167) &lt; $AY$1 * 7200</f>
        <v>1</v>
      </c>
      <c r="AV167" s="1" t="b">
        <f t="shared" si="7"/>
        <v>1</v>
      </c>
      <c r="AW167" s="5" t="b">
        <f t="shared" si="8"/>
        <v>0</v>
      </c>
      <c r="AX167" s="24"/>
      <c r="AY167" s="24"/>
      <c r="BA167" s="14">
        <f xml:space="preserve"> SUBTOTAL(104, F167,I167,L167:O167)</f>
        <v>28</v>
      </c>
      <c r="BB167" s="14">
        <f>SUBTOTAL(105, P167:S167,V167:Z167)</f>
        <v>28</v>
      </c>
      <c r="BC167" s="39" t="b">
        <f t="shared" si="6"/>
        <v>1</v>
      </c>
    </row>
    <row r="168" spans="1:55">
      <c r="A168" s="13">
        <v>100</v>
      </c>
      <c r="B168" s="13">
        <v>4</v>
      </c>
      <c r="C168" s="71">
        <v>0.3</v>
      </c>
      <c r="D168" s="71">
        <v>0.1</v>
      </c>
      <c r="E168" s="112">
        <v>1</v>
      </c>
      <c r="F168" s="92">
        <v>16</v>
      </c>
      <c r="G168" s="14">
        <v>16</v>
      </c>
      <c r="H168" s="14">
        <v>16</v>
      </c>
      <c r="I168" s="14">
        <v>16</v>
      </c>
      <c r="J168" s="14">
        <v>9.9600000000000009</v>
      </c>
      <c r="K168" s="14">
        <v>10.85</v>
      </c>
      <c r="L168" s="9">
        <v>16</v>
      </c>
      <c r="M168" s="14">
        <v>16</v>
      </c>
      <c r="N168" s="90">
        <v>16</v>
      </c>
      <c r="O168" s="27">
        <v>16</v>
      </c>
      <c r="P168" s="92">
        <v>16</v>
      </c>
      <c r="Q168" s="14">
        <v>16</v>
      </c>
      <c r="R168" s="14">
        <v>16</v>
      </c>
      <c r="S168" s="14">
        <v>16</v>
      </c>
      <c r="T168" s="14">
        <v>16</v>
      </c>
      <c r="U168" s="14">
        <v>16</v>
      </c>
      <c r="V168" s="9">
        <v>16</v>
      </c>
      <c r="W168" s="14">
        <v>16</v>
      </c>
      <c r="X168" s="6">
        <v>16</v>
      </c>
      <c r="Y168" s="27">
        <v>16</v>
      </c>
      <c r="Z168" s="17">
        <f>MIN(P168:S168)+1</f>
        <v>17</v>
      </c>
      <c r="AA168" s="92">
        <v>0</v>
      </c>
      <c r="AB168" s="14">
        <v>0</v>
      </c>
      <c r="AC168" s="14">
        <v>0</v>
      </c>
      <c r="AD168" s="14">
        <v>0</v>
      </c>
      <c r="AE168" s="14">
        <v>37.76</v>
      </c>
      <c r="AF168" s="14">
        <v>32.200000000000003</v>
      </c>
      <c r="AG168" s="22">
        <f>IF(V168="NaN", IF($Z168&gt;1, (1-(L168/$Z168))*100,100), (1-(L168/V168))*100)</f>
        <v>0</v>
      </c>
      <c r="AH168" s="22">
        <f>IF(W168="NaN", IF($Z168&gt;1, (1-(M168/$Z168))*100,100), (1-(M168/W168))*100)</f>
        <v>0</v>
      </c>
      <c r="AI168" s="14">
        <f>IF(X168="NaN", IF($Z168&gt;1, (1-(N168/$Z168))*100,100), (1-(N168/X168))*100)</f>
        <v>0</v>
      </c>
      <c r="AJ168" s="26">
        <f>IF(Y168="NaN", IF($Z168&gt;1, (1-(O168/$Z168))*100,100), (1-(O168/Y168))*100)</f>
        <v>0</v>
      </c>
      <c r="AK168" s="14">
        <v>13.5</v>
      </c>
      <c r="AL168" s="14">
        <v>2.42</v>
      </c>
      <c r="AM168" s="14">
        <v>3.89</v>
      </c>
      <c r="AN168" s="14">
        <v>74.430000000000007</v>
      </c>
      <c r="AO168" s="14">
        <v>1.1000000000000001</v>
      </c>
      <c r="AP168" s="14">
        <v>73.260000000000005</v>
      </c>
      <c r="AQ168" s="12">
        <v>96.693416833877563</v>
      </c>
      <c r="AR168" s="15">
        <v>44.106207132339478</v>
      </c>
      <c r="AS168" s="6">
        <v>82.158597946166992</v>
      </c>
      <c r="AT168" s="96">
        <v>11.305977821350099</v>
      </c>
      <c r="AU168" s="1" t="b">
        <f>SUM($AK168:$AT168) &lt; $AY$1 * 7200</f>
        <v>1</v>
      </c>
      <c r="AV168" s="1" t="b">
        <f t="shared" si="7"/>
        <v>1</v>
      </c>
      <c r="AW168" s="5" t="b">
        <f t="shared" si="8"/>
        <v>0</v>
      </c>
      <c r="AX168" s="24"/>
      <c r="AY168" s="24"/>
      <c r="BA168" s="14">
        <f xml:space="preserve"> SUBTOTAL(104, F168,I168,L168:O168)</f>
        <v>16</v>
      </c>
      <c r="BB168" s="14">
        <f>SUBTOTAL(105, P168:S168,V168:Z168)</f>
        <v>16</v>
      </c>
      <c r="BC168" s="39" t="b">
        <f t="shared" si="6"/>
        <v>1</v>
      </c>
    </row>
    <row r="169" spans="1:55">
      <c r="A169" s="13">
        <v>100</v>
      </c>
      <c r="B169" s="13">
        <v>4</v>
      </c>
      <c r="C169" s="71">
        <v>0.3</v>
      </c>
      <c r="D169" s="71">
        <v>0.1</v>
      </c>
      <c r="E169" s="112">
        <v>2</v>
      </c>
      <c r="F169" s="92">
        <v>16</v>
      </c>
      <c r="G169" s="14">
        <v>16</v>
      </c>
      <c r="H169" s="14">
        <v>16</v>
      </c>
      <c r="I169" s="14">
        <v>16</v>
      </c>
      <c r="J169" s="14">
        <v>10.33</v>
      </c>
      <c r="K169" s="14">
        <v>11.3</v>
      </c>
      <c r="L169" s="9">
        <v>16</v>
      </c>
      <c r="M169" s="14">
        <v>16</v>
      </c>
      <c r="N169" s="90">
        <v>16</v>
      </c>
      <c r="O169" s="27">
        <v>16</v>
      </c>
      <c r="P169" s="92">
        <v>16</v>
      </c>
      <c r="Q169" s="14">
        <v>16</v>
      </c>
      <c r="R169" s="14">
        <v>16</v>
      </c>
      <c r="S169" s="14">
        <v>16</v>
      </c>
      <c r="T169" s="14">
        <v>23</v>
      </c>
      <c r="U169" s="14">
        <v>23</v>
      </c>
      <c r="V169" s="9">
        <v>16</v>
      </c>
      <c r="W169" s="14">
        <v>16</v>
      </c>
      <c r="X169" s="6">
        <v>16</v>
      </c>
      <c r="Y169" s="27">
        <v>16</v>
      </c>
      <c r="Z169" s="17">
        <f>MIN(P169:S169)+1</f>
        <v>17</v>
      </c>
      <c r="AA169" s="92">
        <v>0</v>
      </c>
      <c r="AB169" s="14">
        <v>0</v>
      </c>
      <c r="AC169" s="14">
        <v>0</v>
      </c>
      <c r="AD169" s="14">
        <v>0</v>
      </c>
      <c r="AE169" s="14">
        <v>55.09</v>
      </c>
      <c r="AF169" s="14">
        <v>50.85</v>
      </c>
      <c r="AG169" s="22">
        <f>IF(V169="NaN", IF($Z169&gt;1, (1-(L169/$Z169))*100,100), (1-(L169/V169))*100)</f>
        <v>0</v>
      </c>
      <c r="AH169" s="22">
        <f>IF(W169="NaN", IF($Z169&gt;1, (1-(M169/$Z169))*100,100), (1-(M169/W169))*100)</f>
        <v>0</v>
      </c>
      <c r="AI169" s="14">
        <f>IF(X169="NaN", IF($Z169&gt;1, (1-(N169/$Z169))*100,100), (1-(N169/X169))*100)</f>
        <v>0</v>
      </c>
      <c r="AJ169" s="26">
        <f>IF(Y169="NaN", IF($Z169&gt;1, (1-(O169/$Z169))*100,100), (1-(O169/Y169))*100)</f>
        <v>0</v>
      </c>
      <c r="AK169" s="14">
        <v>4.16</v>
      </c>
      <c r="AL169" s="14">
        <v>6.55</v>
      </c>
      <c r="AM169" s="14">
        <v>6.15</v>
      </c>
      <c r="AN169" s="14">
        <v>362.6</v>
      </c>
      <c r="AO169" s="14">
        <v>3.15</v>
      </c>
      <c r="AP169" s="14">
        <v>368.3</v>
      </c>
      <c r="AQ169" s="12">
        <v>113.342710018158</v>
      </c>
      <c r="AR169" s="15">
        <v>36.548389911651611</v>
      </c>
      <c r="AS169" s="6">
        <v>41.577178001403809</v>
      </c>
      <c r="AT169" s="96">
        <v>10.97445893287659</v>
      </c>
      <c r="AU169" s="1" t="b">
        <f>SUM($AK169:$AT169) &lt; $AY$1 * 7200</f>
        <v>1</v>
      </c>
      <c r="AV169" s="1" t="b">
        <f t="shared" si="7"/>
        <v>1</v>
      </c>
      <c r="AW169" s="5" t="b">
        <f t="shared" si="8"/>
        <v>0</v>
      </c>
      <c r="AX169" s="24"/>
      <c r="AY169" s="24"/>
      <c r="BA169" s="14">
        <f xml:space="preserve"> SUBTOTAL(104, F169,I169,L169:O169)</f>
        <v>16</v>
      </c>
      <c r="BB169" s="14">
        <f>SUBTOTAL(105, P169:S169,V169:Z169)</f>
        <v>16</v>
      </c>
      <c r="BC169" s="39" t="b">
        <f t="shared" si="6"/>
        <v>1</v>
      </c>
    </row>
    <row r="170" spans="1:55">
      <c r="A170" s="13">
        <v>100</v>
      </c>
      <c r="B170" s="13">
        <v>4</v>
      </c>
      <c r="C170" s="71">
        <v>0.3</v>
      </c>
      <c r="D170" s="71">
        <v>0.1</v>
      </c>
      <c r="E170" s="112">
        <v>3</v>
      </c>
      <c r="F170" s="92">
        <v>27</v>
      </c>
      <c r="G170" s="14">
        <v>27</v>
      </c>
      <c r="H170" s="14">
        <v>27</v>
      </c>
      <c r="I170" s="14">
        <v>27</v>
      </c>
      <c r="J170" s="14">
        <v>11.57</v>
      </c>
      <c r="K170" s="14">
        <v>13.11</v>
      </c>
      <c r="L170" s="9">
        <v>27</v>
      </c>
      <c r="M170" s="14">
        <v>27</v>
      </c>
      <c r="N170" s="90">
        <v>27</v>
      </c>
      <c r="O170" s="27">
        <v>27</v>
      </c>
      <c r="P170" s="92">
        <v>27</v>
      </c>
      <c r="Q170" s="14">
        <v>27</v>
      </c>
      <c r="R170" s="14">
        <v>27</v>
      </c>
      <c r="S170" s="14">
        <v>27</v>
      </c>
      <c r="T170" s="14">
        <v>27</v>
      </c>
      <c r="U170" s="14">
        <v>27</v>
      </c>
      <c r="V170" s="9">
        <v>27</v>
      </c>
      <c r="W170" s="14">
        <v>27</v>
      </c>
      <c r="X170" s="6">
        <v>27</v>
      </c>
      <c r="Y170" s="27">
        <v>27</v>
      </c>
      <c r="Z170" s="17">
        <f>MIN(P170:S170)+1</f>
        <v>28</v>
      </c>
      <c r="AA170" s="92">
        <v>0</v>
      </c>
      <c r="AB170" s="14">
        <v>0</v>
      </c>
      <c r="AC170" s="14">
        <v>0</v>
      </c>
      <c r="AD170" s="14">
        <v>0</v>
      </c>
      <c r="AE170" s="14">
        <v>57.17</v>
      </c>
      <c r="AF170" s="14">
        <v>51.45</v>
      </c>
      <c r="AG170" s="22">
        <f>IF(V170="NaN", IF($Z170&gt;1, (1-(L170/$Z170))*100,100), (1-(L170/V170))*100)</f>
        <v>0</v>
      </c>
      <c r="AH170" s="22">
        <f>IF(W170="NaN", IF($Z170&gt;1, (1-(M170/$Z170))*100,100), (1-(M170/W170))*100)</f>
        <v>0</v>
      </c>
      <c r="AI170" s="14">
        <f>IF(X170="NaN", IF($Z170&gt;1, (1-(N170/$Z170))*100,100), (1-(N170/X170))*100)</f>
        <v>0</v>
      </c>
      <c r="AJ170" s="26">
        <f>IF(Y170="NaN", IF($Z170&gt;1, (1-(O170/$Z170))*100,100), (1-(O170/Y170))*100)</f>
        <v>0</v>
      </c>
      <c r="AK170" s="14">
        <v>28.08</v>
      </c>
      <c r="AL170" s="14">
        <v>3.24</v>
      </c>
      <c r="AM170" s="14">
        <v>20.14</v>
      </c>
      <c r="AN170" s="14">
        <v>575.41999999999996</v>
      </c>
      <c r="AO170" s="14">
        <v>3.35</v>
      </c>
      <c r="AP170" s="14">
        <v>159.46</v>
      </c>
      <c r="AQ170" s="12">
        <v>183.57010388374329</v>
      </c>
      <c r="AR170" s="15">
        <v>143.35505795478821</v>
      </c>
      <c r="AS170" s="6">
        <v>449.01910710334778</v>
      </c>
      <c r="AT170" s="96">
        <v>66.167030096054077</v>
      </c>
      <c r="AU170" s="1" t="b">
        <f>SUM($AK170:$AT170) &lt; $AY$1 * 7200</f>
        <v>1</v>
      </c>
      <c r="AV170" s="1" t="b">
        <f t="shared" si="7"/>
        <v>1</v>
      </c>
      <c r="AW170" s="5" t="b">
        <f t="shared" si="8"/>
        <v>0</v>
      </c>
      <c r="AX170" s="24"/>
      <c r="AY170" s="24"/>
      <c r="BA170" s="14">
        <f xml:space="preserve"> SUBTOTAL(104, F170,I170,L170:O170)</f>
        <v>27</v>
      </c>
      <c r="BB170" s="14">
        <f>SUBTOTAL(105, P170:S170,V170:Z170)</f>
        <v>27</v>
      </c>
      <c r="BC170" s="39" t="b">
        <f t="shared" si="6"/>
        <v>1</v>
      </c>
    </row>
    <row r="171" spans="1:55">
      <c r="A171" s="13">
        <v>100</v>
      </c>
      <c r="B171" s="13">
        <v>4</v>
      </c>
      <c r="C171" s="71">
        <v>0.3</v>
      </c>
      <c r="D171" s="71">
        <v>0.1</v>
      </c>
      <c r="E171" s="112">
        <v>4</v>
      </c>
      <c r="F171" s="92">
        <v>8</v>
      </c>
      <c r="G171" s="14">
        <v>8</v>
      </c>
      <c r="H171" s="14">
        <v>8</v>
      </c>
      <c r="I171" s="14">
        <v>8</v>
      </c>
      <c r="J171" s="14">
        <v>8</v>
      </c>
      <c r="K171" s="14">
        <v>8</v>
      </c>
      <c r="L171" s="9">
        <v>8</v>
      </c>
      <c r="M171" s="14">
        <v>8</v>
      </c>
      <c r="N171" s="90">
        <v>8</v>
      </c>
      <c r="O171" s="27">
        <v>8</v>
      </c>
      <c r="P171" s="92">
        <v>8</v>
      </c>
      <c r="Q171" s="14">
        <v>8</v>
      </c>
      <c r="R171" s="14">
        <v>8</v>
      </c>
      <c r="S171" s="14">
        <v>8</v>
      </c>
      <c r="T171" s="14">
        <v>8</v>
      </c>
      <c r="U171" s="14">
        <v>8</v>
      </c>
      <c r="V171" s="9">
        <v>8</v>
      </c>
      <c r="W171" s="14">
        <v>8</v>
      </c>
      <c r="X171" s="6">
        <v>8</v>
      </c>
      <c r="Y171" s="27">
        <v>8</v>
      </c>
      <c r="Z171" s="17">
        <f>MIN(P171:S171)+1</f>
        <v>9</v>
      </c>
      <c r="AA171" s="92">
        <v>0</v>
      </c>
      <c r="AB171" s="14">
        <v>0</v>
      </c>
      <c r="AC171" s="14">
        <v>0</v>
      </c>
      <c r="AD171" s="14">
        <v>0</v>
      </c>
      <c r="AE171" s="14">
        <v>0</v>
      </c>
      <c r="AF171" s="14">
        <v>0</v>
      </c>
      <c r="AG171" s="22">
        <f>IF(V171="NaN", IF($Z171&gt;1, (1-(L171/$Z171))*100,100), (1-(L171/V171))*100)</f>
        <v>0</v>
      </c>
      <c r="AH171" s="22">
        <f>IF(W171="NaN", IF($Z171&gt;1, (1-(M171/$Z171))*100,100), (1-(M171/W171))*100)</f>
        <v>0</v>
      </c>
      <c r="AI171" s="14">
        <f>IF(X171="NaN", IF($Z171&gt;1, (1-(N171/$Z171))*100,100), (1-(N171/X171))*100)</f>
        <v>0</v>
      </c>
      <c r="AJ171" s="26">
        <f>IF(Y171="NaN", IF($Z171&gt;1, (1-(O171/$Z171))*100,100), (1-(O171/Y171))*100)</f>
        <v>0</v>
      </c>
      <c r="AK171" s="14">
        <v>0.36</v>
      </c>
      <c r="AL171" s="14">
        <v>0.25</v>
      </c>
      <c r="AM171" s="14">
        <v>0.31</v>
      </c>
      <c r="AN171" s="14">
        <v>0.5</v>
      </c>
      <c r="AO171" s="14">
        <v>0.12</v>
      </c>
      <c r="AP171" s="14">
        <v>0.15</v>
      </c>
      <c r="AQ171" s="12">
        <v>96.846427917480469</v>
      </c>
      <c r="AR171" s="15">
        <v>10.65357995033264</v>
      </c>
      <c r="AS171" s="6">
        <v>11.681471109390261</v>
      </c>
      <c r="AT171" s="96">
        <v>5.1849920749664307</v>
      </c>
      <c r="AU171" s="1" t="b">
        <f>SUM($AK171:$AT171) &lt; $AY$1 * 7200</f>
        <v>1</v>
      </c>
      <c r="AV171" s="1" t="b">
        <f t="shared" si="7"/>
        <v>1</v>
      </c>
      <c r="AW171" s="5" t="b">
        <f t="shared" si="8"/>
        <v>0</v>
      </c>
      <c r="AX171" s="24"/>
      <c r="AY171" s="24"/>
      <c r="BA171" s="14">
        <f xml:space="preserve"> SUBTOTAL(104, F171,I171,L171:O171)</f>
        <v>8</v>
      </c>
      <c r="BB171" s="14">
        <f>SUBTOTAL(105, P171:S171,V171:Z171)</f>
        <v>8</v>
      </c>
      <c r="BC171" s="39" t="b">
        <f t="shared" si="6"/>
        <v>1</v>
      </c>
    </row>
    <row r="172" spans="1:55">
      <c r="A172" s="13">
        <v>100</v>
      </c>
      <c r="B172" s="13">
        <v>4</v>
      </c>
      <c r="C172" s="71">
        <v>0.3</v>
      </c>
      <c r="D172" s="71">
        <v>0.1</v>
      </c>
      <c r="E172" s="112">
        <v>5</v>
      </c>
      <c r="F172" s="92">
        <v>14</v>
      </c>
      <c r="G172" s="14">
        <v>14</v>
      </c>
      <c r="H172" s="14">
        <v>14</v>
      </c>
      <c r="I172" s="14">
        <v>14</v>
      </c>
      <c r="J172" s="14">
        <v>9.1199999999999992</v>
      </c>
      <c r="K172" s="14">
        <v>10.19</v>
      </c>
      <c r="L172" s="9">
        <v>14</v>
      </c>
      <c r="M172" s="14">
        <v>14</v>
      </c>
      <c r="N172" s="90">
        <v>14</v>
      </c>
      <c r="O172" s="27">
        <v>14</v>
      </c>
      <c r="P172" s="92">
        <v>14</v>
      </c>
      <c r="Q172" s="14">
        <v>14</v>
      </c>
      <c r="R172" s="14">
        <v>14</v>
      </c>
      <c r="S172" s="14">
        <v>14</v>
      </c>
      <c r="T172" s="14">
        <v>14</v>
      </c>
      <c r="U172" s="14">
        <v>14</v>
      </c>
      <c r="V172" s="9">
        <v>14</v>
      </c>
      <c r="W172" s="14">
        <v>14</v>
      </c>
      <c r="X172" s="6">
        <v>14</v>
      </c>
      <c r="Y172" s="27">
        <v>14</v>
      </c>
      <c r="Z172" s="17">
        <f>MIN(P172:S172)+1</f>
        <v>15</v>
      </c>
      <c r="AA172" s="92">
        <v>0</v>
      </c>
      <c r="AB172" s="14">
        <v>0</v>
      </c>
      <c r="AC172" s="14">
        <v>0</v>
      </c>
      <c r="AD172" s="14">
        <v>0</v>
      </c>
      <c r="AE172" s="14">
        <v>34.86</v>
      </c>
      <c r="AF172" s="14">
        <v>27.24</v>
      </c>
      <c r="AG172" s="22">
        <f>IF(V172="NaN", IF($Z172&gt;1, (1-(L172/$Z172))*100,100), (1-(L172/V172))*100)</f>
        <v>0</v>
      </c>
      <c r="AH172" s="22">
        <f>IF(W172="NaN", IF($Z172&gt;1, (1-(M172/$Z172))*100,100), (1-(M172/W172))*100)</f>
        <v>0</v>
      </c>
      <c r="AI172" s="14">
        <f>IF(X172="NaN", IF($Z172&gt;1, (1-(N172/$Z172))*100,100), (1-(N172/X172))*100)</f>
        <v>0</v>
      </c>
      <c r="AJ172" s="26">
        <f>IF(Y172="NaN", IF($Z172&gt;1, (1-(O172/$Z172))*100,100), (1-(O172/Y172))*100)</f>
        <v>0</v>
      </c>
      <c r="AK172" s="14">
        <v>16.45</v>
      </c>
      <c r="AL172" s="14">
        <v>2.72</v>
      </c>
      <c r="AM172" s="14">
        <v>0.52</v>
      </c>
      <c r="AN172" s="14">
        <v>28.64</v>
      </c>
      <c r="AO172" s="14">
        <v>2.21</v>
      </c>
      <c r="AP172" s="14">
        <v>27.7</v>
      </c>
      <c r="AQ172" s="12">
        <v>128.95360398292539</v>
      </c>
      <c r="AR172" s="15">
        <v>53.235775947570801</v>
      </c>
      <c r="AS172" s="6">
        <v>56.97881007194519</v>
      </c>
      <c r="AT172" s="96">
        <v>10.370239019393919</v>
      </c>
      <c r="AU172" s="1" t="b">
        <f>SUM($AK172:$AT172) &lt; $AY$1 * 7200</f>
        <v>1</v>
      </c>
      <c r="AV172" s="1" t="b">
        <f t="shared" si="7"/>
        <v>1</v>
      </c>
      <c r="AW172" s="5" t="b">
        <f t="shared" si="8"/>
        <v>0</v>
      </c>
      <c r="AX172" s="24"/>
      <c r="AY172" s="24"/>
      <c r="BA172" s="14">
        <f xml:space="preserve"> SUBTOTAL(104, F172,I172,L172:O172)</f>
        <v>14</v>
      </c>
      <c r="BB172" s="14">
        <f>SUBTOTAL(105, P172:S172,V172:Z172)</f>
        <v>14</v>
      </c>
      <c r="BC172" s="39" t="b">
        <f t="shared" si="6"/>
        <v>1</v>
      </c>
    </row>
    <row r="173" spans="1:55">
      <c r="A173" s="13">
        <v>100</v>
      </c>
      <c r="B173" s="13">
        <v>4</v>
      </c>
      <c r="C173" s="71">
        <v>0.3</v>
      </c>
      <c r="D173" s="71">
        <v>0.5</v>
      </c>
      <c r="E173" s="112">
        <v>1</v>
      </c>
      <c r="F173" s="92">
        <v>36.61</v>
      </c>
      <c r="G173" s="14">
        <v>48</v>
      </c>
      <c r="H173" s="14">
        <v>48</v>
      </c>
      <c r="I173" s="14">
        <v>48</v>
      </c>
      <c r="J173" s="14">
        <v>22.67</v>
      </c>
      <c r="K173" s="14">
        <v>32.869999999999997</v>
      </c>
      <c r="L173" s="9">
        <v>33.461070913345189</v>
      </c>
      <c r="M173" s="14">
        <v>17.760000000000002</v>
      </c>
      <c r="N173" s="90">
        <v>23.349958438258721</v>
      </c>
      <c r="O173" s="27">
        <v>37.698570058151958</v>
      </c>
      <c r="P173" s="92">
        <v>48</v>
      </c>
      <c r="Q173" s="14">
        <v>48</v>
      </c>
      <c r="R173" s="14">
        <v>48</v>
      </c>
      <c r="S173" s="14">
        <v>48</v>
      </c>
      <c r="T173" s="14">
        <v>48</v>
      </c>
      <c r="U173" s="14">
        <v>48</v>
      </c>
      <c r="V173" s="9">
        <v>48</v>
      </c>
      <c r="W173" s="14" t="s">
        <v>14</v>
      </c>
      <c r="X173" s="6" t="s">
        <v>14</v>
      </c>
      <c r="Y173" s="27" t="s">
        <v>14</v>
      </c>
      <c r="Z173" s="17">
        <f>MIN(P173:S173)+1</f>
        <v>49</v>
      </c>
      <c r="AA173" s="92">
        <v>23.72</v>
      </c>
      <c r="AB173" s="14">
        <v>0</v>
      </c>
      <c r="AC173" s="14">
        <v>0</v>
      </c>
      <c r="AD173" s="14">
        <v>0</v>
      </c>
      <c r="AE173" s="14">
        <v>52.78</v>
      </c>
      <c r="AF173" s="14">
        <v>31.52</v>
      </c>
      <c r="AG173" s="22">
        <f>IF(V173="NaN", IF($Z173&gt;1, (1-(L173/$Z173))*100,100), (1-(L173/V173))*100)</f>
        <v>30.289435597197524</v>
      </c>
      <c r="AH173" s="22">
        <f>IF(W173="NaN", IF($Z173&gt;1, (1-(M173/$Z173))*100,100), (1-(M173/W173))*100)</f>
        <v>63.755102040816325</v>
      </c>
      <c r="AI173" s="14">
        <f>IF(X173="NaN", IF($Z173&gt;1, (1-(N173/$Z173))*100,100), (1-(N173/X173))*100)</f>
        <v>52.347023595390361</v>
      </c>
      <c r="AJ173" s="26">
        <f>IF(Y173="NaN", IF($Z173&gt;1, (1-(O173/$Z173))*100,100), (1-(O173/Y173))*100)</f>
        <v>23.064142738465389</v>
      </c>
      <c r="AK173" s="14">
        <v>7200</v>
      </c>
      <c r="AL173" s="14">
        <v>1256.6400000000001</v>
      </c>
      <c r="AM173" s="14">
        <v>3175.31</v>
      </c>
      <c r="AN173" s="14">
        <v>2666.32</v>
      </c>
      <c r="AO173" s="14">
        <v>164.04</v>
      </c>
      <c r="AP173" s="14">
        <v>1385.58</v>
      </c>
      <c r="AQ173" s="12">
        <v>7200</v>
      </c>
      <c r="AR173" s="15">
        <v>7200</v>
      </c>
      <c r="AS173" s="6">
        <v>7200</v>
      </c>
      <c r="AT173" s="96">
        <v>7200</v>
      </c>
      <c r="AU173" s="1" t="b">
        <f>SUM($AK173:$AT173) &lt; $AY$1 * 7200</f>
        <v>1</v>
      </c>
      <c r="AV173" s="1" t="b">
        <f t="shared" si="7"/>
        <v>1</v>
      </c>
      <c r="AW173" s="5" t="b">
        <f t="shared" si="8"/>
        <v>0</v>
      </c>
      <c r="AX173" s="24"/>
      <c r="AY173" s="24"/>
      <c r="BA173" s="14">
        <f xml:space="preserve"> SUBTOTAL(104, F173,I173,L173:O173)</f>
        <v>48</v>
      </c>
      <c r="BB173" s="14">
        <f>SUBTOTAL(105, P173:S173,V173:Z173)</f>
        <v>48</v>
      </c>
      <c r="BC173" s="39" t="b">
        <f t="shared" si="6"/>
        <v>1</v>
      </c>
    </row>
    <row r="174" spans="1:55">
      <c r="A174" s="13">
        <v>100</v>
      </c>
      <c r="B174" s="13">
        <v>4</v>
      </c>
      <c r="C174" s="71">
        <v>0.3</v>
      </c>
      <c r="D174" s="71">
        <v>0.5</v>
      </c>
      <c r="E174" s="112">
        <v>2</v>
      </c>
      <c r="F174" s="92">
        <v>39</v>
      </c>
      <c r="G174" s="14">
        <v>48.28</v>
      </c>
      <c r="H174" s="14">
        <v>44.31</v>
      </c>
      <c r="I174" s="14">
        <v>46.78</v>
      </c>
      <c r="J174" s="14">
        <v>25.89</v>
      </c>
      <c r="K174" s="14">
        <v>36.11</v>
      </c>
      <c r="L174" s="9">
        <v>33.658274561259631</v>
      </c>
      <c r="M174" s="14">
        <v>27.17</v>
      </c>
      <c r="N174" s="90">
        <v>31.921406100712939</v>
      </c>
      <c r="O174" s="27">
        <v>31.93775014837615</v>
      </c>
      <c r="P174" s="92">
        <v>62</v>
      </c>
      <c r="Q174" s="14">
        <v>62</v>
      </c>
      <c r="R174" s="14">
        <v>62</v>
      </c>
      <c r="S174" s="14">
        <v>63</v>
      </c>
      <c r="T174" s="14">
        <v>63</v>
      </c>
      <c r="U174" s="14">
        <v>62</v>
      </c>
      <c r="V174" s="9" t="s">
        <v>14</v>
      </c>
      <c r="W174" s="14" t="s">
        <v>14</v>
      </c>
      <c r="X174" s="6" t="s">
        <v>14</v>
      </c>
      <c r="Y174" s="27" t="s">
        <v>14</v>
      </c>
      <c r="Z174" s="17">
        <f>MIN(P174:S174)+1</f>
        <v>63</v>
      </c>
      <c r="AA174" s="92">
        <v>37.1</v>
      </c>
      <c r="AB174" s="14">
        <v>22.13</v>
      </c>
      <c r="AC174" s="14">
        <v>28.53</v>
      </c>
      <c r="AD174" s="14">
        <v>25.74</v>
      </c>
      <c r="AE174" s="14">
        <v>58.9</v>
      </c>
      <c r="AF174" s="14">
        <v>41.75</v>
      </c>
      <c r="AG174" s="22">
        <f>IF(V174="NaN", IF($Z174&gt;1, (1-(L174/$Z174))*100,100), (1-(L174/V174))*100)</f>
        <v>46.574167363079951</v>
      </c>
      <c r="AH174" s="22">
        <f>IF(W174="NaN", IF($Z174&gt;1, (1-(M174/$Z174))*100,100), (1-(M174/W174))*100)</f>
        <v>56.873015873015873</v>
      </c>
      <c r="AI174" s="14">
        <f>IF(X174="NaN", IF($Z174&gt;1, (1-(N174/$Z174))*100,100), (1-(N174/X174))*100)</f>
        <v>49.331101427439783</v>
      </c>
      <c r="AJ174" s="26">
        <f>IF(Y174="NaN", IF($Z174&gt;1, (1-(O174/$Z174))*100,100), (1-(O174/Y174))*100)</f>
        <v>49.305158494641034</v>
      </c>
      <c r="AK174" s="14">
        <v>7200</v>
      </c>
      <c r="AL174" s="14">
        <v>7200</v>
      </c>
      <c r="AM174" s="14">
        <v>7200</v>
      </c>
      <c r="AN174" s="14">
        <v>7200</v>
      </c>
      <c r="AO174" s="14">
        <v>6307.31</v>
      </c>
      <c r="AP174" s="14">
        <v>3160.57</v>
      </c>
      <c r="AQ174" s="12">
        <v>7200</v>
      </c>
      <c r="AR174" s="15">
        <v>7200</v>
      </c>
      <c r="AS174" s="6">
        <v>7200</v>
      </c>
      <c r="AT174" s="96">
        <v>7200</v>
      </c>
      <c r="AU174" s="1" t="b">
        <f>SUM($AK174:$AT174) &lt; $AY$1 * 7200</f>
        <v>1</v>
      </c>
      <c r="AV174" s="1" t="b">
        <f t="shared" si="7"/>
        <v>0</v>
      </c>
      <c r="AW174" s="5" t="b">
        <f t="shared" si="8"/>
        <v>0</v>
      </c>
      <c r="AX174" s="24"/>
      <c r="AY174" s="24"/>
      <c r="BA174" s="14">
        <f xml:space="preserve"> SUBTOTAL(104, F174,I174,L174:O174)</f>
        <v>46.78</v>
      </c>
      <c r="BB174" s="14">
        <f>SUBTOTAL(105, P174:S174,V174:Z174)</f>
        <v>62</v>
      </c>
      <c r="BC174" s="39" t="b">
        <f t="shared" si="6"/>
        <v>1</v>
      </c>
    </row>
    <row r="175" spans="1:55">
      <c r="A175" s="13">
        <v>100</v>
      </c>
      <c r="B175" s="13">
        <v>4</v>
      </c>
      <c r="C175" s="71">
        <v>0.3</v>
      </c>
      <c r="D175" s="71">
        <v>0.5</v>
      </c>
      <c r="E175" s="112">
        <v>3</v>
      </c>
      <c r="F175" s="92">
        <v>41.34</v>
      </c>
      <c r="G175" s="14">
        <v>71</v>
      </c>
      <c r="H175" s="14">
        <v>71</v>
      </c>
      <c r="I175" s="14">
        <v>71</v>
      </c>
      <c r="J175" s="14">
        <v>31.19</v>
      </c>
      <c r="K175" s="14">
        <v>45.8</v>
      </c>
      <c r="L175" s="9">
        <v>47.072615338944033</v>
      </c>
      <c r="M175" s="14">
        <v>27.11</v>
      </c>
      <c r="N175" s="90">
        <v>36.371110968509292</v>
      </c>
      <c r="O175" s="27">
        <v>35.167862866508912</v>
      </c>
      <c r="P175" s="92">
        <v>71</v>
      </c>
      <c r="Q175" s="14">
        <v>71</v>
      </c>
      <c r="R175" s="14">
        <v>71</v>
      </c>
      <c r="S175" s="14">
        <v>71</v>
      </c>
      <c r="T175" s="14">
        <v>72</v>
      </c>
      <c r="U175" s="14">
        <v>72</v>
      </c>
      <c r="V175" s="9">
        <v>72</v>
      </c>
      <c r="W175" s="14" t="s">
        <v>14</v>
      </c>
      <c r="X175" s="6" t="s">
        <v>14</v>
      </c>
      <c r="Y175" s="27" t="s">
        <v>14</v>
      </c>
      <c r="Z175" s="17">
        <f>MIN(P175:S175)+1</f>
        <v>72</v>
      </c>
      <c r="AA175" s="92">
        <v>41.78</v>
      </c>
      <c r="AB175" s="14">
        <v>0</v>
      </c>
      <c r="AC175" s="14">
        <v>0</v>
      </c>
      <c r="AD175" s="14">
        <v>0</v>
      </c>
      <c r="AE175" s="14">
        <v>56.69</v>
      </c>
      <c r="AF175" s="14">
        <v>36.380000000000003</v>
      </c>
      <c r="AG175" s="22">
        <f>IF(V175="NaN", IF($Z175&gt;1, (1-(L175/$Z175))*100,100), (1-(L175/V175))*100)</f>
        <v>34.621367584799955</v>
      </c>
      <c r="AH175" s="22">
        <f>IF(W175="NaN", IF($Z175&gt;1, (1-(M175/$Z175))*100,100), (1-(M175/W175))*100)</f>
        <v>62.347222222222221</v>
      </c>
      <c r="AI175" s="14">
        <f>IF(X175="NaN", IF($Z175&gt;1, (1-(N175/$Z175))*100,100), (1-(N175/X175))*100)</f>
        <v>49.484568099292645</v>
      </c>
      <c r="AJ175" s="26">
        <f>IF(Y175="NaN", IF($Z175&gt;1, (1-(O175/$Z175))*100,100), (1-(O175/Y175))*100)</f>
        <v>51.155746018737624</v>
      </c>
      <c r="AK175" s="14">
        <v>7200</v>
      </c>
      <c r="AL175" s="14">
        <v>690.59</v>
      </c>
      <c r="AM175" s="14">
        <v>5732.55</v>
      </c>
      <c r="AN175" s="14">
        <v>6897.61</v>
      </c>
      <c r="AO175" s="14">
        <v>199.84</v>
      </c>
      <c r="AP175" s="14">
        <v>2160.35</v>
      </c>
      <c r="AQ175" s="12">
        <v>7200</v>
      </c>
      <c r="AR175" s="15">
        <v>7200</v>
      </c>
      <c r="AS175" s="6">
        <v>7200</v>
      </c>
      <c r="AT175" s="96">
        <v>7200</v>
      </c>
      <c r="AU175" s="1" t="b">
        <f>SUM($AK175:$AT175) &lt; $AY$1 * 7200</f>
        <v>1</v>
      </c>
      <c r="AV175" s="1" t="b">
        <f t="shared" si="7"/>
        <v>1</v>
      </c>
      <c r="AW175" s="5" t="b">
        <f t="shared" si="8"/>
        <v>0</v>
      </c>
      <c r="AX175" s="24"/>
      <c r="AY175" s="24"/>
      <c r="BA175" s="14">
        <f xml:space="preserve"> SUBTOTAL(104, F175,I175,L175:O175)</f>
        <v>71</v>
      </c>
      <c r="BB175" s="14">
        <f>SUBTOTAL(105, P175:S175,V175:Z175)</f>
        <v>71</v>
      </c>
      <c r="BC175" s="39" t="b">
        <f t="shared" si="6"/>
        <v>1</v>
      </c>
    </row>
    <row r="176" spans="1:55">
      <c r="A176" s="13">
        <v>100</v>
      </c>
      <c r="B176" s="13">
        <v>4</v>
      </c>
      <c r="C176" s="71">
        <v>0.3</v>
      </c>
      <c r="D176" s="71">
        <v>0.5</v>
      </c>
      <c r="E176" s="112">
        <v>4</v>
      </c>
      <c r="F176" s="92">
        <v>40</v>
      </c>
      <c r="G176" s="14">
        <v>40</v>
      </c>
      <c r="H176" s="14">
        <v>40</v>
      </c>
      <c r="I176" s="14">
        <v>40</v>
      </c>
      <c r="J176" s="14">
        <v>21.87</v>
      </c>
      <c r="K176" s="14">
        <v>33.619999999999997</v>
      </c>
      <c r="L176" s="9">
        <v>40</v>
      </c>
      <c r="M176" s="14">
        <v>23.53</v>
      </c>
      <c r="N176" s="90">
        <v>29.49322222747605</v>
      </c>
      <c r="O176" s="27">
        <v>40</v>
      </c>
      <c r="P176" s="92">
        <v>40</v>
      </c>
      <c r="Q176" s="14">
        <v>40</v>
      </c>
      <c r="R176" s="14">
        <v>40</v>
      </c>
      <c r="S176" s="14">
        <v>40</v>
      </c>
      <c r="T176" s="14">
        <v>40</v>
      </c>
      <c r="U176" s="14">
        <v>40</v>
      </c>
      <c r="V176" s="9">
        <v>40</v>
      </c>
      <c r="W176" s="14" t="s">
        <v>14</v>
      </c>
      <c r="X176" s="6" t="s">
        <v>14</v>
      </c>
      <c r="Y176" s="27">
        <v>40</v>
      </c>
      <c r="Z176" s="17">
        <f>MIN(P176:S176)+1</f>
        <v>41</v>
      </c>
      <c r="AA176" s="92">
        <v>0</v>
      </c>
      <c r="AB176" s="14">
        <v>0</v>
      </c>
      <c r="AC176" s="14">
        <v>0</v>
      </c>
      <c r="AD176" s="14">
        <v>0</v>
      </c>
      <c r="AE176" s="14">
        <v>45.32</v>
      </c>
      <c r="AF176" s="14">
        <v>15.94</v>
      </c>
      <c r="AG176" s="22">
        <f>IF(V176="NaN", IF($Z176&gt;1, (1-(L176/$Z176))*100,100), (1-(L176/V176))*100)</f>
        <v>0</v>
      </c>
      <c r="AH176" s="22">
        <f>IF(W176="NaN", IF($Z176&gt;1, (1-(M176/$Z176))*100,100), (1-(M176/W176))*100)</f>
        <v>42.609756097560968</v>
      </c>
      <c r="AI176" s="14">
        <f>IF(X176="NaN", IF($Z176&gt;1, (1-(N176/$Z176))*100,100), (1-(N176/X176))*100)</f>
        <v>28.065311640302316</v>
      </c>
      <c r="AJ176" s="26">
        <f>IF(Y176="NaN", IF($Z176&gt;1, (1-(O176/$Z176))*100,100), (1-(O176/Y176))*100)</f>
        <v>0</v>
      </c>
      <c r="AK176" s="14">
        <v>720.5</v>
      </c>
      <c r="AL176" s="14">
        <v>11</v>
      </c>
      <c r="AM176" s="14">
        <v>61.35</v>
      </c>
      <c r="AN176" s="14">
        <v>353.87</v>
      </c>
      <c r="AO176" s="14">
        <v>14.21</v>
      </c>
      <c r="AP176" s="14">
        <v>343.82</v>
      </c>
      <c r="AQ176" s="12">
        <v>866.80055904388428</v>
      </c>
      <c r="AR176" s="15">
        <v>7200</v>
      </c>
      <c r="AS176" s="6">
        <v>7200</v>
      </c>
      <c r="AT176" s="96">
        <v>582.86176586151123</v>
      </c>
      <c r="AU176" s="1" t="b">
        <f>SUM($AK176:$AT176) &lt; $AY$1 * 7200</f>
        <v>1</v>
      </c>
      <c r="AV176" s="1" t="b">
        <f t="shared" si="7"/>
        <v>1</v>
      </c>
      <c r="AW176" s="5" t="b">
        <f t="shared" si="8"/>
        <v>0</v>
      </c>
      <c r="AX176" s="24"/>
      <c r="AY176" s="24"/>
      <c r="BA176" s="14">
        <f xml:space="preserve"> SUBTOTAL(104, F176,I176,L176:O176)</f>
        <v>40</v>
      </c>
      <c r="BB176" s="14">
        <f>SUBTOTAL(105, P176:S176,V176:Z176)</f>
        <v>40</v>
      </c>
      <c r="BC176" s="39" t="b">
        <f t="shared" si="6"/>
        <v>1</v>
      </c>
    </row>
    <row r="177" spans="1:55">
      <c r="A177" s="13">
        <v>100</v>
      </c>
      <c r="B177" s="13">
        <v>4</v>
      </c>
      <c r="C177" s="71">
        <v>0.3</v>
      </c>
      <c r="D177" s="71">
        <v>0.5</v>
      </c>
      <c r="E177" s="112">
        <v>5</v>
      </c>
      <c r="F177" s="92">
        <v>24.83</v>
      </c>
      <c r="G177" s="14">
        <v>35</v>
      </c>
      <c r="H177" s="14">
        <v>35</v>
      </c>
      <c r="I177" s="14">
        <v>35</v>
      </c>
      <c r="J177" s="14">
        <v>20.77</v>
      </c>
      <c r="K177" s="14">
        <v>31.47</v>
      </c>
      <c r="L177" s="9">
        <v>28.476209990571679</v>
      </c>
      <c r="M177" s="14">
        <v>16.649999999999999</v>
      </c>
      <c r="N177" s="90">
        <v>22.74241065558147</v>
      </c>
      <c r="O177" s="27">
        <v>35</v>
      </c>
      <c r="P177" s="92">
        <v>35</v>
      </c>
      <c r="Q177" s="14">
        <v>35</v>
      </c>
      <c r="R177" s="14">
        <v>35</v>
      </c>
      <c r="S177" s="14">
        <v>35</v>
      </c>
      <c r="T177" s="14">
        <v>35</v>
      </c>
      <c r="U177" s="14">
        <v>35</v>
      </c>
      <c r="V177" s="9" t="s">
        <v>14</v>
      </c>
      <c r="W177" s="14" t="s">
        <v>14</v>
      </c>
      <c r="X177" s="6" t="s">
        <v>14</v>
      </c>
      <c r="Y177" s="27">
        <v>35</v>
      </c>
      <c r="Z177" s="17">
        <f>MIN(P177:S177)+1</f>
        <v>36</v>
      </c>
      <c r="AA177" s="92">
        <v>29.06</v>
      </c>
      <c r="AB177" s="14">
        <v>0</v>
      </c>
      <c r="AC177" s="14">
        <v>0</v>
      </c>
      <c r="AD177" s="14">
        <v>0</v>
      </c>
      <c r="AE177" s="14">
        <v>40.67</v>
      </c>
      <c r="AF177" s="14">
        <v>10.09</v>
      </c>
      <c r="AG177" s="22">
        <f>IF(V177="NaN", IF($Z177&gt;1, (1-(L177/$Z177))*100,100), (1-(L177/V177))*100)</f>
        <v>20.899416692856441</v>
      </c>
      <c r="AH177" s="22">
        <f>IF(W177="NaN", IF($Z177&gt;1, (1-(M177/$Z177))*100,100), (1-(M177/W177))*100)</f>
        <v>53.750000000000007</v>
      </c>
      <c r="AI177" s="14">
        <f>IF(X177="NaN", IF($Z177&gt;1, (1-(N177/$Z177))*100,100), (1-(N177/X177))*100)</f>
        <v>36.826637067829246</v>
      </c>
      <c r="AJ177" s="26">
        <f>IF(Y177="NaN", IF($Z177&gt;1, (1-(O177/$Z177))*100,100), (1-(O177/Y177))*100)</f>
        <v>0</v>
      </c>
      <c r="AK177" s="14">
        <v>7200</v>
      </c>
      <c r="AL177" s="14">
        <v>1151.44</v>
      </c>
      <c r="AM177" s="14">
        <v>215.53</v>
      </c>
      <c r="AN177" s="14">
        <v>181.27</v>
      </c>
      <c r="AO177" s="14">
        <v>44.26</v>
      </c>
      <c r="AP177" s="14">
        <v>635.97</v>
      </c>
      <c r="AQ177" s="12">
        <v>7200</v>
      </c>
      <c r="AR177" s="15">
        <v>7200</v>
      </c>
      <c r="AS177" s="6">
        <v>7200</v>
      </c>
      <c r="AT177" s="96">
        <v>318.25053310394293</v>
      </c>
      <c r="AU177" s="1" t="b">
        <f>SUM($AK177:$AT177) &lt; $AY$1 * 7200</f>
        <v>1</v>
      </c>
      <c r="AV177" s="1" t="b">
        <f t="shared" si="7"/>
        <v>1</v>
      </c>
      <c r="AW177" s="5" t="b">
        <f t="shared" si="8"/>
        <v>0</v>
      </c>
      <c r="AX177" s="24"/>
      <c r="AY177" s="24"/>
      <c r="BA177" s="14">
        <f xml:space="preserve"> SUBTOTAL(104, F177,I177,L177:O177)</f>
        <v>35</v>
      </c>
      <c r="BB177" s="14">
        <f>SUBTOTAL(105, P177:S177,V177:Z177)</f>
        <v>35</v>
      </c>
      <c r="BC177" s="39" t="b">
        <f t="shared" si="6"/>
        <v>1</v>
      </c>
    </row>
    <row r="178" spans="1:55">
      <c r="A178" s="13">
        <v>100</v>
      </c>
      <c r="B178" s="13">
        <v>4</v>
      </c>
      <c r="C178" s="71">
        <v>0.3</v>
      </c>
      <c r="D178" s="71">
        <v>1</v>
      </c>
      <c r="E178" s="112">
        <v>1</v>
      </c>
      <c r="F178" s="92">
        <v>29.17</v>
      </c>
      <c r="G178" s="14">
        <v>56</v>
      </c>
      <c r="H178" s="14">
        <v>56</v>
      </c>
      <c r="I178" s="14">
        <v>56</v>
      </c>
      <c r="J178" s="14">
        <v>46</v>
      </c>
      <c r="K178" s="14">
        <v>55.38</v>
      </c>
      <c r="L178" s="9">
        <v>46.999999999999908</v>
      </c>
      <c r="M178" s="14">
        <v>38.619999999999997</v>
      </c>
      <c r="N178" s="90">
        <v>41.582727312748538</v>
      </c>
      <c r="O178" s="27">
        <v>56</v>
      </c>
      <c r="P178" s="92">
        <v>64</v>
      </c>
      <c r="Q178" s="14">
        <v>56</v>
      </c>
      <c r="R178" s="14">
        <v>56</v>
      </c>
      <c r="S178" s="14">
        <v>56</v>
      </c>
      <c r="T178" s="14">
        <v>56</v>
      </c>
      <c r="U178" s="14">
        <v>56</v>
      </c>
      <c r="V178" s="9" t="s">
        <v>14</v>
      </c>
      <c r="W178" s="14" t="s">
        <v>14</v>
      </c>
      <c r="X178" s="6" t="s">
        <v>14</v>
      </c>
      <c r="Y178" s="27">
        <v>56</v>
      </c>
      <c r="Z178" s="17">
        <f>MIN(P178:S178)+1</f>
        <v>57</v>
      </c>
      <c r="AA178" s="92">
        <v>54.43</v>
      </c>
      <c r="AB178" s="14">
        <v>0</v>
      </c>
      <c r="AC178" s="14">
        <v>0</v>
      </c>
      <c r="AD178" s="14">
        <v>0</v>
      </c>
      <c r="AE178" s="14">
        <v>17.850000000000001</v>
      </c>
      <c r="AF178" s="14">
        <v>1.1200000000000001</v>
      </c>
      <c r="AG178" s="22">
        <f>IF(V178="NaN", IF($Z178&gt;1, (1-(L178/$Z178))*100,100), (1-(L178/V178))*100)</f>
        <v>17.543859649122972</v>
      </c>
      <c r="AH178" s="22">
        <f>IF(W178="NaN", IF($Z178&gt;1, (1-(M178/$Z178))*100,100), (1-(M178/W178))*100)</f>
        <v>32.245614035087719</v>
      </c>
      <c r="AI178" s="14">
        <f>IF(X178="NaN", IF($Z178&gt;1, (1-(N178/$Z178))*100,100), (1-(N178/X178))*100)</f>
        <v>27.047846819739409</v>
      </c>
      <c r="AJ178" s="26">
        <f>IF(Y178="NaN", IF($Z178&gt;1, (1-(O178/$Z178))*100,100), (1-(O178/Y178))*100)</f>
        <v>0</v>
      </c>
      <c r="AK178" s="14">
        <v>7200</v>
      </c>
      <c r="AL178" s="14">
        <v>2675.2</v>
      </c>
      <c r="AM178" s="14">
        <v>63.55</v>
      </c>
      <c r="AN178" s="14">
        <v>39.11</v>
      </c>
      <c r="AO178" s="14">
        <v>54.91</v>
      </c>
      <c r="AP178" s="14">
        <v>126.75</v>
      </c>
      <c r="AQ178" s="12">
        <v>7200</v>
      </c>
      <c r="AR178" s="15">
        <v>7200</v>
      </c>
      <c r="AS178" s="6">
        <v>7200</v>
      </c>
      <c r="AT178" s="96">
        <v>68.896958827972412</v>
      </c>
      <c r="AU178" s="1" t="b">
        <f>SUM($AK178:$AT178) &lt; $AY$1 * 7200</f>
        <v>1</v>
      </c>
      <c r="AV178" s="1" t="b">
        <f t="shared" si="7"/>
        <v>1</v>
      </c>
      <c r="AW178" s="5" t="b">
        <f t="shared" si="8"/>
        <v>0</v>
      </c>
      <c r="AX178" s="24"/>
      <c r="AY178" s="24"/>
      <c r="BA178" s="14">
        <f xml:space="preserve"> SUBTOTAL(104, F178,I178,L178:O178)</f>
        <v>56</v>
      </c>
      <c r="BB178" s="14">
        <f>SUBTOTAL(105, P178:S178,V178:Z178)</f>
        <v>56</v>
      </c>
      <c r="BC178" s="39" t="b">
        <f t="shared" si="6"/>
        <v>1</v>
      </c>
    </row>
    <row r="179" spans="1:55">
      <c r="A179" s="13">
        <v>100</v>
      </c>
      <c r="B179" s="13">
        <v>4</v>
      </c>
      <c r="C179" s="71">
        <v>0.3</v>
      </c>
      <c r="D179" s="71">
        <v>1</v>
      </c>
      <c r="E179" s="112">
        <v>2</v>
      </c>
      <c r="F179" s="92">
        <v>39</v>
      </c>
      <c r="G179" s="14">
        <v>51.42</v>
      </c>
      <c r="H179" s="14">
        <v>70</v>
      </c>
      <c r="I179" s="14">
        <v>70</v>
      </c>
      <c r="J179" s="14">
        <v>55.74</v>
      </c>
      <c r="K179" s="14">
        <v>66.59</v>
      </c>
      <c r="L179" s="9">
        <v>54.228840086687399</v>
      </c>
      <c r="M179" s="14">
        <v>48.8</v>
      </c>
      <c r="N179" s="90">
        <v>31</v>
      </c>
      <c r="O179" s="27">
        <v>70</v>
      </c>
      <c r="P179" s="92">
        <v>70</v>
      </c>
      <c r="Q179" s="14">
        <v>70</v>
      </c>
      <c r="R179" s="14">
        <v>70</v>
      </c>
      <c r="S179" s="14">
        <v>70</v>
      </c>
      <c r="T179" s="14">
        <v>70</v>
      </c>
      <c r="U179" s="14">
        <v>70</v>
      </c>
      <c r="V179" s="9" t="s">
        <v>14</v>
      </c>
      <c r="W179" s="14" t="s">
        <v>14</v>
      </c>
      <c r="X179" s="6" t="s">
        <v>14</v>
      </c>
      <c r="Y179" s="27">
        <v>70</v>
      </c>
      <c r="Z179" s="17">
        <f>MIN(P179:S179)+1</f>
        <v>71</v>
      </c>
      <c r="AA179" s="92">
        <v>44.29</v>
      </c>
      <c r="AB179" s="14">
        <v>26.54</v>
      </c>
      <c r="AC179" s="14">
        <v>0</v>
      </c>
      <c r="AD179" s="14">
        <v>0</v>
      </c>
      <c r="AE179" s="14">
        <v>20.37</v>
      </c>
      <c r="AF179" s="14">
        <v>4.87</v>
      </c>
      <c r="AG179" s="22">
        <f>IF(V179="NaN", IF($Z179&gt;1, (1-(L179/$Z179))*100,100), (1-(L179/V179))*100)</f>
        <v>23.621351990581129</v>
      </c>
      <c r="AH179" s="22">
        <f>IF(W179="NaN", IF($Z179&gt;1, (1-(M179/$Z179))*100,100), (1-(M179/W179))*100)</f>
        <v>31.26760563380282</v>
      </c>
      <c r="AI179" s="14">
        <f>IF(X179="NaN", IF($Z179&gt;1, (1-(N179/$Z179))*100,100), (1-(N179/X179))*100)</f>
        <v>56.338028169014088</v>
      </c>
      <c r="AJ179" s="26">
        <f>IF(Y179="NaN", IF($Z179&gt;1, (1-(O179/$Z179))*100,100), (1-(O179/Y179))*100)</f>
        <v>0</v>
      </c>
      <c r="AK179" s="14">
        <v>7200</v>
      </c>
      <c r="AL179" s="14">
        <v>7200</v>
      </c>
      <c r="AM179" s="14">
        <v>5228.95</v>
      </c>
      <c r="AN179" s="14">
        <v>524.23</v>
      </c>
      <c r="AO179" s="14">
        <v>3936.88</v>
      </c>
      <c r="AP179" s="14">
        <v>990.79</v>
      </c>
      <c r="AQ179" s="12">
        <v>7200</v>
      </c>
      <c r="AR179" s="15">
        <v>7200</v>
      </c>
      <c r="AS179" s="6">
        <v>7200</v>
      </c>
      <c r="AT179" s="96">
        <v>71.542803049087524</v>
      </c>
      <c r="AU179" s="1" t="b">
        <f>SUM($AK179:$AT179) &lt; $AY$1 * 7200</f>
        <v>1</v>
      </c>
      <c r="AV179" s="1" t="b">
        <f t="shared" si="7"/>
        <v>1</v>
      </c>
      <c r="AW179" s="5" t="b">
        <f t="shared" si="8"/>
        <v>0</v>
      </c>
      <c r="AX179" s="24"/>
      <c r="AY179" s="24"/>
      <c r="BA179" s="14">
        <f xml:space="preserve"> SUBTOTAL(104, F179,I179,L179:O179)</f>
        <v>70</v>
      </c>
      <c r="BB179" s="14">
        <f>SUBTOTAL(105, P179:S179,V179:Z179)</f>
        <v>70</v>
      </c>
      <c r="BC179" s="39" t="b">
        <f t="shared" si="6"/>
        <v>1</v>
      </c>
    </row>
    <row r="180" spans="1:55">
      <c r="A180" s="13">
        <v>100</v>
      </c>
      <c r="B180" s="13">
        <v>4</v>
      </c>
      <c r="C180" s="71">
        <v>0.3</v>
      </c>
      <c r="D180" s="71">
        <v>1</v>
      </c>
      <c r="E180" s="112">
        <v>3</v>
      </c>
      <c r="F180" s="92">
        <v>45.69</v>
      </c>
      <c r="G180" s="14">
        <v>84</v>
      </c>
      <c r="H180" s="14">
        <v>89</v>
      </c>
      <c r="I180" s="14">
        <v>89</v>
      </c>
      <c r="J180" s="14">
        <v>67.400000000000006</v>
      </c>
      <c r="K180" s="14">
        <v>81.62</v>
      </c>
      <c r="L180" s="9">
        <v>65.624999999999972</v>
      </c>
      <c r="M180" s="14">
        <v>59.48</v>
      </c>
      <c r="N180" s="90">
        <v>65.852979107557459</v>
      </c>
      <c r="O180" s="27">
        <v>89</v>
      </c>
      <c r="P180" s="92">
        <v>90</v>
      </c>
      <c r="Q180" s="14">
        <v>89</v>
      </c>
      <c r="R180" s="14">
        <v>89</v>
      </c>
      <c r="S180" s="14">
        <v>89</v>
      </c>
      <c r="T180" s="14">
        <v>89</v>
      </c>
      <c r="U180" s="14">
        <v>89</v>
      </c>
      <c r="V180" s="9" t="s">
        <v>14</v>
      </c>
      <c r="W180" s="14" t="s">
        <v>14</v>
      </c>
      <c r="X180" s="6" t="s">
        <v>14</v>
      </c>
      <c r="Y180" s="27">
        <v>89</v>
      </c>
      <c r="Z180" s="17">
        <f>MIN(P180:S180)+1</f>
        <v>90</v>
      </c>
      <c r="AA180" s="92">
        <v>49.23</v>
      </c>
      <c r="AB180" s="14">
        <v>5.62</v>
      </c>
      <c r="AC180" s="14">
        <v>0</v>
      </c>
      <c r="AD180" s="14">
        <v>0</v>
      </c>
      <c r="AE180" s="14">
        <v>24.27</v>
      </c>
      <c r="AF180" s="14">
        <v>8.2899999999999991</v>
      </c>
      <c r="AG180" s="22">
        <f>IF(V180="NaN", IF($Z180&gt;1, (1-(L180/$Z180))*100,100), (1-(L180/V180))*100)</f>
        <v>27.083333333333371</v>
      </c>
      <c r="AH180" s="22">
        <f>IF(W180="NaN", IF($Z180&gt;1, (1-(M180/$Z180))*100,100), (1-(M180/W180))*100)</f>
        <v>33.911111111111111</v>
      </c>
      <c r="AI180" s="14">
        <f>IF(X180="NaN", IF($Z180&gt;1, (1-(N180/$Z180))*100,100), (1-(N180/X180))*100)</f>
        <v>26.830023213825051</v>
      </c>
      <c r="AJ180" s="26">
        <f>IF(Y180="NaN", IF($Z180&gt;1, (1-(O180/$Z180))*100,100), (1-(O180/Y180))*100)</f>
        <v>0</v>
      </c>
      <c r="AK180" s="14">
        <v>7200</v>
      </c>
      <c r="AL180" s="14">
        <v>7200</v>
      </c>
      <c r="AM180" s="14">
        <v>1533.91</v>
      </c>
      <c r="AN180" s="14">
        <v>403.17</v>
      </c>
      <c r="AO180" s="14">
        <v>2038.59</v>
      </c>
      <c r="AP180" s="14">
        <v>383.36</v>
      </c>
      <c r="AQ180" s="12">
        <v>7200</v>
      </c>
      <c r="AR180" s="15">
        <v>7200</v>
      </c>
      <c r="AS180" s="6">
        <v>7200</v>
      </c>
      <c r="AT180" s="96">
        <v>108.1649219989777</v>
      </c>
      <c r="AU180" s="1" t="b">
        <f>SUM($AK180:$AT180) &lt; $AY$1 * 7200</f>
        <v>1</v>
      </c>
      <c r="AV180" s="1" t="b">
        <f t="shared" si="7"/>
        <v>1</v>
      </c>
      <c r="AW180" s="5" t="b">
        <f t="shared" si="8"/>
        <v>0</v>
      </c>
      <c r="AX180" s="24"/>
      <c r="AY180" s="24"/>
      <c r="BA180" s="14">
        <f xml:space="preserve"> SUBTOTAL(104, F180,I180,L180:O180)</f>
        <v>89</v>
      </c>
      <c r="BB180" s="14">
        <f>SUBTOTAL(105, P180:S180,V180:Z180)</f>
        <v>89</v>
      </c>
      <c r="BC180" s="39" t="b">
        <f t="shared" si="6"/>
        <v>1</v>
      </c>
    </row>
    <row r="181" spans="1:55">
      <c r="A181" s="13">
        <v>100</v>
      </c>
      <c r="B181" s="13">
        <v>4</v>
      </c>
      <c r="C181" s="71">
        <v>0.3</v>
      </c>
      <c r="D181" s="71">
        <v>1</v>
      </c>
      <c r="E181" s="112">
        <v>4</v>
      </c>
      <c r="F181" s="92">
        <v>34.44</v>
      </c>
      <c r="G181" s="14">
        <v>64</v>
      </c>
      <c r="H181" s="14">
        <v>64</v>
      </c>
      <c r="I181" s="14">
        <v>64</v>
      </c>
      <c r="J181" s="14">
        <v>54.45</v>
      </c>
      <c r="K181" s="14">
        <v>61.98</v>
      </c>
      <c r="L181" s="9">
        <v>47.999999999999957</v>
      </c>
      <c r="M181" s="14">
        <v>32.619999999999997</v>
      </c>
      <c r="N181" s="90">
        <v>44.28671729523915</v>
      </c>
      <c r="O181" s="27">
        <v>64</v>
      </c>
      <c r="P181" s="92">
        <v>64</v>
      </c>
      <c r="Q181" s="14">
        <v>64</v>
      </c>
      <c r="R181" s="14">
        <v>64</v>
      </c>
      <c r="S181" s="14">
        <v>64</v>
      </c>
      <c r="T181" s="14">
        <v>64</v>
      </c>
      <c r="U181" s="14">
        <v>64</v>
      </c>
      <c r="V181" s="9">
        <v>64</v>
      </c>
      <c r="W181" s="14" t="s">
        <v>14</v>
      </c>
      <c r="X181" s="6" t="s">
        <v>14</v>
      </c>
      <c r="Y181" s="27">
        <v>64</v>
      </c>
      <c r="Z181" s="17">
        <f>MIN(P181:S181)+1</f>
        <v>65</v>
      </c>
      <c r="AA181" s="92">
        <v>46.18</v>
      </c>
      <c r="AB181" s="14">
        <v>0</v>
      </c>
      <c r="AC181" s="14">
        <v>0</v>
      </c>
      <c r="AD181" s="14">
        <v>0</v>
      </c>
      <c r="AE181" s="14">
        <v>14.93</v>
      </c>
      <c r="AF181" s="14">
        <v>3.16</v>
      </c>
      <c r="AG181" s="22">
        <f>IF(V181="NaN", IF($Z181&gt;1, (1-(L181/$Z181))*100,100), (1-(L181/V181))*100)</f>
        <v>25.000000000000068</v>
      </c>
      <c r="AH181" s="22">
        <f>IF(W181="NaN", IF($Z181&gt;1, (1-(M181/$Z181))*100,100), (1-(M181/W181))*100)</f>
        <v>49.815384615384616</v>
      </c>
      <c r="AI181" s="14">
        <f>IF(X181="NaN", IF($Z181&gt;1, (1-(N181/$Z181))*100,100), (1-(N181/X181))*100)</f>
        <v>31.866588776555147</v>
      </c>
      <c r="AJ181" s="26">
        <f>IF(Y181="NaN", IF($Z181&gt;1, (1-(O181/$Z181))*100,100), (1-(O181/Y181))*100)</f>
        <v>0</v>
      </c>
      <c r="AK181" s="14">
        <v>7200</v>
      </c>
      <c r="AL181" s="14">
        <v>1523.72</v>
      </c>
      <c r="AM181" s="14">
        <v>324.16000000000003</v>
      </c>
      <c r="AN181" s="14">
        <v>110.97</v>
      </c>
      <c r="AO181" s="14">
        <v>60.05</v>
      </c>
      <c r="AP181" s="14">
        <v>86.34</v>
      </c>
      <c r="AQ181" s="12">
        <v>7200</v>
      </c>
      <c r="AR181" s="15">
        <v>7200</v>
      </c>
      <c r="AS181" s="6">
        <v>7200</v>
      </c>
      <c r="AT181" s="96">
        <v>100.79707813262939</v>
      </c>
      <c r="AU181" s="1" t="b">
        <f>SUM($AK181:$AT181) &lt; $AY$1 * 7200</f>
        <v>1</v>
      </c>
      <c r="AV181" s="1" t="b">
        <f t="shared" si="7"/>
        <v>1</v>
      </c>
      <c r="AW181" s="5" t="b">
        <f t="shared" si="8"/>
        <v>0</v>
      </c>
      <c r="AX181" s="24"/>
      <c r="AY181" s="24"/>
      <c r="BA181" s="14">
        <f xml:space="preserve"> SUBTOTAL(104, F181,I181,L181:O181)</f>
        <v>64</v>
      </c>
      <c r="BB181" s="14">
        <f>SUBTOTAL(105, P181:S181,V181:Z181)</f>
        <v>64</v>
      </c>
      <c r="BC181" s="39" t="b">
        <f t="shared" si="6"/>
        <v>1</v>
      </c>
    </row>
    <row r="182" spans="1:55">
      <c r="A182" s="13">
        <v>100</v>
      </c>
      <c r="B182" s="13">
        <v>4</v>
      </c>
      <c r="C182" s="71">
        <v>0.3</v>
      </c>
      <c r="D182" s="71">
        <v>1</v>
      </c>
      <c r="E182" s="112">
        <v>5</v>
      </c>
      <c r="F182" s="92">
        <v>26.92</v>
      </c>
      <c r="G182" s="14">
        <v>49</v>
      </c>
      <c r="H182" s="14">
        <v>56</v>
      </c>
      <c r="I182" s="14">
        <v>56</v>
      </c>
      <c r="J182" s="14">
        <v>40.799999999999997</v>
      </c>
      <c r="K182" s="14">
        <v>54.83</v>
      </c>
      <c r="L182" s="9">
        <v>27.999999999999901</v>
      </c>
      <c r="M182" s="14">
        <v>33.39</v>
      </c>
      <c r="N182" s="90">
        <v>37.969354447309243</v>
      </c>
      <c r="O182" s="27">
        <v>56</v>
      </c>
      <c r="P182" s="92">
        <v>62</v>
      </c>
      <c r="Q182" s="14">
        <v>56</v>
      </c>
      <c r="R182" s="14">
        <v>56</v>
      </c>
      <c r="S182" s="14">
        <v>56</v>
      </c>
      <c r="T182" s="14">
        <v>56</v>
      </c>
      <c r="U182" s="14">
        <v>56</v>
      </c>
      <c r="V182" s="9" t="s">
        <v>14</v>
      </c>
      <c r="W182" s="14" t="s">
        <v>14</v>
      </c>
      <c r="X182" s="6" t="s">
        <v>14</v>
      </c>
      <c r="Y182" s="27">
        <v>56</v>
      </c>
      <c r="Z182" s="17">
        <f>MIN(P182:S182)+1</f>
        <v>57</v>
      </c>
      <c r="AA182" s="92">
        <v>56.58</v>
      </c>
      <c r="AB182" s="14">
        <v>12.5</v>
      </c>
      <c r="AC182" s="14">
        <v>0</v>
      </c>
      <c r="AD182" s="14">
        <v>0</v>
      </c>
      <c r="AE182" s="14">
        <v>27.13</v>
      </c>
      <c r="AF182" s="14">
        <v>2.08</v>
      </c>
      <c r="AG182" s="22">
        <f>IF(V182="NaN", IF($Z182&gt;1, (1-(L182/$Z182))*100,100), (1-(L182/V182))*100)</f>
        <v>50.877192982456322</v>
      </c>
      <c r="AH182" s="22">
        <f>IF(W182="NaN", IF($Z182&gt;1, (1-(M182/$Z182))*100,100), (1-(M182/W182))*100)</f>
        <v>41.421052631578945</v>
      </c>
      <c r="AI182" s="14">
        <f>IF(X182="NaN", IF($Z182&gt;1, (1-(N182/$Z182))*100,100), (1-(N182/X182))*100)</f>
        <v>33.387097460860979</v>
      </c>
      <c r="AJ182" s="26">
        <f>IF(Y182="NaN", IF($Z182&gt;1, (1-(O182/$Z182))*100,100), (1-(O182/Y182))*100)</f>
        <v>0</v>
      </c>
      <c r="AK182" s="14">
        <v>7200</v>
      </c>
      <c r="AL182" s="14">
        <v>7200</v>
      </c>
      <c r="AM182" s="14">
        <v>2023.56</v>
      </c>
      <c r="AN182" s="14">
        <v>67.09</v>
      </c>
      <c r="AO182" s="14">
        <v>1585.23</v>
      </c>
      <c r="AP182" s="14">
        <v>216.18</v>
      </c>
      <c r="AQ182" s="12">
        <v>7200</v>
      </c>
      <c r="AR182" s="15">
        <v>7200</v>
      </c>
      <c r="AS182" s="6">
        <v>7200</v>
      </c>
      <c r="AT182" s="96">
        <v>108.8229320049286</v>
      </c>
      <c r="AU182" s="1" t="b">
        <f>SUM($AK182:$AT182) &lt; $AY$1 * 7200</f>
        <v>1</v>
      </c>
      <c r="AV182" s="1" t="b">
        <f t="shared" si="7"/>
        <v>1</v>
      </c>
      <c r="AW182" s="5" t="b">
        <f t="shared" si="8"/>
        <v>0</v>
      </c>
      <c r="AX182" s="24"/>
      <c r="AY182" s="24"/>
      <c r="BA182" s="14">
        <f xml:space="preserve"> SUBTOTAL(104, F182,I182,L182:O182)</f>
        <v>56</v>
      </c>
      <c r="BB182" s="14">
        <f>SUBTOTAL(105, P182:S182,V182:Z182)</f>
        <v>56</v>
      </c>
      <c r="BC182" s="39" t="b">
        <f t="shared" si="6"/>
        <v>1</v>
      </c>
    </row>
    <row r="183" spans="1:55">
      <c r="A183" s="13">
        <v>100</v>
      </c>
      <c r="B183" s="13">
        <v>8</v>
      </c>
      <c r="C183" s="71">
        <v>0.1</v>
      </c>
      <c r="D183" s="71">
        <v>0.1</v>
      </c>
      <c r="E183" s="112">
        <v>1</v>
      </c>
      <c r="F183" s="92">
        <v>8.25</v>
      </c>
      <c r="G183" s="14">
        <v>6.02</v>
      </c>
      <c r="H183" s="14">
        <v>26.44</v>
      </c>
      <c r="I183" s="14">
        <v>24.67</v>
      </c>
      <c r="J183" s="14">
        <v>23</v>
      </c>
      <c r="K183" s="14">
        <v>23.76</v>
      </c>
      <c r="L183" s="9">
        <v>30.706743799238431</v>
      </c>
      <c r="M183" s="14">
        <v>38.43</v>
      </c>
      <c r="N183" s="90">
        <v>35.698197612811903</v>
      </c>
      <c r="O183" s="27">
        <v>53</v>
      </c>
      <c r="P183" s="92">
        <v>53</v>
      </c>
      <c r="Q183" s="14">
        <v>64</v>
      </c>
      <c r="R183" s="14">
        <v>82</v>
      </c>
      <c r="S183" s="14">
        <v>110</v>
      </c>
      <c r="T183" s="14">
        <v>62</v>
      </c>
      <c r="U183" s="14">
        <v>53</v>
      </c>
      <c r="V183" s="9">
        <v>53</v>
      </c>
      <c r="W183" s="14">
        <v>53</v>
      </c>
      <c r="X183" s="6" t="s">
        <v>14</v>
      </c>
      <c r="Y183" s="27">
        <v>53</v>
      </c>
      <c r="Z183" s="17">
        <f>MIN(P183:S183)+1</f>
        <v>54</v>
      </c>
      <c r="AA183" s="92">
        <v>84.44</v>
      </c>
      <c r="AB183" s="14">
        <v>90.6</v>
      </c>
      <c r="AC183" s="14">
        <v>67.760000000000005</v>
      </c>
      <c r="AD183" s="14">
        <v>77.569999999999993</v>
      </c>
      <c r="AE183" s="14">
        <v>62.9</v>
      </c>
      <c r="AF183" s="14">
        <v>55.17</v>
      </c>
      <c r="AG183" s="22">
        <f>IF(V183="NaN", IF($Z183&gt;1, (1-(L183/$Z183))*100,100), (1-(L183/V183))*100)</f>
        <v>42.062747548606737</v>
      </c>
      <c r="AH183" s="22">
        <f>IF(W183="NaN", IF($Z183&gt;1, (1-(M183/$Z183))*100,100), (1-(M183/W183))*100)</f>
        <v>27.490566037735853</v>
      </c>
      <c r="AI183" s="14">
        <f>IF(X183="NaN", IF($Z183&gt;1, (1-(N183/$Z183))*100,100), (1-(N183/X183))*100)</f>
        <v>33.892226642940926</v>
      </c>
      <c r="AJ183" s="26">
        <f>IF(Y183="NaN", IF($Z183&gt;1, (1-(O183/$Z183))*100,100), (1-(O183/Y183))*100)</f>
        <v>0</v>
      </c>
      <c r="AK183" s="14">
        <v>7200</v>
      </c>
      <c r="AL183" s="14">
        <v>7200</v>
      </c>
      <c r="AM183" s="14">
        <v>7200</v>
      </c>
      <c r="AN183" s="14">
        <v>7200</v>
      </c>
      <c r="AO183" s="14">
        <v>7200</v>
      </c>
      <c r="AP183" s="14">
        <v>6549.52</v>
      </c>
      <c r="AQ183" s="12">
        <v>7200</v>
      </c>
      <c r="AR183" s="15">
        <v>7200</v>
      </c>
      <c r="AS183" s="6">
        <v>7200</v>
      </c>
      <c r="AT183" s="96">
        <v>997.12186503410339</v>
      </c>
      <c r="AU183" s="1" t="b">
        <f>SUM($AK183:$AT183) &lt; $AY$1 * 7200</f>
        <v>1</v>
      </c>
      <c r="AV183" s="1" t="b">
        <f t="shared" si="7"/>
        <v>0</v>
      </c>
      <c r="AW183" s="5" t="b">
        <f t="shared" si="8"/>
        <v>1</v>
      </c>
      <c r="AX183" s="24"/>
      <c r="AY183" s="24"/>
      <c r="BA183" s="14">
        <f xml:space="preserve"> SUBTOTAL(104, F183,I183,L183:O183)</f>
        <v>53</v>
      </c>
      <c r="BB183" s="14">
        <f>SUBTOTAL(105, P183:S183,V183:Z183)</f>
        <v>53</v>
      </c>
      <c r="BC183" s="39" t="b">
        <f t="shared" si="6"/>
        <v>1</v>
      </c>
    </row>
    <row r="184" spans="1:55">
      <c r="A184" s="13">
        <v>100</v>
      </c>
      <c r="B184" s="13">
        <v>8</v>
      </c>
      <c r="C184" s="71">
        <v>0.1</v>
      </c>
      <c r="D184" s="71">
        <v>0.1</v>
      </c>
      <c r="E184" s="112">
        <v>2</v>
      </c>
      <c r="F184" s="92">
        <v>0</v>
      </c>
      <c r="G184" s="14">
        <v>0</v>
      </c>
      <c r="H184" s="14">
        <v>23.99</v>
      </c>
      <c r="I184" s="14">
        <v>23.55</v>
      </c>
      <c r="J184" s="14">
        <v>23.47</v>
      </c>
      <c r="K184" s="14">
        <v>24.17</v>
      </c>
      <c r="L184" s="9">
        <v>19.96405387314374</v>
      </c>
      <c r="M184" s="14">
        <v>31.48</v>
      </c>
      <c r="N184" s="90">
        <v>24.209606959797082</v>
      </c>
      <c r="O184" s="27">
        <v>47.251061721687996</v>
      </c>
      <c r="P184" s="92">
        <v>58</v>
      </c>
      <c r="Q184" s="14">
        <v>59</v>
      </c>
      <c r="R184" s="14">
        <v>89</v>
      </c>
      <c r="S184" s="14">
        <v>89</v>
      </c>
      <c r="T184" s="14">
        <v>68</v>
      </c>
      <c r="U184" s="14">
        <v>68</v>
      </c>
      <c r="V184" s="9">
        <v>59</v>
      </c>
      <c r="W184" s="14" t="s">
        <v>14</v>
      </c>
      <c r="X184" s="6" t="s">
        <v>14</v>
      </c>
      <c r="Y184" s="27">
        <v>58</v>
      </c>
      <c r="Z184" s="17">
        <f>MIN(P184:S184)+1</f>
        <v>59</v>
      </c>
      <c r="AA184" s="92">
        <v>100</v>
      </c>
      <c r="AB184" s="14">
        <v>100</v>
      </c>
      <c r="AC184" s="14">
        <v>73.05</v>
      </c>
      <c r="AD184" s="14">
        <v>73.540000000000006</v>
      </c>
      <c r="AE184" s="14">
        <v>65.48</v>
      </c>
      <c r="AF184" s="14">
        <v>64.45</v>
      </c>
      <c r="AG184" s="22">
        <f>IF(V184="NaN", IF($Z184&gt;1, (1-(L184/$Z184))*100,100), (1-(L184/V184))*100)</f>
        <v>66.162620553993662</v>
      </c>
      <c r="AH184" s="22">
        <f>IF(W184="NaN", IF($Z184&gt;1, (1-(M184/$Z184))*100,100), (1-(M184/W184))*100)</f>
        <v>46.644067796610166</v>
      </c>
      <c r="AI184" s="14">
        <f>IF(X184="NaN", IF($Z184&gt;1, (1-(N184/$Z184))*100,100), (1-(N184/X184))*100)</f>
        <v>58.9667678647507</v>
      </c>
      <c r="AJ184" s="26">
        <f>IF(Y184="NaN", IF($Z184&gt;1, (1-(O184/$Z184))*100,100), (1-(O184/Y184))*100)</f>
        <v>18.53265220398621</v>
      </c>
      <c r="AK184" s="14">
        <v>7200</v>
      </c>
      <c r="AL184" s="14">
        <v>7200</v>
      </c>
      <c r="AM184" s="14">
        <v>7200</v>
      </c>
      <c r="AN184" s="14">
        <v>7200</v>
      </c>
      <c r="AO184" s="14">
        <v>7200</v>
      </c>
      <c r="AP184" s="14">
        <v>7200</v>
      </c>
      <c r="AQ184" s="12">
        <v>7200</v>
      </c>
      <c r="AR184" s="15">
        <v>7200</v>
      </c>
      <c r="AS184" s="6">
        <v>7200</v>
      </c>
      <c r="AT184" s="96">
        <v>7200</v>
      </c>
      <c r="AU184" s="1" t="b">
        <f>SUM($AK184:$AT184) &lt; $AY$1 * 7200</f>
        <v>1</v>
      </c>
      <c r="AV184" s="1" t="b">
        <f t="shared" si="7"/>
        <v>0</v>
      </c>
      <c r="AW184" s="5" t="b">
        <f t="shared" si="8"/>
        <v>0</v>
      </c>
      <c r="AX184" s="24"/>
      <c r="AY184" s="24"/>
      <c r="BA184" s="14">
        <f xml:space="preserve"> SUBTOTAL(104, F184,I184,L184:O184)</f>
        <v>47.251061721687996</v>
      </c>
      <c r="BB184" s="14">
        <f>SUBTOTAL(105, P184:S184,V184:Z184)</f>
        <v>58</v>
      </c>
      <c r="BC184" s="39" t="b">
        <f t="shared" si="6"/>
        <v>1</v>
      </c>
    </row>
    <row r="185" spans="1:55">
      <c r="A185" s="13">
        <v>100</v>
      </c>
      <c r="B185" s="13">
        <v>8</v>
      </c>
      <c r="C185" s="71">
        <v>0.1</v>
      </c>
      <c r="D185" s="71">
        <v>0.1</v>
      </c>
      <c r="E185" s="112">
        <v>3</v>
      </c>
      <c r="F185" s="92">
        <v>13</v>
      </c>
      <c r="G185" s="14">
        <v>0</v>
      </c>
      <c r="H185" s="14">
        <v>26</v>
      </c>
      <c r="I185" s="14">
        <v>25.88</v>
      </c>
      <c r="J185" s="14">
        <v>25.83</v>
      </c>
      <c r="K185" s="14">
        <v>25.83</v>
      </c>
      <c r="L185" s="9">
        <v>26.94536250014248</v>
      </c>
      <c r="M185" s="14">
        <v>36.06</v>
      </c>
      <c r="N185" s="90">
        <v>25.585382174469661</v>
      </c>
      <c r="O185" s="27">
        <v>52.675408379832049</v>
      </c>
      <c r="P185" s="92">
        <v>65</v>
      </c>
      <c r="Q185" s="14">
        <v>78</v>
      </c>
      <c r="R185" s="14">
        <v>130</v>
      </c>
      <c r="S185" s="14">
        <v>130</v>
      </c>
      <c r="T185" s="14">
        <v>76</v>
      </c>
      <c r="U185" s="14">
        <v>78</v>
      </c>
      <c r="V185" s="9" t="s">
        <v>14</v>
      </c>
      <c r="W185" s="14" t="s">
        <v>14</v>
      </c>
      <c r="X185" s="6" t="s">
        <v>14</v>
      </c>
      <c r="Y185" s="25" t="s">
        <v>14</v>
      </c>
      <c r="Z185" s="17">
        <f>MIN(P185:S185)+1</f>
        <v>66</v>
      </c>
      <c r="AA185" s="92">
        <v>80</v>
      </c>
      <c r="AB185" s="14">
        <v>100</v>
      </c>
      <c r="AC185" s="14">
        <v>80</v>
      </c>
      <c r="AD185" s="14">
        <v>80.09</v>
      </c>
      <c r="AE185" s="14">
        <v>66.02</v>
      </c>
      <c r="AF185" s="14">
        <v>66.89</v>
      </c>
      <c r="AG185" s="22">
        <f>IF(V185="NaN", IF($Z185&gt;1, (1-(L185/$Z185))*100,100), (1-(L185/V185))*100)</f>
        <v>59.173693181602303</v>
      </c>
      <c r="AH185" s="22">
        <f>IF(W185="NaN", IF($Z185&gt;1, (1-(M185/$Z185))*100,100), (1-(M185/W185))*100)</f>
        <v>45.36363636363636</v>
      </c>
      <c r="AI185" s="14">
        <f>IF(X185="NaN", IF($Z185&gt;1, (1-(N185/$Z185))*100,100), (1-(N185/X185))*100)</f>
        <v>61.234269432621723</v>
      </c>
      <c r="AJ185" s="26">
        <f>IF(Y185="NaN", IF($Z185&gt;1, (1-(O185/$Z185))*100,100), (1-(O185/Y185))*100)</f>
        <v>20.18877518207265</v>
      </c>
      <c r="AK185" s="14">
        <v>7200</v>
      </c>
      <c r="AL185" s="14">
        <v>7200</v>
      </c>
      <c r="AM185" s="14">
        <v>7200</v>
      </c>
      <c r="AN185" s="14">
        <v>7200</v>
      </c>
      <c r="AO185" s="14">
        <v>7200</v>
      </c>
      <c r="AP185" s="14">
        <v>7200</v>
      </c>
      <c r="AQ185" s="12">
        <v>7200</v>
      </c>
      <c r="AR185" s="15">
        <v>7200</v>
      </c>
      <c r="AS185" s="6">
        <v>7200</v>
      </c>
      <c r="AT185" s="96">
        <v>7200</v>
      </c>
      <c r="AU185" s="1" t="b">
        <f>SUM($AK185:$AT185) &lt; $AY$1 * 7200</f>
        <v>1</v>
      </c>
      <c r="AV185" s="1" t="b">
        <f t="shared" si="7"/>
        <v>0</v>
      </c>
      <c r="AW185" s="5" t="b">
        <f t="shared" si="8"/>
        <v>0</v>
      </c>
      <c r="AX185" s="24"/>
      <c r="AY185" s="24"/>
      <c r="BA185" s="14">
        <f xml:space="preserve"> SUBTOTAL(104, F185,I185,L185:O185)</f>
        <v>52.675408379832049</v>
      </c>
      <c r="BB185" s="14">
        <f>SUBTOTAL(105, P185:S185,V185:Z185)</f>
        <v>65</v>
      </c>
      <c r="BC185" s="39" t="b">
        <f t="shared" si="6"/>
        <v>1</v>
      </c>
    </row>
    <row r="186" spans="1:55">
      <c r="A186" s="13">
        <v>100</v>
      </c>
      <c r="B186" s="13">
        <v>8</v>
      </c>
      <c r="C186" s="71">
        <v>0.1</v>
      </c>
      <c r="D186" s="71">
        <v>0.1</v>
      </c>
      <c r="E186" s="112">
        <v>4</v>
      </c>
      <c r="F186" s="92">
        <v>0</v>
      </c>
      <c r="G186" s="14">
        <v>0</v>
      </c>
      <c r="H186" s="14">
        <v>23.84</v>
      </c>
      <c r="I186" s="14">
        <v>24.07</v>
      </c>
      <c r="J186" s="14">
        <v>23.79</v>
      </c>
      <c r="K186" s="14">
        <v>24.02</v>
      </c>
      <c r="L186" s="9">
        <v>24.202771351460299</v>
      </c>
      <c r="M186" s="14">
        <v>42</v>
      </c>
      <c r="N186" s="90">
        <v>32.029934003302202</v>
      </c>
      <c r="O186" s="27">
        <v>42</v>
      </c>
      <c r="P186" s="92">
        <v>55</v>
      </c>
      <c r="Q186" s="14">
        <v>64</v>
      </c>
      <c r="R186" s="14">
        <v>88</v>
      </c>
      <c r="S186" s="14">
        <v>88</v>
      </c>
      <c r="T186" s="14">
        <v>55</v>
      </c>
      <c r="U186" s="14">
        <v>55</v>
      </c>
      <c r="V186" s="9">
        <v>42</v>
      </c>
      <c r="W186" s="14" t="s">
        <v>14</v>
      </c>
      <c r="X186" s="6" t="s">
        <v>14</v>
      </c>
      <c r="Y186" s="27">
        <v>42</v>
      </c>
      <c r="Z186" s="17">
        <f>MIN(P186:S186)+1</f>
        <v>56</v>
      </c>
      <c r="AA186" s="92">
        <v>100</v>
      </c>
      <c r="AB186" s="14">
        <v>100</v>
      </c>
      <c r="AC186" s="14">
        <v>72.91</v>
      </c>
      <c r="AD186" s="14">
        <v>72.64</v>
      </c>
      <c r="AE186" s="14">
        <v>56.75</v>
      </c>
      <c r="AF186" s="14">
        <v>56.33</v>
      </c>
      <c r="AG186" s="22">
        <f>IF(V186="NaN", IF($Z186&gt;1, (1-(L186/$Z186))*100,100), (1-(L186/V186))*100)</f>
        <v>42.374353925094525</v>
      </c>
      <c r="AH186" s="22">
        <f>IF(W186="NaN", IF($Z186&gt;1, (1-(M186/$Z186))*100,100), (1-(M186/W186))*100)</f>
        <v>25</v>
      </c>
      <c r="AI186" s="14">
        <f>IF(X186="NaN", IF($Z186&gt;1, (1-(N186/$Z186))*100,100), (1-(N186/X186))*100)</f>
        <v>42.80368927981749</v>
      </c>
      <c r="AJ186" s="26">
        <f>IF(Y186="NaN", IF($Z186&gt;1, (1-(O186/$Z186))*100,100), (1-(O186/Y186))*100)</f>
        <v>0</v>
      </c>
      <c r="AK186" s="14">
        <v>7200</v>
      </c>
      <c r="AL186" s="14">
        <v>7200</v>
      </c>
      <c r="AM186" s="14">
        <v>7200</v>
      </c>
      <c r="AN186" s="14">
        <v>7200</v>
      </c>
      <c r="AO186" s="14">
        <v>7200</v>
      </c>
      <c r="AP186" s="14">
        <v>6841.07</v>
      </c>
      <c r="AQ186" s="12">
        <v>7200</v>
      </c>
      <c r="AR186" s="15">
        <v>7200</v>
      </c>
      <c r="AS186" s="6">
        <v>7200</v>
      </c>
      <c r="AT186" s="96">
        <v>505.24751591682428</v>
      </c>
      <c r="AU186" s="1" t="b">
        <f>SUM($AK186:$AT186) &lt; $AY$1 * 7200</f>
        <v>1</v>
      </c>
      <c r="AV186" s="1" t="b">
        <f t="shared" si="7"/>
        <v>0</v>
      </c>
      <c r="AW186" s="5" t="b">
        <f t="shared" si="8"/>
        <v>1</v>
      </c>
      <c r="AX186" s="24"/>
      <c r="AY186" s="24"/>
      <c r="BA186" s="14">
        <f xml:space="preserve"> SUBTOTAL(104, F186,I186,L186:O186)</f>
        <v>42</v>
      </c>
      <c r="BB186" s="14">
        <f>SUBTOTAL(105, P186:S186,V186:Z186)</f>
        <v>42</v>
      </c>
      <c r="BC186" s="39" t="b">
        <f t="shared" si="6"/>
        <v>1</v>
      </c>
    </row>
    <row r="187" spans="1:55">
      <c r="A187" s="13">
        <v>100</v>
      </c>
      <c r="B187" s="13">
        <v>8</v>
      </c>
      <c r="C187" s="71">
        <v>0.1</v>
      </c>
      <c r="D187" s="71">
        <v>0.1</v>
      </c>
      <c r="E187" s="112">
        <v>5</v>
      </c>
      <c r="F187" s="92">
        <v>24</v>
      </c>
      <c r="G187" s="14">
        <v>18.170000000000002</v>
      </c>
      <c r="H187" s="14">
        <v>28.75</v>
      </c>
      <c r="I187" s="14">
        <v>27.06</v>
      </c>
      <c r="J187" s="14">
        <v>25.77</v>
      </c>
      <c r="K187" s="14">
        <v>26.61</v>
      </c>
      <c r="L187" s="9">
        <v>32.048119287744292</v>
      </c>
      <c r="M187" s="14">
        <v>33.409999999999997</v>
      </c>
      <c r="N187" s="90">
        <v>39.521240985242521</v>
      </c>
      <c r="O187" s="27">
        <v>38.84749231897797</v>
      </c>
      <c r="P187" s="92">
        <v>70</v>
      </c>
      <c r="Q187" s="14">
        <v>81</v>
      </c>
      <c r="R187" s="14">
        <v>82</v>
      </c>
      <c r="S187" s="14">
        <v>93</v>
      </c>
      <c r="T187" s="14">
        <v>80</v>
      </c>
      <c r="U187" s="14">
        <v>81</v>
      </c>
      <c r="V187" s="9">
        <v>71</v>
      </c>
      <c r="W187" s="14" t="s">
        <v>14</v>
      </c>
      <c r="X187" s="6">
        <v>71</v>
      </c>
      <c r="Y187" s="27" t="s">
        <v>14</v>
      </c>
      <c r="Z187" s="17">
        <f>MIN(P187:S187)+1</f>
        <v>71</v>
      </c>
      <c r="AA187" s="92">
        <v>65.709999999999994</v>
      </c>
      <c r="AB187" s="14">
        <v>77.569999999999993</v>
      </c>
      <c r="AC187" s="14">
        <v>64.94</v>
      </c>
      <c r="AD187" s="14">
        <v>70.900000000000006</v>
      </c>
      <c r="AE187" s="14">
        <v>67.790000000000006</v>
      </c>
      <c r="AF187" s="14">
        <v>67.150000000000006</v>
      </c>
      <c r="AG187" s="22">
        <f>IF(V187="NaN", IF($Z187&gt;1, (1-(L187/$Z187))*100,100), (1-(L187/V187))*100)</f>
        <v>54.861803820078457</v>
      </c>
      <c r="AH187" s="22">
        <f>IF(W187="NaN", IF($Z187&gt;1, (1-(M187/$Z187))*100,100), (1-(M187/W187))*100)</f>
        <v>52.943661971830991</v>
      </c>
      <c r="AI187" s="14">
        <f>IF(X187="NaN", IF($Z187&gt;1, (1-(N187/$Z187))*100,100), (1-(N187/X187))*100)</f>
        <v>44.336280302475316</v>
      </c>
      <c r="AJ187" s="26">
        <f>IF(Y187="NaN", IF($Z187&gt;1, (1-(O187/$Z187))*100,100), (1-(O187/Y187))*100)</f>
        <v>45.285222085946522</v>
      </c>
      <c r="AK187" s="14">
        <v>7200</v>
      </c>
      <c r="AL187" s="14">
        <v>7200</v>
      </c>
      <c r="AM187" s="14">
        <v>7200</v>
      </c>
      <c r="AN187" s="14">
        <v>7200</v>
      </c>
      <c r="AO187" s="14">
        <v>7200</v>
      </c>
      <c r="AP187" s="14">
        <v>7200</v>
      </c>
      <c r="AQ187" s="12">
        <v>7200</v>
      </c>
      <c r="AR187" s="15">
        <v>7200</v>
      </c>
      <c r="AS187" s="6">
        <v>7200</v>
      </c>
      <c r="AT187" s="96">
        <v>7200</v>
      </c>
      <c r="AU187" s="1" t="b">
        <f>SUM($AK187:$AT187) &lt; $AY$1 * 7200</f>
        <v>1</v>
      </c>
      <c r="AV187" s="1" t="b">
        <f t="shared" si="7"/>
        <v>0</v>
      </c>
      <c r="AW187" s="5" t="b">
        <f t="shared" si="8"/>
        <v>0</v>
      </c>
      <c r="AX187" s="24"/>
      <c r="AY187" s="24"/>
      <c r="BA187" s="14">
        <f xml:space="preserve"> SUBTOTAL(104, F187,I187,L187:O187)</f>
        <v>39.521240985242521</v>
      </c>
      <c r="BB187" s="14">
        <f>SUBTOTAL(105, P187:S187,V187:Z187)</f>
        <v>70</v>
      </c>
      <c r="BC187" s="39" t="b">
        <f t="shared" si="6"/>
        <v>1</v>
      </c>
    </row>
    <row r="188" spans="1:55">
      <c r="A188" s="13">
        <v>100</v>
      </c>
      <c r="B188" s="13">
        <v>8</v>
      </c>
      <c r="C188" s="71">
        <v>0.1</v>
      </c>
      <c r="D188" s="71">
        <v>0.5</v>
      </c>
      <c r="E188" s="112">
        <v>1</v>
      </c>
      <c r="F188" s="92">
        <v>11</v>
      </c>
      <c r="G188" s="14">
        <v>5.5</v>
      </c>
      <c r="H188" s="14">
        <v>30.3</v>
      </c>
      <c r="I188" s="14">
        <v>49.25</v>
      </c>
      <c r="J188" s="14">
        <v>45.22</v>
      </c>
      <c r="K188" s="14">
        <v>55.86</v>
      </c>
      <c r="L188" s="9">
        <v>24.0844119025497</v>
      </c>
      <c r="M188" s="14">
        <v>32.33</v>
      </c>
      <c r="N188" s="90">
        <v>35.86422436030287</v>
      </c>
      <c r="O188" s="27">
        <v>50.902795546831172</v>
      </c>
      <c r="P188" s="92">
        <v>190</v>
      </c>
      <c r="Q188" s="14">
        <v>179</v>
      </c>
      <c r="R188" s="14">
        <v>286</v>
      </c>
      <c r="S188" s="14">
        <v>286</v>
      </c>
      <c r="T188" s="14">
        <v>121</v>
      </c>
      <c r="U188" s="14">
        <v>108</v>
      </c>
      <c r="V188" s="9" t="s">
        <v>14</v>
      </c>
      <c r="W188" s="14" t="s">
        <v>14</v>
      </c>
      <c r="X188" s="6" t="s">
        <v>14</v>
      </c>
      <c r="Y188" s="27">
        <v>157</v>
      </c>
      <c r="Z188" s="17">
        <f>MIN(P188:S188)+1</f>
        <v>180</v>
      </c>
      <c r="AA188" s="92">
        <v>94.21</v>
      </c>
      <c r="AB188" s="14">
        <v>96.93</v>
      </c>
      <c r="AC188" s="14">
        <v>89.41</v>
      </c>
      <c r="AD188" s="14">
        <v>82.78</v>
      </c>
      <c r="AE188" s="14">
        <v>62.63</v>
      </c>
      <c r="AF188" s="14">
        <v>48.28</v>
      </c>
      <c r="AG188" s="22">
        <f>IF(V188="NaN", IF($Z188&gt;1, (1-(L188/$Z188))*100,100), (1-(L188/V188))*100)</f>
        <v>86.619771165250171</v>
      </c>
      <c r="AH188" s="22">
        <f>IF(W188="NaN", IF($Z188&gt;1, (1-(M188/$Z188))*100,100), (1-(M188/W188))*100)</f>
        <v>82.038888888888877</v>
      </c>
      <c r="AI188" s="14">
        <f>IF(X188="NaN", IF($Z188&gt;1, (1-(N188/$Z188))*100,100), (1-(N188/X188))*100)</f>
        <v>80.075430910942842</v>
      </c>
      <c r="AJ188" s="26">
        <f>IF(Y188="NaN", IF($Z188&gt;1, (1-(O188/$Z188))*100,100), (1-(O188/Y188))*100)</f>
        <v>67.57783723131773</v>
      </c>
      <c r="AK188" s="14">
        <v>7200</v>
      </c>
      <c r="AL188" s="14">
        <v>7200</v>
      </c>
      <c r="AM188" s="14">
        <v>7200</v>
      </c>
      <c r="AN188" s="14">
        <v>7200</v>
      </c>
      <c r="AO188" s="14">
        <v>7200</v>
      </c>
      <c r="AP188" s="14">
        <v>7200</v>
      </c>
      <c r="AQ188" s="12">
        <v>7200</v>
      </c>
      <c r="AR188" s="15">
        <v>7200</v>
      </c>
      <c r="AS188" s="6">
        <v>7200</v>
      </c>
      <c r="AT188" s="96">
        <v>7200</v>
      </c>
      <c r="AU188" s="1" t="b">
        <f>SUM($AK188:$AT188) &lt; $AY$1 * 7200</f>
        <v>1</v>
      </c>
      <c r="AV188" s="1" t="b">
        <f t="shared" si="7"/>
        <v>0</v>
      </c>
      <c r="AW188" s="5" t="b">
        <f t="shared" si="8"/>
        <v>0</v>
      </c>
      <c r="AX188" s="24"/>
      <c r="AY188" s="24"/>
      <c r="BA188" s="14">
        <f xml:space="preserve"> SUBTOTAL(104, F188,I188,L188:O188)</f>
        <v>50.902795546831172</v>
      </c>
      <c r="BB188" s="14">
        <f>SUBTOTAL(105, P188:S188,V188:Z188)</f>
        <v>157</v>
      </c>
      <c r="BC188" s="39" t="b">
        <f t="shared" si="6"/>
        <v>1</v>
      </c>
    </row>
    <row r="189" spans="1:55">
      <c r="A189" s="13">
        <v>100</v>
      </c>
      <c r="B189" s="13">
        <v>8</v>
      </c>
      <c r="C189" s="71">
        <v>0.1</v>
      </c>
      <c r="D189" s="71">
        <v>0.5</v>
      </c>
      <c r="E189" s="112">
        <v>2</v>
      </c>
      <c r="F189" s="92">
        <v>0</v>
      </c>
      <c r="G189" s="14">
        <v>0</v>
      </c>
      <c r="H189" s="14">
        <v>10</v>
      </c>
      <c r="I189" s="14">
        <v>38</v>
      </c>
      <c r="J189" s="14">
        <v>31.39</v>
      </c>
      <c r="K189" s="14">
        <v>49.43</v>
      </c>
      <c r="L189" s="9">
        <v>21.064570211010111</v>
      </c>
      <c r="M189" s="14">
        <v>27.88</v>
      </c>
      <c r="N189" s="90">
        <v>32.892959606039753</v>
      </c>
      <c r="O189" s="27">
        <v>69</v>
      </c>
      <c r="P189" s="92">
        <v>88</v>
      </c>
      <c r="Q189" s="14">
        <v>109</v>
      </c>
      <c r="R189" s="14">
        <v>210</v>
      </c>
      <c r="S189" s="14">
        <v>189</v>
      </c>
      <c r="T189" s="14">
        <v>80</v>
      </c>
      <c r="U189" s="14">
        <v>80</v>
      </c>
      <c r="V189" s="9" t="s">
        <v>14</v>
      </c>
      <c r="W189" s="14" t="s">
        <v>14</v>
      </c>
      <c r="X189" s="6" t="s">
        <v>14</v>
      </c>
      <c r="Y189" s="27">
        <v>69</v>
      </c>
      <c r="Z189" s="17">
        <f>MIN(P189:S189)+1</f>
        <v>89</v>
      </c>
      <c r="AA189" s="92">
        <v>100</v>
      </c>
      <c r="AB189" s="14">
        <v>100</v>
      </c>
      <c r="AC189" s="14">
        <v>95.24</v>
      </c>
      <c r="AD189" s="14">
        <v>79.89</v>
      </c>
      <c r="AE189" s="14">
        <v>60.76</v>
      </c>
      <c r="AF189" s="14">
        <v>38.21</v>
      </c>
      <c r="AG189" s="22">
        <f>IF(V189="NaN", IF($Z189&gt;1, (1-(L189/$Z189))*100,100), (1-(L189/V189))*100)</f>
        <v>76.331943583134716</v>
      </c>
      <c r="AH189" s="22">
        <f>IF(W189="NaN", IF($Z189&gt;1, (1-(M189/$Z189))*100,100), (1-(M189/W189))*100)</f>
        <v>68.674157303370791</v>
      </c>
      <c r="AI189" s="14">
        <f>IF(X189="NaN", IF($Z189&gt;1, (1-(N189/$Z189))*100,100), (1-(N189/X189))*100)</f>
        <v>63.041618420180058</v>
      </c>
      <c r="AJ189" s="26">
        <f>IF(Y189="NaN", IF($Z189&gt;1, (1-(O189/$Z189))*100,100), (1-(O189/Y189))*100)</f>
        <v>0</v>
      </c>
      <c r="AK189" s="14">
        <v>7200</v>
      </c>
      <c r="AL189" s="14">
        <v>7200</v>
      </c>
      <c r="AM189" s="14">
        <v>7200</v>
      </c>
      <c r="AN189" s="14">
        <v>7200</v>
      </c>
      <c r="AO189" s="14">
        <v>7200</v>
      </c>
      <c r="AP189" s="14">
        <v>7200</v>
      </c>
      <c r="AQ189" s="12">
        <v>7200</v>
      </c>
      <c r="AR189" s="15">
        <v>7200</v>
      </c>
      <c r="AS189" s="6">
        <v>7200</v>
      </c>
      <c r="AT189" s="96">
        <v>4359.9693350791931</v>
      </c>
      <c r="AU189" s="1" t="b">
        <f>SUM($AK189:$AT189) &lt; $AY$1 * 7200</f>
        <v>1</v>
      </c>
      <c r="AV189" s="1" t="b">
        <f t="shared" si="7"/>
        <v>0</v>
      </c>
      <c r="AW189" s="5" t="b">
        <f t="shared" si="8"/>
        <v>1</v>
      </c>
      <c r="AX189" s="24"/>
      <c r="AY189" s="24"/>
      <c r="BA189" s="14">
        <f xml:space="preserve"> SUBTOTAL(104, F189,I189,L189:O189)</f>
        <v>69</v>
      </c>
      <c r="BB189" s="14">
        <f>SUBTOTAL(105, P189:S189,V189:Z189)</f>
        <v>69</v>
      </c>
      <c r="BC189" s="39" t="b">
        <f t="shared" si="6"/>
        <v>1</v>
      </c>
    </row>
    <row r="190" spans="1:55">
      <c r="A190" s="13">
        <v>100</v>
      </c>
      <c r="B190" s="13">
        <v>8</v>
      </c>
      <c r="C190" s="71">
        <v>0.1</v>
      </c>
      <c r="D190" s="71">
        <v>0.5</v>
      </c>
      <c r="E190" s="112">
        <v>3</v>
      </c>
      <c r="F190" s="92">
        <v>13</v>
      </c>
      <c r="G190" s="14">
        <v>0</v>
      </c>
      <c r="H190" s="14">
        <v>31.11</v>
      </c>
      <c r="I190" s="14">
        <v>28.51</v>
      </c>
      <c r="J190" s="14">
        <v>42.2</v>
      </c>
      <c r="K190" s="14">
        <v>56.9</v>
      </c>
      <c r="L190" s="9">
        <v>27.172276870051359</v>
      </c>
      <c r="M190" s="14">
        <v>35.15</v>
      </c>
      <c r="N190" s="90">
        <v>38.091894588917697</v>
      </c>
      <c r="O190" s="27">
        <v>57.366933023713862</v>
      </c>
      <c r="P190" s="92">
        <v>143</v>
      </c>
      <c r="Q190" s="14">
        <v>234</v>
      </c>
      <c r="R190" s="14">
        <v>192</v>
      </c>
      <c r="S190" s="14">
        <v>338</v>
      </c>
      <c r="T190" s="14">
        <v>130</v>
      </c>
      <c r="U190" s="14">
        <v>102</v>
      </c>
      <c r="V190" s="9" t="s">
        <v>14</v>
      </c>
      <c r="W190" s="14" t="s">
        <v>14</v>
      </c>
      <c r="X190" s="6" t="s">
        <v>14</v>
      </c>
      <c r="Y190" s="27">
        <v>126</v>
      </c>
      <c r="Z190" s="17">
        <f>MIN(P190:S190)+1</f>
        <v>144</v>
      </c>
      <c r="AA190" s="92">
        <v>90.91</v>
      </c>
      <c r="AB190" s="14">
        <v>100</v>
      </c>
      <c r="AC190" s="14">
        <v>83.8</v>
      </c>
      <c r="AD190" s="14">
        <v>91.56</v>
      </c>
      <c r="AE190" s="14">
        <v>67.540000000000006</v>
      </c>
      <c r="AF190" s="14">
        <v>44.22</v>
      </c>
      <c r="AG190" s="22">
        <f>IF(V190="NaN", IF($Z190&gt;1, (1-(L190/$Z190))*100,100), (1-(L190/V190))*100)</f>
        <v>81.130363284686553</v>
      </c>
      <c r="AH190" s="22">
        <f>IF(W190="NaN", IF($Z190&gt;1, (1-(M190/$Z190))*100,100), (1-(M190/W190))*100)</f>
        <v>75.590277777777786</v>
      </c>
      <c r="AI190" s="14">
        <f>IF(X190="NaN", IF($Z190&gt;1, (1-(N190/$Z190))*100,100), (1-(N190/X190))*100)</f>
        <v>73.547295424362716</v>
      </c>
      <c r="AJ190" s="26">
        <f>IF(Y190="NaN", IF($Z190&gt;1, (1-(O190/$Z190))*100,100), (1-(O190/Y190))*100)</f>
        <v>54.470688076417574</v>
      </c>
      <c r="AK190" s="14">
        <v>7200</v>
      </c>
      <c r="AL190" s="14">
        <v>7200</v>
      </c>
      <c r="AM190" s="14">
        <v>7200</v>
      </c>
      <c r="AN190" s="14">
        <v>7200</v>
      </c>
      <c r="AO190" s="14">
        <v>7200</v>
      </c>
      <c r="AP190" s="14">
        <v>7200</v>
      </c>
      <c r="AQ190" s="12">
        <v>7200</v>
      </c>
      <c r="AR190" s="15">
        <v>7200</v>
      </c>
      <c r="AS190" s="6">
        <v>7200</v>
      </c>
      <c r="AT190" s="96">
        <v>7200</v>
      </c>
      <c r="AU190" s="1" t="b">
        <f>SUM($AK190:$AT190) &lt; $AY$1 * 7200</f>
        <v>1</v>
      </c>
      <c r="AV190" s="1" t="b">
        <f t="shared" si="7"/>
        <v>0</v>
      </c>
      <c r="AW190" s="5" t="b">
        <f t="shared" si="8"/>
        <v>0</v>
      </c>
      <c r="AX190" s="24"/>
      <c r="AY190" s="24"/>
      <c r="BA190" s="14">
        <f xml:space="preserve"> SUBTOTAL(104, F190,I190,L190:O190)</f>
        <v>57.366933023713862</v>
      </c>
      <c r="BB190" s="14">
        <f>SUBTOTAL(105, P190:S190,V190:Z190)</f>
        <v>126</v>
      </c>
      <c r="BC190" s="39" t="b">
        <f t="shared" si="6"/>
        <v>1</v>
      </c>
    </row>
    <row r="191" spans="1:55">
      <c r="A191" s="13">
        <v>100</v>
      </c>
      <c r="B191" s="13">
        <v>8</v>
      </c>
      <c r="C191" s="71">
        <v>0.1</v>
      </c>
      <c r="D191" s="71">
        <v>0.5</v>
      </c>
      <c r="E191" s="112">
        <v>4</v>
      </c>
      <c r="F191" s="92">
        <v>0</v>
      </c>
      <c r="G191" s="14">
        <v>0</v>
      </c>
      <c r="H191" s="14">
        <v>20</v>
      </c>
      <c r="I191" s="14">
        <v>40.049999999999997</v>
      </c>
      <c r="J191" s="14">
        <v>32.119999999999997</v>
      </c>
      <c r="K191" s="14">
        <v>50.16</v>
      </c>
      <c r="L191" s="9">
        <v>22.543176832535249</v>
      </c>
      <c r="M191" s="14">
        <v>20.48</v>
      </c>
      <c r="N191" s="90">
        <v>34.808165053634191</v>
      </c>
      <c r="O191" s="27">
        <v>53</v>
      </c>
      <c r="P191" s="92">
        <v>64</v>
      </c>
      <c r="Q191" s="14">
        <v>141</v>
      </c>
      <c r="R191" s="14">
        <v>165</v>
      </c>
      <c r="S191" s="14">
        <v>165</v>
      </c>
      <c r="T191" s="14">
        <v>66</v>
      </c>
      <c r="U191" s="14">
        <v>53</v>
      </c>
      <c r="V191" s="9" t="s">
        <v>14</v>
      </c>
      <c r="W191" s="14" t="s">
        <v>14</v>
      </c>
      <c r="X191" s="6" t="s">
        <v>14</v>
      </c>
      <c r="Y191" s="27">
        <v>53</v>
      </c>
      <c r="Z191" s="17">
        <f>MIN(P191:S191)+1</f>
        <v>65</v>
      </c>
      <c r="AA191" s="92">
        <v>100</v>
      </c>
      <c r="AB191" s="14">
        <v>100</v>
      </c>
      <c r="AC191" s="14">
        <v>87.88</v>
      </c>
      <c r="AD191" s="14">
        <v>75.73</v>
      </c>
      <c r="AE191" s="14">
        <v>51.33</v>
      </c>
      <c r="AF191" s="14">
        <v>5.36</v>
      </c>
      <c r="AG191" s="22">
        <f>IF(V191="NaN", IF($Z191&gt;1, (1-(L191/$Z191))*100,100), (1-(L191/V191))*100)</f>
        <v>65.318189488407313</v>
      </c>
      <c r="AH191" s="22">
        <f>IF(W191="NaN", IF($Z191&gt;1, (1-(M191/$Z191))*100,100), (1-(M191/W191))*100)</f>
        <v>68.492307692307691</v>
      </c>
      <c r="AI191" s="14">
        <f>IF(X191="NaN", IF($Z191&gt;1, (1-(N191/$Z191))*100,100), (1-(N191/X191))*100)</f>
        <v>46.448976840562786</v>
      </c>
      <c r="AJ191" s="26">
        <f>IF(Y191="NaN", IF($Z191&gt;1, (1-(O191/$Z191))*100,100), (1-(O191/Y191))*100)</f>
        <v>0</v>
      </c>
      <c r="AK191" s="14">
        <v>7200</v>
      </c>
      <c r="AL191" s="14">
        <v>7200</v>
      </c>
      <c r="AM191" s="14">
        <v>7200</v>
      </c>
      <c r="AN191" s="14">
        <v>7200</v>
      </c>
      <c r="AO191" s="14">
        <v>7200</v>
      </c>
      <c r="AP191" s="14">
        <v>6537.36</v>
      </c>
      <c r="AQ191" s="12">
        <v>7200</v>
      </c>
      <c r="AR191" s="15">
        <v>7200</v>
      </c>
      <c r="AS191" s="6">
        <v>7200</v>
      </c>
      <c r="AT191" s="96">
        <v>449.05059099197388</v>
      </c>
      <c r="AU191" s="1" t="b">
        <f>SUM($AK191:$AT191) &lt; $AY$1 * 7200</f>
        <v>1</v>
      </c>
      <c r="AV191" s="1" t="b">
        <f t="shared" si="7"/>
        <v>0</v>
      </c>
      <c r="AW191" s="5" t="b">
        <f t="shared" si="8"/>
        <v>1</v>
      </c>
      <c r="AX191" s="24"/>
      <c r="AY191" s="24"/>
      <c r="BA191" s="14">
        <f xml:space="preserve"> SUBTOTAL(104, F191,I191,L191:O191)</f>
        <v>53</v>
      </c>
      <c r="BB191" s="14">
        <f>SUBTOTAL(105, P191:S191,V191:Z191)</f>
        <v>53</v>
      </c>
      <c r="BC191" s="39" t="b">
        <f t="shared" si="6"/>
        <v>1</v>
      </c>
    </row>
    <row r="192" spans="1:55">
      <c r="A192" s="13">
        <v>100</v>
      </c>
      <c r="B192" s="13">
        <v>8</v>
      </c>
      <c r="C192" s="71">
        <v>0.1</v>
      </c>
      <c r="D192" s="71">
        <v>0.5</v>
      </c>
      <c r="E192" s="112">
        <v>5</v>
      </c>
      <c r="F192" s="92">
        <v>16.899999999999999</v>
      </c>
      <c r="G192" s="14">
        <v>14.33</v>
      </c>
      <c r="H192" s="14">
        <v>40.47</v>
      </c>
      <c r="I192" s="14">
        <v>62.92</v>
      </c>
      <c r="J192" s="14">
        <v>43.02</v>
      </c>
      <c r="K192" s="14">
        <v>59.52</v>
      </c>
      <c r="L192" s="9">
        <v>34.017108690328037</v>
      </c>
      <c r="M192" s="14">
        <v>31.85</v>
      </c>
      <c r="N192" s="90">
        <v>42.30791405547636</v>
      </c>
      <c r="O192" s="27">
        <v>56.89725330625452</v>
      </c>
      <c r="P192" s="92">
        <v>106</v>
      </c>
      <c r="Q192" s="14">
        <v>224</v>
      </c>
      <c r="R192" s="14">
        <v>262</v>
      </c>
      <c r="S192" s="14">
        <v>245</v>
      </c>
      <c r="T192" s="14">
        <v>107</v>
      </c>
      <c r="U192" s="14">
        <v>94</v>
      </c>
      <c r="V192" s="9" t="s">
        <v>14</v>
      </c>
      <c r="W192" s="14" t="s">
        <v>14</v>
      </c>
      <c r="X192" s="6" t="s">
        <v>14</v>
      </c>
      <c r="Y192" s="25" t="s">
        <v>14</v>
      </c>
      <c r="Z192" s="17">
        <f>MIN(P192:S192)+1</f>
        <v>107</v>
      </c>
      <c r="AA192" s="92">
        <v>84.06</v>
      </c>
      <c r="AB192" s="14">
        <v>93.6</v>
      </c>
      <c r="AC192" s="14">
        <v>84.56</v>
      </c>
      <c r="AD192" s="14">
        <v>74.319999999999993</v>
      </c>
      <c r="AE192" s="14">
        <v>59.79</v>
      </c>
      <c r="AF192" s="14">
        <v>36.68</v>
      </c>
      <c r="AG192" s="22">
        <f>IF(V192="NaN", IF($Z192&gt;1, (1-(L192/$Z192))*100,100), (1-(L192/V192))*100)</f>
        <v>68.208309635207442</v>
      </c>
      <c r="AH192" s="22">
        <f>IF(W192="NaN", IF($Z192&gt;1, (1-(M192/$Z192))*100,100), (1-(M192/W192))*100)</f>
        <v>70.233644859813083</v>
      </c>
      <c r="AI192" s="14">
        <f>IF(X192="NaN", IF($Z192&gt;1, (1-(N192/$Z192))*100,100), (1-(N192/X192))*100)</f>
        <v>60.459893406096853</v>
      </c>
      <c r="AJ192" s="26">
        <f>IF(Y192="NaN", IF($Z192&gt;1, (1-(O192/$Z192))*100,100), (1-(O192/Y192))*100)</f>
        <v>46.824996910042508</v>
      </c>
      <c r="AK192" s="14">
        <v>7200</v>
      </c>
      <c r="AL192" s="14">
        <v>7200</v>
      </c>
      <c r="AM192" s="14">
        <v>7200</v>
      </c>
      <c r="AN192" s="14">
        <v>7200</v>
      </c>
      <c r="AO192" s="14">
        <v>7200</v>
      </c>
      <c r="AP192" s="14">
        <v>7200</v>
      </c>
      <c r="AQ192" s="12">
        <v>7200</v>
      </c>
      <c r="AR192" s="15">
        <v>7200</v>
      </c>
      <c r="AS192" s="6">
        <v>7200</v>
      </c>
      <c r="AT192" s="96">
        <v>7200</v>
      </c>
      <c r="AU192" s="1" t="b">
        <f>SUM($AK192:$AT192) &lt; $AY$1 * 7200</f>
        <v>1</v>
      </c>
      <c r="AV192" s="1" t="b">
        <f t="shared" si="7"/>
        <v>0</v>
      </c>
      <c r="AW192" s="5" t="b">
        <f t="shared" si="8"/>
        <v>0</v>
      </c>
      <c r="AX192" s="24"/>
      <c r="AY192" s="24"/>
      <c r="BA192" s="14">
        <f xml:space="preserve"> SUBTOTAL(104, F192,I192,L192:O192)</f>
        <v>62.92</v>
      </c>
      <c r="BB192" s="14">
        <f>SUBTOTAL(105, P192:S192,V192:Z192)</f>
        <v>106</v>
      </c>
      <c r="BC192" s="39" t="b">
        <f t="shared" si="6"/>
        <v>1</v>
      </c>
    </row>
    <row r="193" spans="1:55">
      <c r="A193" s="13">
        <v>100</v>
      </c>
      <c r="B193" s="13">
        <v>8</v>
      </c>
      <c r="C193" s="71">
        <v>0.1</v>
      </c>
      <c r="D193" s="71">
        <v>1</v>
      </c>
      <c r="E193" s="112">
        <v>1</v>
      </c>
      <c r="F193" s="92">
        <v>13.77</v>
      </c>
      <c r="G193" s="14">
        <v>11</v>
      </c>
      <c r="H193" s="14">
        <v>35.99</v>
      </c>
      <c r="I193" s="14">
        <v>31</v>
      </c>
      <c r="J193" s="14">
        <v>50.34</v>
      </c>
      <c r="K193" s="14">
        <v>90.1</v>
      </c>
      <c r="L193" s="9">
        <v>48.999999999999773</v>
      </c>
      <c r="M193" s="14">
        <v>40</v>
      </c>
      <c r="N193" s="90">
        <v>49.057631310877909</v>
      </c>
      <c r="O193" s="27">
        <v>90.062356669346045</v>
      </c>
      <c r="P193" s="92">
        <v>119</v>
      </c>
      <c r="Q193" s="14">
        <v>218</v>
      </c>
      <c r="R193" s="14">
        <v>361</v>
      </c>
      <c r="S193" s="14">
        <v>363</v>
      </c>
      <c r="T193" s="14">
        <v>143</v>
      </c>
      <c r="U193" s="14">
        <v>154</v>
      </c>
      <c r="V193" s="9" t="s">
        <v>14</v>
      </c>
      <c r="W193" s="14" t="s">
        <v>14</v>
      </c>
      <c r="X193" s="6" t="s">
        <v>14</v>
      </c>
      <c r="Y193" s="25" t="s">
        <v>14</v>
      </c>
      <c r="Z193" s="17">
        <f>MIN(P193:S193)+1</f>
        <v>120</v>
      </c>
      <c r="AA193" s="92">
        <v>88.43</v>
      </c>
      <c r="AB193" s="14">
        <v>94.95</v>
      </c>
      <c r="AC193" s="14">
        <v>90.03</v>
      </c>
      <c r="AD193" s="14">
        <v>91.46</v>
      </c>
      <c r="AE193" s="14">
        <v>64.790000000000006</v>
      </c>
      <c r="AF193" s="14">
        <v>41.49</v>
      </c>
      <c r="AG193" s="22">
        <f>IF(V193="NaN", IF($Z193&gt;1, (1-(L193/$Z193))*100,100), (1-(L193/V193))*100)</f>
        <v>59.166666666666856</v>
      </c>
      <c r="AH193" s="22">
        <f>IF(W193="NaN", IF($Z193&gt;1, (1-(M193/$Z193))*100,100), (1-(M193/W193))*100)</f>
        <v>66.666666666666671</v>
      </c>
      <c r="AI193" s="14">
        <f>IF(X193="NaN", IF($Z193&gt;1, (1-(N193/$Z193))*100,100), (1-(N193/X193))*100)</f>
        <v>59.118640574268412</v>
      </c>
      <c r="AJ193" s="26">
        <f>IF(Y193="NaN", IF($Z193&gt;1, (1-(O193/$Z193))*100,100), (1-(O193/Y193))*100)</f>
        <v>24.948036108878291</v>
      </c>
      <c r="AK193" s="14">
        <v>7200</v>
      </c>
      <c r="AL193" s="14">
        <v>7200</v>
      </c>
      <c r="AM193" s="14">
        <v>7200</v>
      </c>
      <c r="AN193" s="14">
        <v>7200</v>
      </c>
      <c r="AO193" s="14">
        <v>7200</v>
      </c>
      <c r="AP193" s="14">
        <v>7200</v>
      </c>
      <c r="AQ193" s="12">
        <v>7200</v>
      </c>
      <c r="AR193" s="15">
        <v>7200</v>
      </c>
      <c r="AS193" s="6">
        <v>7200</v>
      </c>
      <c r="AT193" s="96">
        <v>7200</v>
      </c>
      <c r="AU193" s="1" t="b">
        <f>SUM($AK193:$AT193) &lt; $AY$1 * 7200</f>
        <v>1</v>
      </c>
      <c r="AV193" s="1" t="b">
        <f t="shared" si="7"/>
        <v>0</v>
      </c>
      <c r="AW193" s="5" t="b">
        <f t="shared" si="8"/>
        <v>0</v>
      </c>
      <c r="AX193" s="24"/>
      <c r="AY193" s="24"/>
      <c r="BA193" s="14">
        <f xml:space="preserve"> SUBTOTAL(104, F193,I193,L193:O193)</f>
        <v>90.062356669346045</v>
      </c>
      <c r="BB193" s="14">
        <f>SUBTOTAL(105, P193:S193,V193:Z193)</f>
        <v>119</v>
      </c>
      <c r="BC193" s="39" t="b">
        <f t="shared" si="6"/>
        <v>1</v>
      </c>
    </row>
    <row r="194" spans="1:55">
      <c r="A194" s="13">
        <v>100</v>
      </c>
      <c r="B194" s="13">
        <v>8</v>
      </c>
      <c r="C194" s="71">
        <v>0.1</v>
      </c>
      <c r="D194" s="71">
        <v>1</v>
      </c>
      <c r="E194" s="112">
        <v>2</v>
      </c>
      <c r="F194" s="92">
        <v>0</v>
      </c>
      <c r="G194" s="14">
        <v>0</v>
      </c>
      <c r="H194" s="14">
        <v>28.05</v>
      </c>
      <c r="I194" s="14">
        <v>28.2</v>
      </c>
      <c r="J194" s="14">
        <v>37.82</v>
      </c>
      <c r="K194" s="14">
        <v>59.79</v>
      </c>
      <c r="L194" s="9">
        <v>37.999999999999432</v>
      </c>
      <c r="M194" s="14">
        <v>35.68</v>
      </c>
      <c r="N194" s="90">
        <v>40.209272786270169</v>
      </c>
      <c r="O194" s="27">
        <v>68.999999999999986</v>
      </c>
      <c r="P194" s="92">
        <v>76</v>
      </c>
      <c r="Q194" s="14">
        <v>98</v>
      </c>
      <c r="R194" s="14">
        <v>239</v>
      </c>
      <c r="S194" s="14">
        <v>136</v>
      </c>
      <c r="T194" s="14">
        <v>120</v>
      </c>
      <c r="U194" s="14">
        <v>99</v>
      </c>
      <c r="V194" s="9" t="s">
        <v>14</v>
      </c>
      <c r="W194" s="14" t="s">
        <v>14</v>
      </c>
      <c r="X194" s="6" t="s">
        <v>14</v>
      </c>
      <c r="Y194" s="27">
        <v>68.999999999999972</v>
      </c>
      <c r="Z194" s="17">
        <f>MIN(P194:S194)+1</f>
        <v>77</v>
      </c>
      <c r="AA194" s="92">
        <v>100</v>
      </c>
      <c r="AB194" s="14">
        <v>100</v>
      </c>
      <c r="AC194" s="14">
        <v>88.26</v>
      </c>
      <c r="AD194" s="14">
        <v>79.27</v>
      </c>
      <c r="AE194" s="14">
        <v>68.489999999999995</v>
      </c>
      <c r="AF194" s="14">
        <v>39.61</v>
      </c>
      <c r="AG194" s="22">
        <f>IF(V194="NaN", IF($Z194&gt;1, (1-(L194/$Z194))*100,100), (1-(L194/V194))*100)</f>
        <v>50.649350649351391</v>
      </c>
      <c r="AH194" s="22">
        <f>IF(W194="NaN", IF($Z194&gt;1, (1-(M194/$Z194))*100,100), (1-(M194/W194))*100)</f>
        <v>53.662337662337656</v>
      </c>
      <c r="AI194" s="14">
        <f>IF(X194="NaN", IF($Z194&gt;1, (1-(N194/$Z194))*100,100), (1-(N194/X194))*100)</f>
        <v>47.780165212636142</v>
      </c>
      <c r="AJ194" s="26">
        <f>IF(Y194="NaN", IF($Z194&gt;1, (1-(O194/$Z194))*100,100), (1-(O194/Y194))*100)</f>
        <v>-2.2204460492503131E-14</v>
      </c>
      <c r="AK194" s="14">
        <v>7200</v>
      </c>
      <c r="AL194" s="14">
        <v>7200</v>
      </c>
      <c r="AM194" s="14">
        <v>7200</v>
      </c>
      <c r="AN194" s="14">
        <v>7200</v>
      </c>
      <c r="AO194" s="14">
        <v>7200</v>
      </c>
      <c r="AP194" s="14">
        <v>7200</v>
      </c>
      <c r="AQ194" s="12">
        <v>7200</v>
      </c>
      <c r="AR194" s="15">
        <v>7200</v>
      </c>
      <c r="AS194" s="6">
        <v>7200</v>
      </c>
      <c r="AT194" s="96">
        <v>320.96477007865911</v>
      </c>
      <c r="AU194" s="1" t="b">
        <f>SUM($AK194:$AT194) &lt; $AY$1 * 7200</f>
        <v>1</v>
      </c>
      <c r="AV194" s="1" t="b">
        <f t="shared" si="7"/>
        <v>0</v>
      </c>
      <c r="AW194" s="5" t="b">
        <f t="shared" si="8"/>
        <v>1</v>
      </c>
      <c r="AX194" s="24"/>
      <c r="AY194" s="24"/>
      <c r="BA194" s="14">
        <f xml:space="preserve"> SUBTOTAL(104, F194,I194,L194:O194)</f>
        <v>68.999999999999986</v>
      </c>
      <c r="BB194" s="14">
        <f>SUBTOTAL(105, P194:S194,V194:Z194)</f>
        <v>68.999999999999972</v>
      </c>
      <c r="BC194" s="39" t="b">
        <f t="shared" si="6"/>
        <v>1</v>
      </c>
    </row>
    <row r="195" spans="1:55">
      <c r="A195" s="13">
        <v>100</v>
      </c>
      <c r="B195" s="13">
        <v>8</v>
      </c>
      <c r="C195" s="71">
        <v>0.1</v>
      </c>
      <c r="D195" s="71">
        <v>1</v>
      </c>
      <c r="E195" s="112">
        <v>3</v>
      </c>
      <c r="F195" s="92">
        <v>13</v>
      </c>
      <c r="G195" s="14">
        <v>0</v>
      </c>
      <c r="H195" s="14">
        <v>13</v>
      </c>
      <c r="I195" s="14">
        <v>13</v>
      </c>
      <c r="J195" s="14">
        <v>51.96</v>
      </c>
      <c r="K195" s="14">
        <v>81.23</v>
      </c>
      <c r="L195" s="9">
        <v>47.027959659776407</v>
      </c>
      <c r="M195" s="14">
        <v>38.909999999999997</v>
      </c>
      <c r="N195" s="90">
        <v>54.892100384993768</v>
      </c>
      <c r="O195" s="27">
        <v>91.379801478823126</v>
      </c>
      <c r="P195" s="92">
        <v>154</v>
      </c>
      <c r="Q195" s="14">
        <v>206</v>
      </c>
      <c r="R195" s="14">
        <v>429</v>
      </c>
      <c r="S195" s="14">
        <v>286</v>
      </c>
      <c r="T195" s="14">
        <v>169</v>
      </c>
      <c r="U195" s="14">
        <v>117</v>
      </c>
      <c r="V195" s="9" t="s">
        <v>14</v>
      </c>
      <c r="W195" s="14" t="s">
        <v>14</v>
      </c>
      <c r="X195" s="6" t="s">
        <v>14</v>
      </c>
      <c r="Y195" s="27">
        <v>115</v>
      </c>
      <c r="Z195" s="17">
        <f>MIN(P195:S195)+1</f>
        <v>155</v>
      </c>
      <c r="AA195" s="92">
        <v>91.56</v>
      </c>
      <c r="AB195" s="14">
        <v>100</v>
      </c>
      <c r="AC195" s="14">
        <v>96.97</v>
      </c>
      <c r="AD195" s="14">
        <v>95.45</v>
      </c>
      <c r="AE195" s="14">
        <v>69.25</v>
      </c>
      <c r="AF195" s="14">
        <v>30.57</v>
      </c>
      <c r="AG195" s="22">
        <f>IF(V195="NaN", IF($Z195&gt;1, (1-(L195/$Z195))*100,100), (1-(L195/V195))*100)</f>
        <v>69.659380864660378</v>
      </c>
      <c r="AH195" s="22">
        <f>IF(W195="NaN", IF($Z195&gt;1, (1-(M195/$Z195))*100,100), (1-(M195/W195))*100)</f>
        <v>74.896774193548382</v>
      </c>
      <c r="AI195" s="14">
        <f>IF(X195="NaN", IF($Z195&gt;1, (1-(N195/$Z195))*100,100), (1-(N195/X195))*100)</f>
        <v>64.585741687100793</v>
      </c>
      <c r="AJ195" s="26">
        <f>IF(Y195="NaN", IF($Z195&gt;1, (1-(O195/$Z195))*100,100), (1-(O195/Y195))*100)</f>
        <v>20.539303061892934</v>
      </c>
      <c r="AK195" s="14">
        <v>7200</v>
      </c>
      <c r="AL195" s="14">
        <v>7200</v>
      </c>
      <c r="AM195" s="14">
        <v>7200</v>
      </c>
      <c r="AN195" s="14">
        <v>7200</v>
      </c>
      <c r="AO195" s="14">
        <v>7200</v>
      </c>
      <c r="AP195" s="14">
        <v>7200</v>
      </c>
      <c r="AQ195" s="12">
        <v>7200</v>
      </c>
      <c r="AR195" s="15">
        <v>7200</v>
      </c>
      <c r="AS195" s="6">
        <v>7200</v>
      </c>
      <c r="AT195" s="96">
        <v>7200</v>
      </c>
      <c r="AU195" s="1" t="b">
        <f>SUM($AK195:$AT195) &lt; $AY$1 * 7200</f>
        <v>1</v>
      </c>
      <c r="AV195" s="1" t="b">
        <f t="shared" si="7"/>
        <v>0</v>
      </c>
      <c r="AW195" s="5" t="b">
        <f t="shared" si="8"/>
        <v>0</v>
      </c>
      <c r="AX195" s="24"/>
      <c r="AY195" s="24"/>
      <c r="BA195" s="14">
        <f xml:space="preserve"> SUBTOTAL(104, F195,I195,L195:O195)</f>
        <v>91.379801478823126</v>
      </c>
      <c r="BB195" s="14">
        <f>SUBTOTAL(105, P195:S195,V195:Z195)</f>
        <v>115</v>
      </c>
      <c r="BC195" s="39" t="b">
        <f t="shared" ref="BC195:BC258" si="9">ROUND(BA195, 0) &lt;= ROUND(BB195, 0)</f>
        <v>1</v>
      </c>
    </row>
    <row r="196" spans="1:55">
      <c r="A196" s="13">
        <v>100</v>
      </c>
      <c r="B196" s="13">
        <v>8</v>
      </c>
      <c r="C196" s="71">
        <v>0.1</v>
      </c>
      <c r="D196" s="71">
        <v>1</v>
      </c>
      <c r="E196" s="112">
        <v>4</v>
      </c>
      <c r="F196" s="92">
        <v>0</v>
      </c>
      <c r="G196" s="14">
        <v>0</v>
      </c>
      <c r="H196" s="14">
        <v>20</v>
      </c>
      <c r="I196" s="14">
        <v>20</v>
      </c>
      <c r="J196" s="14">
        <v>39.659999999999997</v>
      </c>
      <c r="K196" s="14">
        <v>65.87</v>
      </c>
      <c r="L196" s="9">
        <v>37.999999999999737</v>
      </c>
      <c r="M196" s="14">
        <v>31</v>
      </c>
      <c r="N196" s="90">
        <v>40.564751824652483</v>
      </c>
      <c r="O196" s="27">
        <v>72.999999999999986</v>
      </c>
      <c r="P196" s="92">
        <v>106</v>
      </c>
      <c r="Q196" s="14">
        <v>128</v>
      </c>
      <c r="R196" s="14">
        <v>251</v>
      </c>
      <c r="S196" s="14">
        <v>264</v>
      </c>
      <c r="T196" s="14">
        <v>97</v>
      </c>
      <c r="U196" s="14">
        <v>73</v>
      </c>
      <c r="V196" s="9" t="s">
        <v>14</v>
      </c>
      <c r="W196" s="14" t="s">
        <v>14</v>
      </c>
      <c r="X196" s="6" t="s">
        <v>14</v>
      </c>
      <c r="Y196" s="27">
        <v>72.999999999999986</v>
      </c>
      <c r="Z196" s="17">
        <f>MIN(P196:S196)+1</f>
        <v>107</v>
      </c>
      <c r="AA196" s="92">
        <v>100</v>
      </c>
      <c r="AB196" s="14">
        <v>100</v>
      </c>
      <c r="AC196" s="14">
        <v>92.03</v>
      </c>
      <c r="AD196" s="14">
        <v>92.42</v>
      </c>
      <c r="AE196" s="14">
        <v>59.12</v>
      </c>
      <c r="AF196" s="14">
        <v>9.76</v>
      </c>
      <c r="AG196" s="22">
        <f>IF(V196="NaN", IF($Z196&gt;1, (1-(L196/$Z196))*100,100), (1-(L196/V196))*100)</f>
        <v>64.485981308411453</v>
      </c>
      <c r="AH196" s="22">
        <f>IF(W196="NaN", IF($Z196&gt;1, (1-(M196/$Z196))*100,100), (1-(M196/W196))*100)</f>
        <v>71.028037383177576</v>
      </c>
      <c r="AI196" s="14">
        <f>IF(X196="NaN", IF($Z196&gt;1, (1-(N196/$Z196))*100,100), (1-(N196/X196))*100)</f>
        <v>62.089016986306092</v>
      </c>
      <c r="AJ196" s="26">
        <f>IF(Y196="NaN", IF($Z196&gt;1, (1-(O196/$Z196))*100,100), (1-(O196/Y196))*100)</f>
        <v>0</v>
      </c>
      <c r="AK196" s="14">
        <v>7200</v>
      </c>
      <c r="AL196" s="14">
        <v>7200</v>
      </c>
      <c r="AM196" s="14">
        <v>7200</v>
      </c>
      <c r="AN196" s="14">
        <v>7200</v>
      </c>
      <c r="AO196" s="14">
        <v>7200</v>
      </c>
      <c r="AP196" s="14">
        <v>7200</v>
      </c>
      <c r="AQ196" s="12">
        <v>7200</v>
      </c>
      <c r="AR196" s="15">
        <v>7200</v>
      </c>
      <c r="AS196" s="6">
        <v>7200</v>
      </c>
      <c r="AT196" s="96">
        <v>784.08821201324463</v>
      </c>
      <c r="AU196" s="1" t="b">
        <f>SUM($AK196:$AT196) &lt; $AY$1 * 7200</f>
        <v>1</v>
      </c>
      <c r="AV196" s="1" t="b">
        <f t="shared" ref="AV196:AV259" si="10">OR( $AA196=0, $AB196=0, $AC196=0,  $AD196=0,  $AE196=0,  $AF196=0,)</f>
        <v>0</v>
      </c>
      <c r="AW196" s="5" t="b">
        <f t="shared" ref="AW196:AW259" si="11">AND($AV196=FALSE, OR($AG196&lt;=0,  $AH196&lt;=0,  $AI196&lt;=0,  $AJ196&lt;=0))</f>
        <v>1</v>
      </c>
      <c r="AX196" s="24"/>
      <c r="AY196" s="24"/>
      <c r="BA196" s="14">
        <f xml:space="preserve"> SUBTOTAL(104, F196,I196,L196:O196)</f>
        <v>72.999999999999986</v>
      </c>
      <c r="BB196" s="14">
        <f>SUBTOTAL(105, P196:S196,V196:Z196)</f>
        <v>72.999999999999986</v>
      </c>
      <c r="BC196" s="39" t="b">
        <f t="shared" si="9"/>
        <v>1</v>
      </c>
    </row>
    <row r="197" spans="1:55">
      <c r="A197" s="13">
        <v>100</v>
      </c>
      <c r="B197" s="13">
        <v>8</v>
      </c>
      <c r="C197" s="71">
        <v>0.1</v>
      </c>
      <c r="D197" s="71">
        <v>1</v>
      </c>
      <c r="E197" s="112">
        <v>5</v>
      </c>
      <c r="F197" s="92">
        <v>24</v>
      </c>
      <c r="G197" s="14">
        <v>24</v>
      </c>
      <c r="H197" s="14">
        <v>47.48</v>
      </c>
      <c r="I197" s="14">
        <v>59</v>
      </c>
      <c r="J197" s="14">
        <v>57.73</v>
      </c>
      <c r="K197" s="14">
        <v>89.85</v>
      </c>
      <c r="L197" s="9">
        <v>56.999999999999282</v>
      </c>
      <c r="M197" s="14">
        <v>47</v>
      </c>
      <c r="N197" s="90">
        <v>62.01984447206695</v>
      </c>
      <c r="O197" s="27">
        <v>106.9999999999999</v>
      </c>
      <c r="P197" s="92">
        <v>175</v>
      </c>
      <c r="Q197" s="14">
        <v>189</v>
      </c>
      <c r="R197" s="14">
        <v>323</v>
      </c>
      <c r="S197" s="14">
        <v>238</v>
      </c>
      <c r="T197" s="14">
        <v>240</v>
      </c>
      <c r="U197" s="14">
        <v>119</v>
      </c>
      <c r="V197" s="9" t="s">
        <v>14</v>
      </c>
      <c r="W197" s="14" t="s">
        <v>14</v>
      </c>
      <c r="X197" s="6" t="s">
        <v>14</v>
      </c>
      <c r="Y197" s="27">
        <v>106.9999999999999</v>
      </c>
      <c r="Z197" s="17">
        <f>MIN(P197:S197)+1</f>
        <v>176</v>
      </c>
      <c r="AA197" s="92">
        <v>86.29</v>
      </c>
      <c r="AB197" s="14">
        <v>87.3</v>
      </c>
      <c r="AC197" s="14">
        <v>85.3</v>
      </c>
      <c r="AD197" s="14">
        <v>75.209999999999994</v>
      </c>
      <c r="AE197" s="14">
        <v>75.95</v>
      </c>
      <c r="AF197" s="14">
        <v>24.49</v>
      </c>
      <c r="AG197" s="22">
        <f>IF(V197="NaN", IF($Z197&gt;1, (1-(L197/$Z197))*100,100), (1-(L197/V197))*100)</f>
        <v>67.613636363636772</v>
      </c>
      <c r="AH197" s="22">
        <f>IF(W197="NaN", IF($Z197&gt;1, (1-(M197/$Z197))*100,100), (1-(M197/W197))*100)</f>
        <v>73.295454545454547</v>
      </c>
      <c r="AI197" s="14">
        <f>IF(X197="NaN", IF($Z197&gt;1, (1-(N197/$Z197))*100,100), (1-(N197/X197))*100)</f>
        <v>64.761452004507419</v>
      </c>
      <c r="AJ197" s="26">
        <f>IF(Y197="NaN", IF($Z197&gt;1, (1-(O197/$Z197))*100,100), (1-(O197/Y197))*100)</f>
        <v>0</v>
      </c>
      <c r="AK197" s="14">
        <v>7200</v>
      </c>
      <c r="AL197" s="14">
        <v>7200</v>
      </c>
      <c r="AM197" s="14">
        <v>7200</v>
      </c>
      <c r="AN197" s="14">
        <v>7200</v>
      </c>
      <c r="AO197" s="14">
        <v>7200</v>
      </c>
      <c r="AP197" s="14">
        <v>7200</v>
      </c>
      <c r="AQ197" s="12">
        <v>7200</v>
      </c>
      <c r="AR197" s="15">
        <v>7200</v>
      </c>
      <c r="AS197" s="6">
        <v>7200</v>
      </c>
      <c r="AT197" s="96">
        <v>5073.6414880752563</v>
      </c>
      <c r="AU197" s="1" t="b">
        <f>SUM($AK197:$AT197) &lt; $AY$1 * 7200</f>
        <v>1</v>
      </c>
      <c r="AV197" s="1" t="b">
        <f t="shared" si="10"/>
        <v>0</v>
      </c>
      <c r="AW197" s="5" t="b">
        <f t="shared" si="11"/>
        <v>1</v>
      </c>
      <c r="AX197" s="24"/>
      <c r="AY197" s="24"/>
      <c r="BA197" s="14">
        <f xml:space="preserve"> SUBTOTAL(104, F197,I197,L197:O197)</f>
        <v>106.9999999999999</v>
      </c>
      <c r="BB197" s="14">
        <f>SUBTOTAL(105, P197:S197,V197:Z197)</f>
        <v>106.9999999999999</v>
      </c>
      <c r="BC197" s="39" t="b">
        <f t="shared" si="9"/>
        <v>1</v>
      </c>
    </row>
    <row r="198" spans="1:55">
      <c r="A198" s="13">
        <v>100</v>
      </c>
      <c r="B198" s="13">
        <v>8</v>
      </c>
      <c r="C198" s="71">
        <v>0.3</v>
      </c>
      <c r="D198" s="71">
        <v>0.1</v>
      </c>
      <c r="E198" s="112">
        <v>1</v>
      </c>
      <c r="F198" s="92">
        <v>0</v>
      </c>
      <c r="G198" s="14">
        <v>0</v>
      </c>
      <c r="H198" s="14">
        <v>22.23</v>
      </c>
      <c r="I198" s="14">
        <v>22.64</v>
      </c>
      <c r="J198" s="14">
        <v>22.29</v>
      </c>
      <c r="K198" s="14">
        <v>22.83</v>
      </c>
      <c r="L198" s="9">
        <v>23.08877143917659</v>
      </c>
      <c r="M198" s="14">
        <v>34.020000000000003</v>
      </c>
      <c r="N198" s="90">
        <v>23.697968199090731</v>
      </c>
      <c r="O198" s="27">
        <v>35.249788399368413</v>
      </c>
      <c r="P198" s="92">
        <v>72</v>
      </c>
      <c r="Q198" s="14">
        <v>70</v>
      </c>
      <c r="R198" s="14">
        <v>106</v>
      </c>
      <c r="S198" s="14">
        <v>96</v>
      </c>
      <c r="T198" s="14">
        <v>70</v>
      </c>
      <c r="U198" s="14">
        <v>70</v>
      </c>
      <c r="V198" s="9">
        <v>70</v>
      </c>
      <c r="W198" s="14" t="s">
        <v>14</v>
      </c>
      <c r="X198" s="6" t="s">
        <v>14</v>
      </c>
      <c r="Y198" s="25" t="s">
        <v>14</v>
      </c>
      <c r="Z198" s="17">
        <f>MIN(P198:S198)+1</f>
        <v>71</v>
      </c>
      <c r="AA198" s="92">
        <v>100</v>
      </c>
      <c r="AB198" s="14">
        <v>100</v>
      </c>
      <c r="AC198" s="14">
        <v>79.02</v>
      </c>
      <c r="AD198" s="14">
        <v>76.42</v>
      </c>
      <c r="AE198" s="14">
        <v>68.16</v>
      </c>
      <c r="AF198" s="14">
        <v>67.39</v>
      </c>
      <c r="AG198" s="22">
        <f>IF(V198="NaN", IF($Z198&gt;1, (1-(L198/$Z198))*100,100), (1-(L198/V198))*100)</f>
        <v>67.016040801176302</v>
      </c>
      <c r="AH198" s="22">
        <f>IF(W198="NaN", IF($Z198&gt;1, (1-(M198/$Z198))*100,100), (1-(M198/W198))*100)</f>
        <v>52.084507042253513</v>
      </c>
      <c r="AI198" s="14">
        <f>IF(X198="NaN", IF($Z198&gt;1, (1-(N198/$Z198))*100,100), (1-(N198/X198))*100)</f>
        <v>66.622580001280667</v>
      </c>
      <c r="AJ198" s="26">
        <f>IF(Y198="NaN", IF($Z198&gt;1, (1-(O198/$Z198))*100,100), (1-(O198/Y198))*100)</f>
        <v>50.352410705114913</v>
      </c>
      <c r="AK198" s="14">
        <v>7200</v>
      </c>
      <c r="AL198" s="14">
        <v>7200</v>
      </c>
      <c r="AM198" s="14">
        <v>7200</v>
      </c>
      <c r="AN198" s="14">
        <v>7200</v>
      </c>
      <c r="AO198" s="14">
        <v>7200</v>
      </c>
      <c r="AP198" s="14">
        <v>7200</v>
      </c>
      <c r="AQ198" s="12">
        <v>7200</v>
      </c>
      <c r="AR198" s="15">
        <v>7200</v>
      </c>
      <c r="AS198" s="6">
        <v>7200</v>
      </c>
      <c r="AT198" s="96">
        <v>7200</v>
      </c>
      <c r="AU198" s="1" t="b">
        <f>SUM($AK198:$AT198) &lt; $AY$1 * 7200</f>
        <v>1</v>
      </c>
      <c r="AV198" s="1" t="b">
        <f t="shared" si="10"/>
        <v>0</v>
      </c>
      <c r="AW198" s="5" t="b">
        <f t="shared" si="11"/>
        <v>0</v>
      </c>
      <c r="AX198" s="24"/>
      <c r="AY198" s="24"/>
      <c r="BA198" s="14">
        <f xml:space="preserve"> SUBTOTAL(104, F198,I198,L198:O198)</f>
        <v>35.249788399368413</v>
      </c>
      <c r="BB198" s="14">
        <f>SUBTOTAL(105, P198:S198,V198:Z198)</f>
        <v>70</v>
      </c>
      <c r="BC198" s="39" t="b">
        <f t="shared" si="9"/>
        <v>1</v>
      </c>
    </row>
    <row r="199" spans="1:55">
      <c r="A199" s="13">
        <v>100</v>
      </c>
      <c r="B199" s="13">
        <v>8</v>
      </c>
      <c r="C199" s="71">
        <v>0.3</v>
      </c>
      <c r="D199" s="71">
        <v>0.1</v>
      </c>
      <c r="E199" s="112">
        <v>2</v>
      </c>
      <c r="F199" s="92">
        <v>0</v>
      </c>
      <c r="G199" s="14">
        <v>0</v>
      </c>
      <c r="H199" s="14">
        <v>23.17</v>
      </c>
      <c r="I199" s="14">
        <v>23</v>
      </c>
      <c r="J199" s="14">
        <v>23.9</v>
      </c>
      <c r="K199" s="14">
        <v>23.9</v>
      </c>
      <c r="L199" s="9">
        <v>22.165319483344501</v>
      </c>
      <c r="M199" s="14">
        <v>35.18</v>
      </c>
      <c r="N199" s="90">
        <v>23.786418481277391</v>
      </c>
      <c r="O199" s="27">
        <v>35.988489511330187</v>
      </c>
      <c r="P199" s="92">
        <v>71</v>
      </c>
      <c r="Q199" s="14">
        <v>71</v>
      </c>
      <c r="R199" s="14">
        <v>96</v>
      </c>
      <c r="S199" s="14">
        <v>96</v>
      </c>
      <c r="T199" s="14">
        <v>71</v>
      </c>
      <c r="U199" s="14">
        <v>72</v>
      </c>
      <c r="V199" s="9">
        <v>72</v>
      </c>
      <c r="W199" s="14" t="s">
        <v>14</v>
      </c>
      <c r="X199" s="6" t="s">
        <v>14</v>
      </c>
      <c r="Y199" s="25" t="s">
        <v>14</v>
      </c>
      <c r="Z199" s="17">
        <f>MIN(P199:S199)+1</f>
        <v>72</v>
      </c>
      <c r="AA199" s="92">
        <v>100</v>
      </c>
      <c r="AB199" s="14">
        <v>100</v>
      </c>
      <c r="AC199" s="14">
        <v>75.87</v>
      </c>
      <c r="AD199" s="14">
        <v>76.040000000000006</v>
      </c>
      <c r="AE199" s="14">
        <v>66.34</v>
      </c>
      <c r="AF199" s="14">
        <v>66.81</v>
      </c>
      <c r="AG199" s="22">
        <f>IF(V199="NaN", IF($Z199&gt;1, (1-(L199/$Z199))*100,100), (1-(L199/V199))*100)</f>
        <v>69.214834050910426</v>
      </c>
      <c r="AH199" s="22">
        <f>IF(W199="NaN", IF($Z199&gt;1, (1-(M199/$Z199))*100,100), (1-(M199/W199))*100)</f>
        <v>51.138888888888886</v>
      </c>
      <c r="AI199" s="14">
        <f>IF(X199="NaN", IF($Z199&gt;1, (1-(N199/$Z199))*100,100), (1-(N199/X199))*100)</f>
        <v>66.963307664892511</v>
      </c>
      <c r="AJ199" s="26">
        <f>IF(Y199="NaN", IF($Z199&gt;1, (1-(O199/$Z199))*100,100), (1-(O199/Y199))*100)</f>
        <v>50.015986789819181</v>
      </c>
      <c r="AK199" s="14">
        <v>7200</v>
      </c>
      <c r="AL199" s="14">
        <v>7200</v>
      </c>
      <c r="AM199" s="14">
        <v>7200</v>
      </c>
      <c r="AN199" s="14">
        <v>7200</v>
      </c>
      <c r="AO199" s="14">
        <v>7200</v>
      </c>
      <c r="AP199" s="14">
        <v>7200</v>
      </c>
      <c r="AQ199" s="12">
        <v>7200</v>
      </c>
      <c r="AR199" s="15">
        <v>7200</v>
      </c>
      <c r="AS199" s="6">
        <v>7200</v>
      </c>
      <c r="AT199" s="96">
        <v>7200</v>
      </c>
      <c r="AU199" s="1" t="b">
        <f>SUM($AK199:$AT199) &lt; $AY$1 * 7200</f>
        <v>1</v>
      </c>
      <c r="AV199" s="1" t="b">
        <f t="shared" si="10"/>
        <v>0</v>
      </c>
      <c r="AW199" s="5" t="b">
        <f t="shared" si="11"/>
        <v>0</v>
      </c>
      <c r="AX199" s="24"/>
      <c r="AY199" s="24"/>
      <c r="BA199" s="14">
        <f xml:space="preserve"> SUBTOTAL(104, F199,I199,L199:O199)</f>
        <v>35.988489511330187</v>
      </c>
      <c r="BB199" s="14">
        <f>SUBTOTAL(105, P199:S199,V199:Z199)</f>
        <v>71</v>
      </c>
      <c r="BC199" s="39" t="b">
        <f t="shared" si="9"/>
        <v>1</v>
      </c>
    </row>
    <row r="200" spans="1:55">
      <c r="A200" s="13">
        <v>100</v>
      </c>
      <c r="B200" s="13">
        <v>8</v>
      </c>
      <c r="C200" s="71">
        <v>0.3</v>
      </c>
      <c r="D200" s="71">
        <v>0.1</v>
      </c>
      <c r="E200" s="112">
        <v>3</v>
      </c>
      <c r="F200" s="92">
        <v>0</v>
      </c>
      <c r="G200" s="14">
        <v>0</v>
      </c>
      <c r="H200" s="14">
        <v>25.21</v>
      </c>
      <c r="I200" s="14">
        <v>25.72</v>
      </c>
      <c r="J200" s="14">
        <v>26.32</v>
      </c>
      <c r="K200" s="14">
        <v>26.63</v>
      </c>
      <c r="L200" s="9">
        <v>27.127231786206771</v>
      </c>
      <c r="M200" s="14">
        <v>29.08</v>
      </c>
      <c r="N200" s="90">
        <v>26.19012951944066</v>
      </c>
      <c r="O200" s="27">
        <v>39.991194943220258</v>
      </c>
      <c r="P200" s="92">
        <v>98</v>
      </c>
      <c r="Q200" s="14">
        <v>92</v>
      </c>
      <c r="R200" s="14">
        <v>112</v>
      </c>
      <c r="S200" s="14">
        <v>112</v>
      </c>
      <c r="T200" s="14">
        <v>81</v>
      </c>
      <c r="U200" s="14">
        <v>81</v>
      </c>
      <c r="V200" s="9" t="s">
        <v>14</v>
      </c>
      <c r="W200" s="14" t="s">
        <v>14</v>
      </c>
      <c r="X200" s="6" t="s">
        <v>14</v>
      </c>
      <c r="Y200" s="27" t="s">
        <v>14</v>
      </c>
      <c r="Z200" s="17">
        <f>MIN(P200:S200)+1</f>
        <v>93</v>
      </c>
      <c r="AA200" s="92">
        <v>100</v>
      </c>
      <c r="AB200" s="14">
        <v>100</v>
      </c>
      <c r="AC200" s="14">
        <v>77.489999999999995</v>
      </c>
      <c r="AD200" s="14">
        <v>77.03</v>
      </c>
      <c r="AE200" s="14">
        <v>67.5</v>
      </c>
      <c r="AF200" s="14">
        <v>67.12</v>
      </c>
      <c r="AG200" s="22">
        <f>IF(V200="NaN", IF($Z200&gt;1, (1-(L200/$Z200))*100,100), (1-(L200/V200))*100)</f>
        <v>70.830933563218522</v>
      </c>
      <c r="AH200" s="22">
        <f>IF(W200="NaN", IF($Z200&gt;1, (1-(M200/$Z200))*100,100), (1-(M200/W200))*100)</f>
        <v>68.731182795698913</v>
      </c>
      <c r="AI200" s="14">
        <f>IF(X200="NaN", IF($Z200&gt;1, (1-(N200/$Z200))*100,100), (1-(N200/X200))*100)</f>
        <v>71.838570409203584</v>
      </c>
      <c r="AJ200" s="26">
        <f>IF(Y200="NaN", IF($Z200&gt;1, (1-(O200/$Z200))*100,100), (1-(O200/Y200))*100)</f>
        <v>56.998715114816932</v>
      </c>
      <c r="AK200" s="14">
        <v>7200</v>
      </c>
      <c r="AL200" s="14">
        <v>7200</v>
      </c>
      <c r="AM200" s="14">
        <v>7200</v>
      </c>
      <c r="AN200" s="14">
        <v>7200</v>
      </c>
      <c r="AO200" s="14">
        <v>7200</v>
      </c>
      <c r="AP200" s="14">
        <v>7200</v>
      </c>
      <c r="AQ200" s="12">
        <v>7200</v>
      </c>
      <c r="AR200" s="15">
        <v>7200</v>
      </c>
      <c r="AS200" s="6">
        <v>7200</v>
      </c>
      <c r="AT200" s="96">
        <v>7200</v>
      </c>
      <c r="AU200" s="1" t="b">
        <f>SUM($AK200:$AT200) &lt; $AY$1 * 7200</f>
        <v>1</v>
      </c>
      <c r="AV200" s="1" t="b">
        <f t="shared" si="10"/>
        <v>0</v>
      </c>
      <c r="AW200" s="5" t="b">
        <f t="shared" si="11"/>
        <v>0</v>
      </c>
      <c r="AX200" s="24"/>
      <c r="AY200" s="24"/>
      <c r="BA200" s="14">
        <f xml:space="preserve"> SUBTOTAL(104, F200,I200,L200:O200)</f>
        <v>39.991194943220258</v>
      </c>
      <c r="BB200" s="14">
        <f>SUBTOTAL(105, P200:S200,V200:Z200)</f>
        <v>92</v>
      </c>
      <c r="BC200" s="39" t="b">
        <f t="shared" si="9"/>
        <v>1</v>
      </c>
    </row>
    <row r="201" spans="1:55">
      <c r="A201" s="13">
        <v>100</v>
      </c>
      <c r="B201" s="13">
        <v>8</v>
      </c>
      <c r="C201" s="71">
        <v>0.3</v>
      </c>
      <c r="D201" s="71">
        <v>0.1</v>
      </c>
      <c r="E201" s="112">
        <v>4</v>
      </c>
      <c r="F201" s="92">
        <v>0</v>
      </c>
      <c r="G201" s="14">
        <v>0</v>
      </c>
      <c r="H201" s="14">
        <v>24.01</v>
      </c>
      <c r="I201" s="14">
        <v>13</v>
      </c>
      <c r="J201" s="14">
        <v>25.64</v>
      </c>
      <c r="K201" s="14">
        <v>25.64</v>
      </c>
      <c r="L201" s="9">
        <v>22.905744147260329</v>
      </c>
      <c r="M201" s="14">
        <v>52</v>
      </c>
      <c r="N201" s="90">
        <v>36.014147096095002</v>
      </c>
      <c r="O201" s="27">
        <v>52</v>
      </c>
      <c r="P201" s="92">
        <v>52</v>
      </c>
      <c r="Q201" s="14">
        <v>52</v>
      </c>
      <c r="R201" s="14">
        <v>104</v>
      </c>
      <c r="S201" s="14">
        <v>104</v>
      </c>
      <c r="T201" s="14">
        <v>52</v>
      </c>
      <c r="U201" s="14">
        <v>52</v>
      </c>
      <c r="V201" s="9" t="s">
        <v>14</v>
      </c>
      <c r="W201" s="14">
        <v>52</v>
      </c>
      <c r="X201" s="6" t="s">
        <v>14</v>
      </c>
      <c r="Y201" s="27">
        <v>52</v>
      </c>
      <c r="Z201" s="17">
        <f>MIN(P201:S201)+1</f>
        <v>53</v>
      </c>
      <c r="AA201" s="92">
        <v>100</v>
      </c>
      <c r="AB201" s="14">
        <v>100</v>
      </c>
      <c r="AC201" s="14">
        <v>76.91</v>
      </c>
      <c r="AD201" s="14">
        <v>87.5</v>
      </c>
      <c r="AE201" s="14">
        <v>50.7</v>
      </c>
      <c r="AF201" s="14">
        <v>50.7</v>
      </c>
      <c r="AG201" s="22">
        <f>IF(V201="NaN", IF($Z201&gt;1, (1-(L201/$Z201))*100,100), (1-(L201/V201))*100)</f>
        <v>56.781614816489942</v>
      </c>
      <c r="AH201" s="22">
        <f>IF(W201="NaN", IF($Z201&gt;1, (1-(M201/$Z201))*100,100), (1-(M201/W201))*100)</f>
        <v>0</v>
      </c>
      <c r="AI201" s="14">
        <f>IF(X201="NaN", IF($Z201&gt;1, (1-(N201/$Z201))*100,100), (1-(N201/X201))*100)</f>
        <v>32.048779063971701</v>
      </c>
      <c r="AJ201" s="26">
        <f>IF(Y201="NaN", IF($Z201&gt;1, (1-(O201/$Z201))*100,100), (1-(O201/Y201))*100)</f>
        <v>0</v>
      </c>
      <c r="AK201" s="14">
        <v>7200</v>
      </c>
      <c r="AL201" s="14">
        <v>7200</v>
      </c>
      <c r="AM201" s="14">
        <v>7200</v>
      </c>
      <c r="AN201" s="14">
        <v>7200</v>
      </c>
      <c r="AO201" s="14">
        <v>7200</v>
      </c>
      <c r="AP201" s="14">
        <v>7200</v>
      </c>
      <c r="AQ201" s="12">
        <v>7200</v>
      </c>
      <c r="AR201" s="15">
        <v>2758.1204559803009</v>
      </c>
      <c r="AS201" s="6">
        <v>7200</v>
      </c>
      <c r="AT201" s="96">
        <v>359.16931200027472</v>
      </c>
      <c r="AU201" s="1" t="b">
        <f>SUM($AK201:$AT201) &lt; $AY$1 * 7200</f>
        <v>1</v>
      </c>
      <c r="AV201" s="1" t="b">
        <f t="shared" si="10"/>
        <v>0</v>
      </c>
      <c r="AW201" s="5" t="b">
        <f t="shared" si="11"/>
        <v>1</v>
      </c>
      <c r="AX201" s="24"/>
      <c r="AY201" s="24"/>
      <c r="BA201" s="14">
        <f xml:space="preserve"> SUBTOTAL(104, F201,I201,L201:O201)</f>
        <v>52</v>
      </c>
      <c r="BB201" s="14">
        <f>SUBTOTAL(105, P201:S201,V201:Z201)</f>
        <v>52</v>
      </c>
      <c r="BC201" s="39" t="b">
        <f t="shared" si="9"/>
        <v>1</v>
      </c>
    </row>
    <row r="202" spans="1:55">
      <c r="A202" s="13">
        <v>100</v>
      </c>
      <c r="B202" s="13">
        <v>8</v>
      </c>
      <c r="C202" s="71">
        <v>0.3</v>
      </c>
      <c r="D202" s="71">
        <v>0.1</v>
      </c>
      <c r="E202" s="112">
        <v>5</v>
      </c>
      <c r="F202" s="92">
        <v>12</v>
      </c>
      <c r="G202" s="14">
        <v>0</v>
      </c>
      <c r="H202" s="14">
        <v>25.13</v>
      </c>
      <c r="I202" s="14">
        <v>12</v>
      </c>
      <c r="J202" s="14">
        <v>24.94</v>
      </c>
      <c r="K202" s="14">
        <v>25.78</v>
      </c>
      <c r="L202" s="9">
        <v>26.76297645621548</v>
      </c>
      <c r="M202" s="14">
        <v>29.85</v>
      </c>
      <c r="N202" s="90">
        <v>26.10751172736958</v>
      </c>
      <c r="O202" s="27">
        <v>37.048191613404157</v>
      </c>
      <c r="P202" s="92">
        <v>83</v>
      </c>
      <c r="Q202" s="14">
        <v>83</v>
      </c>
      <c r="R202" s="14">
        <v>108</v>
      </c>
      <c r="S202" s="14">
        <v>108</v>
      </c>
      <c r="T202" s="14">
        <v>82</v>
      </c>
      <c r="U202" s="14">
        <v>82</v>
      </c>
      <c r="V202" s="9" t="s">
        <v>14</v>
      </c>
      <c r="W202" s="14" t="s">
        <v>14</v>
      </c>
      <c r="X202" s="6" t="s">
        <v>14</v>
      </c>
      <c r="Y202" s="25" t="s">
        <v>14</v>
      </c>
      <c r="Z202" s="17">
        <f>MIN(P202:S202)+1</f>
        <v>84</v>
      </c>
      <c r="AA202" s="92">
        <v>85.54</v>
      </c>
      <c r="AB202" s="14">
        <v>100</v>
      </c>
      <c r="AC202" s="14">
        <v>76.73</v>
      </c>
      <c r="AD202" s="14">
        <v>88.89</v>
      </c>
      <c r="AE202" s="14">
        <v>69.59</v>
      </c>
      <c r="AF202" s="14">
        <v>68.569999999999993</v>
      </c>
      <c r="AG202" s="22">
        <f>IF(V202="NaN", IF($Z202&gt;1, (1-(L202/$Z202))*100,100), (1-(L202/V202))*100)</f>
        <v>68.139313742600621</v>
      </c>
      <c r="AH202" s="22">
        <f>IF(W202="NaN", IF($Z202&gt;1, (1-(M202/$Z202))*100,100), (1-(M202/W202))*100)</f>
        <v>64.464285714285708</v>
      </c>
      <c r="AI202" s="14">
        <f>IF(X202="NaN", IF($Z202&gt;1, (1-(N202/$Z202))*100,100), (1-(N202/X202))*100)</f>
        <v>68.919628895988595</v>
      </c>
      <c r="AJ202" s="26">
        <f>IF(Y202="NaN", IF($Z202&gt;1, (1-(O202/$Z202))*100,100), (1-(O202/Y202))*100)</f>
        <v>55.895009984042666</v>
      </c>
      <c r="AK202" s="14">
        <v>7200</v>
      </c>
      <c r="AL202" s="14">
        <v>7200</v>
      </c>
      <c r="AM202" s="14">
        <v>7200</v>
      </c>
      <c r="AN202" s="14">
        <v>7200</v>
      </c>
      <c r="AO202" s="14">
        <v>7200</v>
      </c>
      <c r="AP202" s="14">
        <v>7058.41</v>
      </c>
      <c r="AQ202" s="12">
        <v>7200</v>
      </c>
      <c r="AR202" s="15">
        <v>7200</v>
      </c>
      <c r="AS202" s="6">
        <v>7200</v>
      </c>
      <c r="AT202" s="96">
        <v>7200</v>
      </c>
      <c r="AU202" s="1" t="b">
        <f>SUM($AK202:$AT202) &lt; $AY$1 * 7200</f>
        <v>1</v>
      </c>
      <c r="AV202" s="1" t="b">
        <f t="shared" si="10"/>
        <v>0</v>
      </c>
      <c r="AW202" s="5" t="b">
        <f t="shared" si="11"/>
        <v>0</v>
      </c>
      <c r="AX202" s="24"/>
      <c r="AY202" s="24"/>
      <c r="BA202" s="14">
        <f xml:space="preserve"> SUBTOTAL(104, F202,I202,L202:O202)</f>
        <v>37.048191613404157</v>
      </c>
      <c r="BB202" s="14">
        <f>SUBTOTAL(105, P202:S202,V202:Z202)</f>
        <v>83</v>
      </c>
      <c r="BC202" s="39" t="b">
        <f t="shared" si="9"/>
        <v>1</v>
      </c>
    </row>
    <row r="203" spans="1:55">
      <c r="A203" s="13">
        <v>100</v>
      </c>
      <c r="B203" s="13">
        <v>8</v>
      </c>
      <c r="C203" s="71">
        <v>0.3</v>
      </c>
      <c r="D203" s="71">
        <v>0.5</v>
      </c>
      <c r="E203" s="112">
        <v>1</v>
      </c>
      <c r="F203" s="92">
        <v>0</v>
      </c>
      <c r="G203" s="14">
        <v>0</v>
      </c>
      <c r="H203" s="14">
        <v>22.17</v>
      </c>
      <c r="I203" s="14">
        <v>12</v>
      </c>
      <c r="J203" s="14">
        <v>32.03</v>
      </c>
      <c r="K203" s="14">
        <v>55.84</v>
      </c>
      <c r="L203" s="9">
        <v>19.449841910404981</v>
      </c>
      <c r="M203" s="14">
        <v>32.28</v>
      </c>
      <c r="N203" s="90">
        <v>33.485683821367417</v>
      </c>
      <c r="O203" s="27">
        <v>48.614890477654761</v>
      </c>
      <c r="P203" s="92">
        <v>288</v>
      </c>
      <c r="Q203" s="14">
        <v>332</v>
      </c>
      <c r="R203" s="14">
        <v>408</v>
      </c>
      <c r="S203" s="14">
        <v>408</v>
      </c>
      <c r="T203" s="14">
        <v>312</v>
      </c>
      <c r="U203" s="14">
        <v>288</v>
      </c>
      <c r="V203" s="9" t="s">
        <v>14</v>
      </c>
      <c r="W203" s="14" t="s">
        <v>14</v>
      </c>
      <c r="X203" s="6" t="s">
        <v>14</v>
      </c>
      <c r="Y203" s="25" t="s">
        <v>14</v>
      </c>
      <c r="Z203" s="17">
        <f>MIN(P203:S203)+1</f>
        <v>289</v>
      </c>
      <c r="AA203" s="92">
        <v>100</v>
      </c>
      <c r="AB203" s="14">
        <v>100</v>
      </c>
      <c r="AC203" s="14">
        <v>94.57</v>
      </c>
      <c r="AD203" s="14">
        <v>97.06</v>
      </c>
      <c r="AE203" s="14">
        <v>89.74</v>
      </c>
      <c r="AF203" s="14">
        <v>80.61</v>
      </c>
      <c r="AG203" s="22">
        <f>IF(V203="NaN", IF($Z203&gt;1, (1-(L203/$Z203))*100,100), (1-(L203/V203))*100)</f>
        <v>93.269950896053643</v>
      </c>
      <c r="AH203" s="22">
        <f>IF(W203="NaN", IF($Z203&gt;1, (1-(M203/$Z203))*100,100), (1-(M203/W203))*100)</f>
        <v>88.830449826989621</v>
      </c>
      <c r="AI203" s="14">
        <f>IF(X203="NaN", IF($Z203&gt;1, (1-(N203/$Z203))*100,100), (1-(N203/X203))*100)</f>
        <v>88.413258193298475</v>
      </c>
      <c r="AJ203" s="26">
        <f>IF(Y203="NaN", IF($Z203&gt;1, (1-(O203/$Z203))*100,100), (1-(O203/Y203))*100)</f>
        <v>83.178238589046799</v>
      </c>
      <c r="AK203" s="14">
        <v>7200</v>
      </c>
      <c r="AL203" s="14">
        <v>7200</v>
      </c>
      <c r="AM203" s="14">
        <v>7200</v>
      </c>
      <c r="AN203" s="14">
        <v>7200</v>
      </c>
      <c r="AO203" s="14">
        <v>7200</v>
      </c>
      <c r="AP203" s="14">
        <v>7200</v>
      </c>
      <c r="AQ203" s="12">
        <v>7200</v>
      </c>
      <c r="AR203" s="15">
        <v>7200</v>
      </c>
      <c r="AS203" s="6">
        <v>7200</v>
      </c>
      <c r="AT203" s="96">
        <v>7200</v>
      </c>
      <c r="AU203" s="1" t="b">
        <f>SUM($AK203:$AT203) &lt; $AY$1 * 7200</f>
        <v>1</v>
      </c>
      <c r="AV203" s="1" t="b">
        <f t="shared" si="10"/>
        <v>0</v>
      </c>
      <c r="AW203" s="5" t="b">
        <f t="shared" si="11"/>
        <v>0</v>
      </c>
      <c r="AX203" s="24"/>
      <c r="AY203" s="24"/>
      <c r="BA203" s="14">
        <f xml:space="preserve"> SUBTOTAL(104, F203,I203,L203:O203)</f>
        <v>48.614890477654761</v>
      </c>
      <c r="BB203" s="14">
        <f>SUBTOTAL(105, P203:S203,V203:Z203)</f>
        <v>288</v>
      </c>
      <c r="BC203" s="39" t="b">
        <f t="shared" si="9"/>
        <v>1</v>
      </c>
    </row>
    <row r="204" spans="1:55">
      <c r="A204" s="13">
        <v>100</v>
      </c>
      <c r="B204" s="13">
        <v>8</v>
      </c>
      <c r="C204" s="71">
        <v>0.3</v>
      </c>
      <c r="D204" s="71">
        <v>0.5</v>
      </c>
      <c r="E204" s="112">
        <v>2</v>
      </c>
      <c r="F204" s="92">
        <v>0</v>
      </c>
      <c r="G204" s="14">
        <v>0</v>
      </c>
      <c r="H204" s="14">
        <v>23</v>
      </c>
      <c r="I204" s="14">
        <v>12</v>
      </c>
      <c r="J204" s="14">
        <v>41.01</v>
      </c>
      <c r="K204" s="14">
        <v>57.11</v>
      </c>
      <c r="L204" s="9">
        <v>20.846967093831509</v>
      </c>
      <c r="M204" s="14">
        <v>31.02</v>
      </c>
      <c r="N204" s="90">
        <v>32.693187928920828</v>
      </c>
      <c r="O204" s="27">
        <v>46.737160512180033</v>
      </c>
      <c r="P204" s="92">
        <v>276</v>
      </c>
      <c r="Q204" s="14">
        <v>347</v>
      </c>
      <c r="R204" s="14">
        <v>384</v>
      </c>
      <c r="S204" s="14">
        <v>384</v>
      </c>
      <c r="T204" s="14">
        <v>264</v>
      </c>
      <c r="U204" s="14">
        <v>240</v>
      </c>
      <c r="V204" s="9" t="s">
        <v>14</v>
      </c>
      <c r="W204" s="14" t="s">
        <v>14</v>
      </c>
      <c r="X204" s="6" t="s">
        <v>14</v>
      </c>
      <c r="Y204" s="25" t="s">
        <v>14</v>
      </c>
      <c r="Z204" s="17">
        <f>MIN(P204:S204)+1</f>
        <v>277</v>
      </c>
      <c r="AA204" s="92">
        <v>100</v>
      </c>
      <c r="AB204" s="14">
        <v>100</v>
      </c>
      <c r="AC204" s="14">
        <v>94.01</v>
      </c>
      <c r="AD204" s="14">
        <v>96.88</v>
      </c>
      <c r="AE204" s="14">
        <v>84.47</v>
      </c>
      <c r="AF204" s="14">
        <v>76.209999999999994</v>
      </c>
      <c r="AG204" s="22">
        <f>IF(V204="NaN", IF($Z204&gt;1, (1-(L204/$Z204))*100,100), (1-(L204/V204))*100)</f>
        <v>92.474019099699817</v>
      </c>
      <c r="AH204" s="22">
        <f>IF(W204="NaN", IF($Z204&gt;1, (1-(M204/$Z204))*100,100), (1-(M204/W204))*100)</f>
        <v>88.801444043321297</v>
      </c>
      <c r="AI204" s="14">
        <f>IF(X204="NaN", IF($Z204&gt;1, (1-(N204/$Z204))*100,100), (1-(N204/X204))*100)</f>
        <v>88.197405079811972</v>
      </c>
      <c r="AJ204" s="26">
        <f>IF(Y204="NaN", IF($Z204&gt;1, (1-(O204/$Z204))*100,100), (1-(O204/Y204))*100)</f>
        <v>83.127378876469308</v>
      </c>
      <c r="AK204" s="14">
        <v>7200</v>
      </c>
      <c r="AL204" s="14">
        <v>7200</v>
      </c>
      <c r="AM204" s="14">
        <v>7200</v>
      </c>
      <c r="AN204" s="14">
        <v>7200</v>
      </c>
      <c r="AO204" s="14">
        <v>7200</v>
      </c>
      <c r="AP204" s="14">
        <v>7200</v>
      </c>
      <c r="AQ204" s="12">
        <v>7200</v>
      </c>
      <c r="AR204" s="15">
        <v>7200</v>
      </c>
      <c r="AS204" s="6">
        <v>7200</v>
      </c>
      <c r="AT204" s="96">
        <v>7200</v>
      </c>
      <c r="AU204" s="1" t="b">
        <f>SUM($AK204:$AT204) &lt; $AY$1 * 7200</f>
        <v>1</v>
      </c>
      <c r="AV204" s="1" t="b">
        <f t="shared" si="10"/>
        <v>0</v>
      </c>
      <c r="AW204" s="5" t="b">
        <f t="shared" si="11"/>
        <v>0</v>
      </c>
      <c r="AX204" s="24"/>
      <c r="AY204" s="24"/>
      <c r="BA204" s="14">
        <f xml:space="preserve"> SUBTOTAL(104, F204,I204,L204:O204)</f>
        <v>46.737160512180033</v>
      </c>
      <c r="BB204" s="14">
        <f>SUBTOTAL(105, P204:S204,V204:Z204)</f>
        <v>276</v>
      </c>
      <c r="BC204" s="39" t="b">
        <f t="shared" si="9"/>
        <v>1</v>
      </c>
    </row>
    <row r="205" spans="1:55">
      <c r="A205" s="13">
        <v>100</v>
      </c>
      <c r="B205" s="13">
        <v>8</v>
      </c>
      <c r="C205" s="71">
        <v>0.3</v>
      </c>
      <c r="D205" s="71">
        <v>0.5</v>
      </c>
      <c r="E205" s="112">
        <v>3</v>
      </c>
      <c r="F205" s="92">
        <v>0</v>
      </c>
      <c r="G205" s="14">
        <v>0</v>
      </c>
      <c r="H205" s="14">
        <v>39.03</v>
      </c>
      <c r="I205" s="14">
        <v>14</v>
      </c>
      <c r="J205" s="14">
        <v>50.51</v>
      </c>
      <c r="K205" s="14">
        <v>67.34</v>
      </c>
      <c r="L205" s="9">
        <v>25.203309525128692</v>
      </c>
      <c r="M205" s="14">
        <v>35.67</v>
      </c>
      <c r="N205" s="90">
        <v>37.465327612563129</v>
      </c>
      <c r="O205" s="27">
        <v>50.680420883777643</v>
      </c>
      <c r="P205" s="92">
        <v>322</v>
      </c>
      <c r="Q205" s="14">
        <v>386</v>
      </c>
      <c r="R205" s="14">
        <v>476</v>
      </c>
      <c r="S205" s="14">
        <v>476</v>
      </c>
      <c r="T205" s="14">
        <v>294</v>
      </c>
      <c r="U205" s="14">
        <v>280</v>
      </c>
      <c r="V205" s="9" t="s">
        <v>14</v>
      </c>
      <c r="W205" s="14" t="s">
        <v>14</v>
      </c>
      <c r="X205" s="6" t="s">
        <v>14</v>
      </c>
      <c r="Y205" s="25" t="s">
        <v>14</v>
      </c>
      <c r="Z205" s="17">
        <f>MIN(P205:S205)+1</f>
        <v>323</v>
      </c>
      <c r="AA205" s="92">
        <v>100</v>
      </c>
      <c r="AB205" s="14">
        <v>100</v>
      </c>
      <c r="AC205" s="14">
        <v>91.8</v>
      </c>
      <c r="AD205" s="14">
        <v>97.06</v>
      </c>
      <c r="AE205" s="14">
        <v>82.82</v>
      </c>
      <c r="AF205" s="14">
        <v>75.95</v>
      </c>
      <c r="AG205" s="22">
        <f>IF(V205="NaN", IF($Z205&gt;1, (1-(L205/$Z205))*100,100), (1-(L205/V205))*100)</f>
        <v>92.197117794077798</v>
      </c>
      <c r="AH205" s="22">
        <f>IF(W205="NaN", IF($Z205&gt;1, (1-(M205/$Z205))*100,100), (1-(M205/W205))*100)</f>
        <v>88.956656346749227</v>
      </c>
      <c r="AI205" s="14">
        <f>IF(X205="NaN", IF($Z205&gt;1, (1-(N205/$Z205))*100,100), (1-(N205/X205))*100)</f>
        <v>88.400827364531537</v>
      </c>
      <c r="AJ205" s="26">
        <f>IF(Y205="NaN", IF($Z205&gt;1, (1-(O205/$Z205))*100,100), (1-(O205/Y205))*100)</f>
        <v>84.309467218644699</v>
      </c>
      <c r="AK205" s="14">
        <v>7200</v>
      </c>
      <c r="AL205" s="14">
        <v>7200</v>
      </c>
      <c r="AM205" s="14">
        <v>7200</v>
      </c>
      <c r="AN205" s="14">
        <v>7200</v>
      </c>
      <c r="AO205" s="14">
        <v>7200</v>
      </c>
      <c r="AP205" s="14">
        <v>7200</v>
      </c>
      <c r="AQ205" s="12">
        <v>7200</v>
      </c>
      <c r="AR205" s="15">
        <v>7200</v>
      </c>
      <c r="AS205" s="6">
        <v>7200</v>
      </c>
      <c r="AT205" s="96">
        <v>7200</v>
      </c>
      <c r="AU205" s="1" t="b">
        <f>SUM($AK205:$AT205) &lt; $AY$1 * 7200</f>
        <v>1</v>
      </c>
      <c r="AV205" s="1" t="b">
        <f t="shared" si="10"/>
        <v>0</v>
      </c>
      <c r="AW205" s="5" t="b">
        <f t="shared" si="11"/>
        <v>0</v>
      </c>
      <c r="AX205" s="24"/>
      <c r="AY205" s="24"/>
      <c r="BA205" s="14">
        <f xml:space="preserve"> SUBTOTAL(104, F205,I205,L205:O205)</f>
        <v>50.680420883777643</v>
      </c>
      <c r="BB205" s="14">
        <f>SUBTOTAL(105, P205:S205,V205:Z205)</f>
        <v>322</v>
      </c>
      <c r="BC205" s="39" t="b">
        <f t="shared" si="9"/>
        <v>1</v>
      </c>
    </row>
    <row r="206" spans="1:55">
      <c r="A206" s="13">
        <v>100</v>
      </c>
      <c r="B206" s="13">
        <v>8</v>
      </c>
      <c r="C206" s="71">
        <v>0.3</v>
      </c>
      <c r="D206" s="71">
        <v>0.5</v>
      </c>
      <c r="E206" s="112">
        <v>4</v>
      </c>
      <c r="F206" s="92">
        <v>0</v>
      </c>
      <c r="G206" s="14">
        <v>0</v>
      </c>
      <c r="H206" s="14">
        <v>24</v>
      </c>
      <c r="I206" s="14">
        <v>24</v>
      </c>
      <c r="J206" s="14">
        <v>36.54</v>
      </c>
      <c r="K206" s="14">
        <v>57.43</v>
      </c>
      <c r="L206" s="9">
        <v>20.766381406842338</v>
      </c>
      <c r="M206" s="14">
        <v>34.65</v>
      </c>
      <c r="N206" s="90">
        <v>33.104202957271191</v>
      </c>
      <c r="O206" s="27">
        <v>53.08736472439719</v>
      </c>
      <c r="P206" s="92">
        <v>241</v>
      </c>
      <c r="Q206" s="14">
        <v>265</v>
      </c>
      <c r="R206" s="14">
        <v>325</v>
      </c>
      <c r="S206" s="14">
        <v>325</v>
      </c>
      <c r="T206" s="14">
        <v>221</v>
      </c>
      <c r="U206" s="14">
        <v>182</v>
      </c>
      <c r="V206" s="9" t="s">
        <v>14</v>
      </c>
      <c r="W206" s="14" t="s">
        <v>14</v>
      </c>
      <c r="X206" s="6" t="s">
        <v>14</v>
      </c>
      <c r="Y206" s="25" t="s">
        <v>14</v>
      </c>
      <c r="Z206" s="17">
        <f>MIN(P206:S206)+1</f>
        <v>242</v>
      </c>
      <c r="AA206" s="92">
        <v>100</v>
      </c>
      <c r="AB206" s="14">
        <v>100</v>
      </c>
      <c r="AC206" s="14">
        <v>92.62</v>
      </c>
      <c r="AD206" s="14">
        <v>92.62</v>
      </c>
      <c r="AE206" s="14">
        <v>83.47</v>
      </c>
      <c r="AF206" s="14">
        <v>68.44</v>
      </c>
      <c r="AG206" s="22">
        <f>IF(V206="NaN", IF($Z206&gt;1, (1-(L206/$Z206))*100,100), (1-(L206/V206))*100)</f>
        <v>91.418850658329603</v>
      </c>
      <c r="AH206" s="22">
        <f>IF(W206="NaN", IF($Z206&gt;1, (1-(M206/$Z206))*100,100), (1-(M206/W206))*100)</f>
        <v>85.681818181818187</v>
      </c>
      <c r="AI206" s="14">
        <f>IF(X206="NaN", IF($Z206&gt;1, (1-(N206/$Z206))*100,100), (1-(N206/X206))*100)</f>
        <v>86.32057729038381</v>
      </c>
      <c r="AJ206" s="26">
        <f>IF(Y206="NaN", IF($Z206&gt;1, (1-(O206/$Z206))*100,100), (1-(O206/Y206))*100)</f>
        <v>78.06307242793504</v>
      </c>
      <c r="AK206" s="14">
        <v>7200</v>
      </c>
      <c r="AL206" s="14">
        <v>7200</v>
      </c>
      <c r="AM206" s="14">
        <v>7200</v>
      </c>
      <c r="AN206" s="14">
        <v>7200</v>
      </c>
      <c r="AO206" s="14">
        <v>7200</v>
      </c>
      <c r="AP206" s="14">
        <v>7200</v>
      </c>
      <c r="AQ206" s="12">
        <v>7200</v>
      </c>
      <c r="AR206" s="15">
        <v>7200</v>
      </c>
      <c r="AS206" s="6">
        <v>7200</v>
      </c>
      <c r="AT206" s="96">
        <v>7200</v>
      </c>
      <c r="AU206" s="1" t="b">
        <f>SUM($AK206:$AT206) &lt; $AY$1 * 7200</f>
        <v>1</v>
      </c>
      <c r="AV206" s="1" t="b">
        <f t="shared" si="10"/>
        <v>0</v>
      </c>
      <c r="AW206" s="5" t="b">
        <f t="shared" si="11"/>
        <v>0</v>
      </c>
      <c r="AX206" s="24"/>
      <c r="AY206" s="24"/>
      <c r="BA206" s="14">
        <f xml:space="preserve"> SUBTOTAL(104, F206,I206,L206:O206)</f>
        <v>53.08736472439719</v>
      </c>
      <c r="BB206" s="14">
        <f>SUBTOTAL(105, P206:S206,V206:Z206)</f>
        <v>241</v>
      </c>
      <c r="BC206" s="39" t="b">
        <f t="shared" si="9"/>
        <v>1</v>
      </c>
    </row>
    <row r="207" spans="1:55">
      <c r="A207" s="13">
        <v>100</v>
      </c>
      <c r="B207" s="13">
        <v>8</v>
      </c>
      <c r="C207" s="71">
        <v>0.3</v>
      </c>
      <c r="D207" s="71">
        <v>0.5</v>
      </c>
      <c r="E207" s="112">
        <v>5</v>
      </c>
      <c r="F207" s="92">
        <v>12</v>
      </c>
      <c r="G207" s="14">
        <v>0</v>
      </c>
      <c r="H207" s="14">
        <v>39.520000000000003</v>
      </c>
      <c r="I207" s="14">
        <v>61.67</v>
      </c>
      <c r="J207" s="14">
        <v>51.95</v>
      </c>
      <c r="K207" s="14">
        <v>69.790000000000006</v>
      </c>
      <c r="L207" s="9">
        <v>27.063515700277229</v>
      </c>
      <c r="M207" s="14">
        <v>31.93</v>
      </c>
      <c r="N207" s="90">
        <v>37.386688944167062</v>
      </c>
      <c r="O207" s="27">
        <v>52.404465128790982</v>
      </c>
      <c r="P207" s="92">
        <v>273</v>
      </c>
      <c r="Q207" s="14">
        <v>334</v>
      </c>
      <c r="R207" s="14">
        <v>432</v>
      </c>
      <c r="S207" s="14">
        <v>432</v>
      </c>
      <c r="T207" s="14">
        <v>252</v>
      </c>
      <c r="U207" s="14">
        <v>288</v>
      </c>
      <c r="V207" s="9" t="s">
        <v>14</v>
      </c>
      <c r="W207" s="14" t="s">
        <v>14</v>
      </c>
      <c r="X207" s="6" t="s">
        <v>14</v>
      </c>
      <c r="Y207" s="25" t="s">
        <v>14</v>
      </c>
      <c r="Z207" s="17">
        <f>MIN(P207:S207)+1</f>
        <v>274</v>
      </c>
      <c r="AA207" s="92">
        <v>95.6</v>
      </c>
      <c r="AB207" s="14">
        <v>100</v>
      </c>
      <c r="AC207" s="14">
        <v>90.85</v>
      </c>
      <c r="AD207" s="14">
        <v>85.73</v>
      </c>
      <c r="AE207" s="14">
        <v>79.39</v>
      </c>
      <c r="AF207" s="14">
        <v>75.77</v>
      </c>
      <c r="AG207" s="22">
        <f>IF(V207="NaN", IF($Z207&gt;1, (1-(L207/$Z207))*100,100), (1-(L207/V207))*100)</f>
        <v>90.12280448894991</v>
      </c>
      <c r="AH207" s="22">
        <f>IF(W207="NaN", IF($Z207&gt;1, (1-(M207/$Z207))*100,100), (1-(M207/W207))*100)</f>
        <v>88.346715328467155</v>
      </c>
      <c r="AI207" s="14">
        <f>IF(X207="NaN", IF($Z207&gt;1, (1-(N207/$Z207))*100,100), (1-(N207/X207))*100)</f>
        <v>86.355223013077719</v>
      </c>
      <c r="AJ207" s="26">
        <f>IF(Y207="NaN", IF($Z207&gt;1, (1-(O207/$Z207))*100,100), (1-(O207/Y207))*100)</f>
        <v>80.874282799711324</v>
      </c>
      <c r="AK207" s="14">
        <v>7200</v>
      </c>
      <c r="AL207" s="14">
        <v>7200</v>
      </c>
      <c r="AM207" s="14">
        <v>7200</v>
      </c>
      <c r="AN207" s="14">
        <v>7200</v>
      </c>
      <c r="AO207" s="14">
        <v>7200</v>
      </c>
      <c r="AP207" s="14">
        <v>7200</v>
      </c>
      <c r="AQ207" s="12">
        <v>7200</v>
      </c>
      <c r="AR207" s="15">
        <v>7200</v>
      </c>
      <c r="AS207" s="6">
        <v>7200</v>
      </c>
      <c r="AT207" s="96">
        <v>7200</v>
      </c>
      <c r="AU207" s="1" t="b">
        <f>SUM($AK207:$AT207) &lt; $AY$1 * 7200</f>
        <v>1</v>
      </c>
      <c r="AV207" s="1" t="b">
        <f t="shared" si="10"/>
        <v>0</v>
      </c>
      <c r="AW207" s="5" t="b">
        <f t="shared" si="11"/>
        <v>0</v>
      </c>
      <c r="AX207" s="24"/>
      <c r="AY207" s="24"/>
      <c r="BA207" s="14">
        <f xml:space="preserve"> SUBTOTAL(104, F207,I207,L207:O207)</f>
        <v>61.67</v>
      </c>
      <c r="BB207" s="14">
        <f>SUBTOTAL(105, P207:S207,V207:Z207)</f>
        <v>273</v>
      </c>
      <c r="BC207" s="39" t="b">
        <f t="shared" si="9"/>
        <v>1</v>
      </c>
    </row>
    <row r="208" spans="1:55">
      <c r="A208" s="13">
        <v>100</v>
      </c>
      <c r="B208" s="13">
        <v>8</v>
      </c>
      <c r="C208" s="71">
        <v>0.3</v>
      </c>
      <c r="D208" s="71">
        <v>1</v>
      </c>
      <c r="E208" s="112">
        <v>1</v>
      </c>
      <c r="F208" s="92">
        <v>0</v>
      </c>
      <c r="G208" s="14">
        <v>0</v>
      </c>
      <c r="H208" s="14">
        <v>22.13</v>
      </c>
      <c r="I208" s="14">
        <v>12</v>
      </c>
      <c r="J208" s="14">
        <v>38.71</v>
      </c>
      <c r="K208" s="14">
        <v>95.27</v>
      </c>
      <c r="L208" s="9">
        <v>40.043321299638997</v>
      </c>
      <c r="M208" s="14">
        <v>35.380000000000003</v>
      </c>
      <c r="N208" s="90">
        <v>37.713417686114113</v>
      </c>
      <c r="O208" s="27">
        <v>72.441312530646783</v>
      </c>
      <c r="P208" s="92">
        <v>318</v>
      </c>
      <c r="Q208" s="14">
        <v>384</v>
      </c>
      <c r="R208" s="14">
        <v>420</v>
      </c>
      <c r="S208" s="14">
        <v>456</v>
      </c>
      <c r="T208" s="14">
        <v>300</v>
      </c>
      <c r="U208" s="14">
        <v>264</v>
      </c>
      <c r="V208" s="9" t="s">
        <v>14</v>
      </c>
      <c r="W208" s="14" t="s">
        <v>14</v>
      </c>
      <c r="X208" s="6" t="s">
        <v>14</v>
      </c>
      <c r="Y208" s="25" t="s">
        <v>14</v>
      </c>
      <c r="Z208" s="17">
        <f>MIN(P208:S208)+1</f>
        <v>319</v>
      </c>
      <c r="AA208" s="92">
        <v>100</v>
      </c>
      <c r="AB208" s="14">
        <v>100</v>
      </c>
      <c r="AC208" s="14">
        <v>94.73</v>
      </c>
      <c r="AD208" s="14">
        <v>97.37</v>
      </c>
      <c r="AE208" s="14">
        <v>87.1</v>
      </c>
      <c r="AF208" s="14">
        <v>63.91</v>
      </c>
      <c r="AG208" s="22">
        <f>IF(V208="NaN", IF($Z208&gt;1, (1-(L208/$Z208))*100,100), (1-(L208/V208))*100)</f>
        <v>87.447234702307526</v>
      </c>
      <c r="AH208" s="22">
        <f>IF(W208="NaN", IF($Z208&gt;1, (1-(M208/$Z208))*100,100), (1-(M208/W208))*100)</f>
        <v>88.909090909090907</v>
      </c>
      <c r="AI208" s="14">
        <f>IF(X208="NaN", IF($Z208&gt;1, (1-(N208/$Z208))*100,100), (1-(N208/X208))*100)</f>
        <v>88.177612010622525</v>
      </c>
      <c r="AJ208" s="26">
        <f>IF(Y208="NaN", IF($Z208&gt;1, (1-(O208/$Z208))*100,100), (1-(O208/Y208))*100)</f>
        <v>77.29112459854332</v>
      </c>
      <c r="AK208" s="14">
        <v>7200</v>
      </c>
      <c r="AL208" s="14">
        <v>7200</v>
      </c>
      <c r="AM208" s="14">
        <v>7200</v>
      </c>
      <c r="AN208" s="14">
        <v>7200</v>
      </c>
      <c r="AO208" s="14">
        <v>7200</v>
      </c>
      <c r="AP208" s="14">
        <v>7200</v>
      </c>
      <c r="AQ208" s="12">
        <v>7200</v>
      </c>
      <c r="AR208" s="15">
        <v>7200</v>
      </c>
      <c r="AS208" s="6">
        <v>7200</v>
      </c>
      <c r="AT208" s="96">
        <v>7200</v>
      </c>
      <c r="AU208" s="1" t="b">
        <f>SUM($AK208:$AT208) &lt; $AY$1 * 7200</f>
        <v>1</v>
      </c>
      <c r="AV208" s="1" t="b">
        <f t="shared" si="10"/>
        <v>0</v>
      </c>
      <c r="AW208" s="5" t="b">
        <f t="shared" si="11"/>
        <v>0</v>
      </c>
      <c r="AX208" s="24"/>
      <c r="AY208" s="24"/>
      <c r="BA208" s="14">
        <f xml:space="preserve"> SUBTOTAL(104, F208,I208,L208:O208)</f>
        <v>72.441312530646783</v>
      </c>
      <c r="BB208" s="14">
        <f>SUBTOTAL(105, P208:S208,V208:Z208)</f>
        <v>318</v>
      </c>
      <c r="BC208" s="39" t="b">
        <f t="shared" si="9"/>
        <v>1</v>
      </c>
    </row>
    <row r="209" spans="1:55">
      <c r="A209" s="13">
        <v>100</v>
      </c>
      <c r="B209" s="13">
        <v>8</v>
      </c>
      <c r="C209" s="71">
        <v>0.3</v>
      </c>
      <c r="D209" s="71">
        <v>1</v>
      </c>
      <c r="E209" s="112">
        <v>2</v>
      </c>
      <c r="F209" s="92">
        <v>0</v>
      </c>
      <c r="G209" s="14">
        <v>0</v>
      </c>
      <c r="H209" s="14">
        <v>23.1</v>
      </c>
      <c r="I209" s="14">
        <v>35.020000000000003</v>
      </c>
      <c r="J209" s="14">
        <v>51.26</v>
      </c>
      <c r="K209" s="14">
        <v>91.47</v>
      </c>
      <c r="L209" s="9">
        <v>32.697792482648858</v>
      </c>
      <c r="M209" s="14">
        <v>30.2</v>
      </c>
      <c r="N209" s="90">
        <v>37.056228106253258</v>
      </c>
      <c r="O209" s="27">
        <v>78.807784152161858</v>
      </c>
      <c r="P209" s="92">
        <v>299</v>
      </c>
      <c r="Q209" s="14">
        <v>312</v>
      </c>
      <c r="R209" s="14">
        <v>384</v>
      </c>
      <c r="S209" s="14">
        <v>384</v>
      </c>
      <c r="T209" s="14">
        <v>312</v>
      </c>
      <c r="U209" s="14">
        <v>240</v>
      </c>
      <c r="V209" s="9" t="s">
        <v>14</v>
      </c>
      <c r="W209" s="14" t="s">
        <v>14</v>
      </c>
      <c r="X209" s="6" t="s">
        <v>14</v>
      </c>
      <c r="Y209" s="27">
        <v>270</v>
      </c>
      <c r="Z209" s="17">
        <f>MIN(P209:S209)+1</f>
        <v>300</v>
      </c>
      <c r="AA209" s="92">
        <v>100</v>
      </c>
      <c r="AB209" s="14">
        <v>100</v>
      </c>
      <c r="AC209" s="14">
        <v>93.98</v>
      </c>
      <c r="AD209" s="14">
        <v>90.88</v>
      </c>
      <c r="AE209" s="14">
        <v>83.57</v>
      </c>
      <c r="AF209" s="14">
        <v>61.89</v>
      </c>
      <c r="AG209" s="22">
        <f>IF(V209="NaN", IF($Z209&gt;1, (1-(L209/$Z209))*100,100), (1-(L209/V209))*100)</f>
        <v>89.10073583911705</v>
      </c>
      <c r="AH209" s="22">
        <f>IF(W209="NaN", IF($Z209&gt;1, (1-(M209/$Z209))*100,100), (1-(M209/W209))*100)</f>
        <v>89.933333333333337</v>
      </c>
      <c r="AI209" s="14">
        <f>IF(X209="NaN", IF($Z209&gt;1, (1-(N209/$Z209))*100,100), (1-(N209/X209))*100)</f>
        <v>87.647923964582247</v>
      </c>
      <c r="AJ209" s="26">
        <f>IF(Y209="NaN", IF($Z209&gt;1, (1-(O209/$Z209))*100,100), (1-(O209/Y209))*100)</f>
        <v>70.81193179549561</v>
      </c>
      <c r="AK209" s="14">
        <v>7200</v>
      </c>
      <c r="AL209" s="14">
        <v>7200</v>
      </c>
      <c r="AM209" s="14">
        <v>7200</v>
      </c>
      <c r="AN209" s="14">
        <v>7200</v>
      </c>
      <c r="AO209" s="14">
        <v>7200</v>
      </c>
      <c r="AP209" s="14">
        <v>7200</v>
      </c>
      <c r="AQ209" s="12">
        <v>7200</v>
      </c>
      <c r="AR209" s="15">
        <v>7200</v>
      </c>
      <c r="AS209" s="6">
        <v>7200</v>
      </c>
      <c r="AT209" s="96">
        <v>7200</v>
      </c>
      <c r="AU209" s="1" t="b">
        <f>SUM($AK209:$AT209) &lt; $AY$1 * 7200</f>
        <v>1</v>
      </c>
      <c r="AV209" s="1" t="b">
        <f t="shared" si="10"/>
        <v>0</v>
      </c>
      <c r="AW209" s="5" t="b">
        <f t="shared" si="11"/>
        <v>0</v>
      </c>
      <c r="AX209" s="24"/>
      <c r="AY209" s="24"/>
      <c r="BA209" s="14">
        <f xml:space="preserve"> SUBTOTAL(104, F209,I209,L209:O209)</f>
        <v>78.807784152161858</v>
      </c>
      <c r="BB209" s="14">
        <f>SUBTOTAL(105, P209:S209,V209:Z209)</f>
        <v>270</v>
      </c>
      <c r="BC209" s="39" t="b">
        <f t="shared" si="9"/>
        <v>1</v>
      </c>
    </row>
    <row r="210" spans="1:55">
      <c r="A210" s="13">
        <v>100</v>
      </c>
      <c r="B210" s="13">
        <v>8</v>
      </c>
      <c r="C210" s="71">
        <v>0.3</v>
      </c>
      <c r="D210" s="71">
        <v>1</v>
      </c>
      <c r="E210" s="112">
        <v>3</v>
      </c>
      <c r="F210" s="92">
        <v>14</v>
      </c>
      <c r="G210" s="14">
        <v>14</v>
      </c>
      <c r="H210" s="14">
        <v>55.42</v>
      </c>
      <c r="I210" s="14">
        <v>95.32</v>
      </c>
      <c r="J210" s="14">
        <v>66.53</v>
      </c>
      <c r="K210" s="14">
        <v>119.41</v>
      </c>
      <c r="L210" s="9">
        <v>36.999999999998913</v>
      </c>
      <c r="M210" s="14">
        <v>28</v>
      </c>
      <c r="N210" s="90">
        <v>53.675915074167882</v>
      </c>
      <c r="O210" s="27">
        <v>97.732756228643623</v>
      </c>
      <c r="P210" s="92">
        <v>355</v>
      </c>
      <c r="Q210" s="14">
        <v>442</v>
      </c>
      <c r="R210" s="14">
        <v>574</v>
      </c>
      <c r="S210" s="14">
        <v>574</v>
      </c>
      <c r="T210" s="14">
        <v>350</v>
      </c>
      <c r="U210" s="14">
        <v>266</v>
      </c>
      <c r="V210" s="9" t="s">
        <v>14</v>
      </c>
      <c r="W210" s="14" t="s">
        <v>14</v>
      </c>
      <c r="X210" s="6" t="s">
        <v>14</v>
      </c>
      <c r="Y210" s="27">
        <v>279</v>
      </c>
      <c r="Z210" s="17">
        <f>MIN(P210:S210)+1</f>
        <v>356</v>
      </c>
      <c r="AA210" s="92">
        <v>96.06</v>
      </c>
      <c r="AB210" s="14">
        <v>96.83</v>
      </c>
      <c r="AC210" s="14">
        <v>90.34</v>
      </c>
      <c r="AD210" s="14">
        <v>83.39</v>
      </c>
      <c r="AE210" s="14">
        <v>80.989999999999995</v>
      </c>
      <c r="AF210" s="14">
        <v>55.11</v>
      </c>
      <c r="AG210" s="22">
        <f>IF(V210="NaN", IF($Z210&gt;1, (1-(L210/$Z210))*100,100), (1-(L210/V210))*100)</f>
        <v>89.606741573034014</v>
      </c>
      <c r="AH210" s="22">
        <f>IF(W210="NaN", IF($Z210&gt;1, (1-(M210/$Z210))*100,100), (1-(M210/W210))*100)</f>
        <v>92.134831460674164</v>
      </c>
      <c r="AI210" s="14">
        <f>IF(X210="NaN", IF($Z210&gt;1, (1-(N210/$Z210))*100,100), (1-(N210/X210))*100)</f>
        <v>84.92249576568318</v>
      </c>
      <c r="AJ210" s="26">
        <f>IF(Y210="NaN", IF($Z210&gt;1, (1-(O210/$Z210))*100,100), (1-(O210/Y210))*100)</f>
        <v>64.970338269303369</v>
      </c>
      <c r="AK210" s="14">
        <v>7200</v>
      </c>
      <c r="AL210" s="14">
        <v>7200</v>
      </c>
      <c r="AM210" s="14">
        <v>7200</v>
      </c>
      <c r="AN210" s="14">
        <v>7200</v>
      </c>
      <c r="AO210" s="14">
        <v>7200</v>
      </c>
      <c r="AP210" s="14">
        <v>7200</v>
      </c>
      <c r="AQ210" s="12">
        <v>7200</v>
      </c>
      <c r="AR210" s="15">
        <v>7200</v>
      </c>
      <c r="AS210" s="6">
        <v>7200</v>
      </c>
      <c r="AT210" s="96">
        <v>7200</v>
      </c>
      <c r="AU210" s="1" t="b">
        <f>SUM($AK210:$AT210) &lt; $AY$1 * 7200</f>
        <v>1</v>
      </c>
      <c r="AV210" s="1" t="b">
        <f t="shared" si="10"/>
        <v>0</v>
      </c>
      <c r="AW210" s="5" t="b">
        <f t="shared" si="11"/>
        <v>0</v>
      </c>
      <c r="AX210" s="24"/>
      <c r="AY210" s="24"/>
      <c r="BA210" s="14">
        <f xml:space="preserve"> SUBTOTAL(104, F210,I210,L210:O210)</f>
        <v>97.732756228643623</v>
      </c>
      <c r="BB210" s="14">
        <f>SUBTOTAL(105, P210:S210,V210:Z210)</f>
        <v>279</v>
      </c>
      <c r="BC210" s="39" t="b">
        <f t="shared" si="9"/>
        <v>1</v>
      </c>
    </row>
    <row r="211" spans="1:55">
      <c r="A211" s="13">
        <v>100</v>
      </c>
      <c r="B211" s="13">
        <v>8</v>
      </c>
      <c r="C211" s="71">
        <v>0.3</v>
      </c>
      <c r="D211" s="71">
        <v>1</v>
      </c>
      <c r="E211" s="112">
        <v>4</v>
      </c>
      <c r="F211" s="92">
        <v>0</v>
      </c>
      <c r="G211" s="14">
        <v>0</v>
      </c>
      <c r="H211" s="14">
        <v>24</v>
      </c>
      <c r="I211" s="14">
        <v>13</v>
      </c>
      <c r="J211" s="14">
        <v>50.77</v>
      </c>
      <c r="K211" s="14">
        <v>94.91</v>
      </c>
      <c r="L211" s="9">
        <v>34.999999999999453</v>
      </c>
      <c r="M211" s="14">
        <v>32.200000000000003</v>
      </c>
      <c r="N211" s="90">
        <v>41.556651615768658</v>
      </c>
      <c r="O211" s="27">
        <v>84.451659469681999</v>
      </c>
      <c r="P211" s="92">
        <v>265</v>
      </c>
      <c r="Q211" s="14">
        <v>358</v>
      </c>
      <c r="R211" s="14">
        <v>377</v>
      </c>
      <c r="S211" s="14">
        <v>377</v>
      </c>
      <c r="T211" s="14">
        <v>273</v>
      </c>
      <c r="U211" s="14">
        <v>156</v>
      </c>
      <c r="V211" s="9" t="s">
        <v>14</v>
      </c>
      <c r="W211" s="14" t="s">
        <v>14</v>
      </c>
      <c r="X211" s="6" t="s">
        <v>14</v>
      </c>
      <c r="Y211" s="27">
        <v>180</v>
      </c>
      <c r="Z211" s="17">
        <f>MIN(P211:S211)+1</f>
        <v>266</v>
      </c>
      <c r="AA211" s="92">
        <v>100</v>
      </c>
      <c r="AB211" s="14">
        <v>100</v>
      </c>
      <c r="AC211" s="14">
        <v>93.63</v>
      </c>
      <c r="AD211" s="14">
        <v>96.55</v>
      </c>
      <c r="AE211" s="14">
        <v>81.400000000000006</v>
      </c>
      <c r="AF211" s="14">
        <v>39.159999999999997</v>
      </c>
      <c r="AG211" s="22">
        <f>IF(V211="NaN", IF($Z211&gt;1, (1-(L211/$Z211))*100,100), (1-(L211/V211))*100)</f>
        <v>86.842105263158103</v>
      </c>
      <c r="AH211" s="22">
        <f>IF(W211="NaN", IF($Z211&gt;1, (1-(M211/$Z211))*100,100), (1-(M211/W211))*100)</f>
        <v>87.89473684210526</v>
      </c>
      <c r="AI211" s="14">
        <f>IF(X211="NaN", IF($Z211&gt;1, (1-(N211/$Z211))*100,100), (1-(N211/X211))*100)</f>
        <v>84.377198640688476</v>
      </c>
      <c r="AJ211" s="26">
        <f>IF(Y211="NaN", IF($Z211&gt;1, (1-(O211/$Z211))*100,100), (1-(O211/Y211))*100)</f>
        <v>53.082411405732223</v>
      </c>
      <c r="AK211" s="14">
        <v>7200</v>
      </c>
      <c r="AL211" s="14">
        <v>7200</v>
      </c>
      <c r="AM211" s="14">
        <v>7200</v>
      </c>
      <c r="AN211" s="14">
        <v>7200</v>
      </c>
      <c r="AO211" s="14">
        <v>7200</v>
      </c>
      <c r="AP211" s="14">
        <v>7200</v>
      </c>
      <c r="AQ211" s="12">
        <v>7200</v>
      </c>
      <c r="AR211" s="15">
        <v>7200</v>
      </c>
      <c r="AS211" s="6">
        <v>7200</v>
      </c>
      <c r="AT211" s="96">
        <v>7200</v>
      </c>
      <c r="AU211" s="1" t="b">
        <f>SUM($AK211:$AT211) &lt; $AY$1 * 7200</f>
        <v>1</v>
      </c>
      <c r="AV211" s="1" t="b">
        <f t="shared" si="10"/>
        <v>0</v>
      </c>
      <c r="AW211" s="5" t="b">
        <f t="shared" si="11"/>
        <v>0</v>
      </c>
      <c r="AX211" s="24"/>
      <c r="AY211" s="24"/>
      <c r="BA211" s="14">
        <f xml:space="preserve"> SUBTOTAL(104, F211,I211,L211:O211)</f>
        <v>84.451659469681999</v>
      </c>
      <c r="BB211" s="14">
        <f>SUBTOTAL(105, P211:S211,V211:Z211)</f>
        <v>180</v>
      </c>
      <c r="BC211" s="39" t="b">
        <f t="shared" si="9"/>
        <v>1</v>
      </c>
    </row>
    <row r="212" spans="1:55">
      <c r="A212" s="13">
        <v>100</v>
      </c>
      <c r="B212" s="13">
        <v>8</v>
      </c>
      <c r="C212" s="71">
        <v>0.3</v>
      </c>
      <c r="D212" s="71">
        <v>1</v>
      </c>
      <c r="E212" s="112">
        <v>5</v>
      </c>
      <c r="F212" s="92">
        <v>12</v>
      </c>
      <c r="G212" s="14">
        <v>12</v>
      </c>
      <c r="H212" s="14">
        <v>37.869999999999997</v>
      </c>
      <c r="I212" s="14">
        <v>100.66</v>
      </c>
      <c r="J212" s="14">
        <v>80.52</v>
      </c>
      <c r="K212" s="14">
        <v>122.14</v>
      </c>
      <c r="L212" s="9">
        <v>42.361677344205013</v>
      </c>
      <c r="M212" s="14">
        <v>35.1</v>
      </c>
      <c r="N212" s="90">
        <v>56.948113193698347</v>
      </c>
      <c r="O212" s="27">
        <v>92.732635316955339</v>
      </c>
      <c r="P212" s="92">
        <v>315</v>
      </c>
      <c r="Q212" s="14">
        <v>440</v>
      </c>
      <c r="R212" s="14">
        <v>491</v>
      </c>
      <c r="S212" s="14">
        <v>491</v>
      </c>
      <c r="T212" s="14">
        <v>288</v>
      </c>
      <c r="U212" s="14">
        <v>300</v>
      </c>
      <c r="V212" s="9" t="s">
        <v>14</v>
      </c>
      <c r="W212" s="14" t="s">
        <v>14</v>
      </c>
      <c r="X212" s="6" t="s">
        <v>14</v>
      </c>
      <c r="Y212" s="25" t="s">
        <v>14</v>
      </c>
      <c r="Z212" s="17">
        <f>MIN(P212:S212)+1</f>
        <v>316</v>
      </c>
      <c r="AA212" s="92">
        <v>96.19</v>
      </c>
      <c r="AB212" s="14">
        <v>97.27</v>
      </c>
      <c r="AC212" s="14">
        <v>92.29</v>
      </c>
      <c r="AD212" s="14">
        <v>79.5</v>
      </c>
      <c r="AE212" s="14">
        <v>72.040000000000006</v>
      </c>
      <c r="AF212" s="14">
        <v>59.29</v>
      </c>
      <c r="AG212" s="22">
        <f>IF(V212="NaN", IF($Z212&gt;1, (1-(L212/$Z212))*100,100), (1-(L212/V212))*100)</f>
        <v>86.594405903732593</v>
      </c>
      <c r="AH212" s="22">
        <f>IF(W212="NaN", IF($Z212&gt;1, (1-(M212/$Z212))*100,100), (1-(M212/W212))*100)</f>
        <v>88.892405063291136</v>
      </c>
      <c r="AI212" s="14">
        <f>IF(X212="NaN", IF($Z212&gt;1, (1-(N212/$Z212))*100,100), (1-(N212/X212))*100)</f>
        <v>81.978445191867607</v>
      </c>
      <c r="AJ212" s="26">
        <f>IF(Y212="NaN", IF($Z212&gt;1, (1-(O212/$Z212))*100,100), (1-(O212/Y212))*100)</f>
        <v>70.654229330077428</v>
      </c>
      <c r="AK212" s="14">
        <v>7200</v>
      </c>
      <c r="AL212" s="14">
        <v>7200</v>
      </c>
      <c r="AM212" s="14">
        <v>7200</v>
      </c>
      <c r="AN212" s="14">
        <v>7200</v>
      </c>
      <c r="AO212" s="14">
        <v>7200</v>
      </c>
      <c r="AP212" s="14">
        <v>7200</v>
      </c>
      <c r="AQ212" s="12">
        <v>7200</v>
      </c>
      <c r="AR212" s="15">
        <v>7200</v>
      </c>
      <c r="AS212" s="6">
        <v>7200</v>
      </c>
      <c r="AT212" s="96">
        <v>7200</v>
      </c>
      <c r="AU212" s="1" t="b">
        <f>SUM($AK212:$AT212) &lt; $AY$1 * 7200</f>
        <v>1</v>
      </c>
      <c r="AV212" s="1" t="b">
        <f t="shared" si="10"/>
        <v>0</v>
      </c>
      <c r="AW212" s="5" t="b">
        <f t="shared" si="11"/>
        <v>0</v>
      </c>
      <c r="AX212" s="24"/>
      <c r="AY212" s="24"/>
      <c r="BA212" s="14">
        <f xml:space="preserve"> SUBTOTAL(104, F212,I212,L212:O212)</f>
        <v>100.66</v>
      </c>
      <c r="BB212" s="14">
        <f>SUBTOTAL(105, P212:S212,V212:Z212)</f>
        <v>315</v>
      </c>
      <c r="BC212" s="39" t="b">
        <f t="shared" si="9"/>
        <v>1</v>
      </c>
    </row>
    <row r="213" spans="1:55">
      <c r="A213" s="13">
        <v>100</v>
      </c>
      <c r="B213" s="13">
        <v>12</v>
      </c>
      <c r="C213" s="71">
        <v>0.1</v>
      </c>
      <c r="D213" s="71">
        <v>0.1</v>
      </c>
      <c r="E213" s="112">
        <v>1</v>
      </c>
      <c r="F213" s="92">
        <v>0</v>
      </c>
      <c r="G213" s="14">
        <v>0</v>
      </c>
      <c r="H213" s="14">
        <v>25</v>
      </c>
      <c r="I213" s="14">
        <v>25</v>
      </c>
      <c r="J213" s="14">
        <v>36.07</v>
      </c>
      <c r="K213" s="14">
        <v>36.07</v>
      </c>
      <c r="L213" s="9">
        <v>26.23822018952001</v>
      </c>
      <c r="M213" s="14">
        <v>36.020000000000003</v>
      </c>
      <c r="N213" s="90">
        <v>36.090110348294338</v>
      </c>
      <c r="O213" s="27">
        <v>49.999999999999993</v>
      </c>
      <c r="P213" s="92">
        <v>156</v>
      </c>
      <c r="Q213" s="14">
        <v>173</v>
      </c>
      <c r="R213" s="14">
        <v>195</v>
      </c>
      <c r="S213" s="14">
        <v>195</v>
      </c>
      <c r="T213" s="14">
        <v>159</v>
      </c>
      <c r="U213" s="14">
        <v>162</v>
      </c>
      <c r="V213" s="9" t="s">
        <v>14</v>
      </c>
      <c r="W213" s="14" t="s">
        <v>14</v>
      </c>
      <c r="X213" s="6" t="s">
        <v>14</v>
      </c>
      <c r="Y213" s="25" t="s">
        <v>14</v>
      </c>
      <c r="Z213" s="17">
        <f>MIN(P213:S213)+1</f>
        <v>157</v>
      </c>
      <c r="AA213" s="92">
        <v>100</v>
      </c>
      <c r="AB213" s="14">
        <v>100</v>
      </c>
      <c r="AC213" s="14">
        <v>87.18</v>
      </c>
      <c r="AD213" s="14">
        <v>87.18</v>
      </c>
      <c r="AE213" s="14">
        <v>77.31</v>
      </c>
      <c r="AF213" s="14">
        <v>77.73</v>
      </c>
      <c r="AG213" s="22">
        <f>IF(V213="NaN", IF($Z213&gt;1, (1-(L213/$Z213))*100,100), (1-(L213/V213))*100)</f>
        <v>83.287757841070061</v>
      </c>
      <c r="AH213" s="22">
        <f>IF(W213="NaN", IF($Z213&gt;1, (1-(M213/$Z213))*100,100), (1-(M213/W213))*100)</f>
        <v>77.057324840764323</v>
      </c>
      <c r="AI213" s="14">
        <f>IF(X213="NaN", IF($Z213&gt;1, (1-(N213/$Z213))*100,100), (1-(N213/X213))*100)</f>
        <v>77.012668567965392</v>
      </c>
      <c r="AJ213" s="26">
        <f>IF(Y213="NaN", IF($Z213&gt;1, (1-(O213/$Z213))*100,100), (1-(O213/Y213))*100)</f>
        <v>68.152866242038229</v>
      </c>
      <c r="AK213" s="14">
        <v>7200</v>
      </c>
      <c r="AL213" s="14">
        <v>7200</v>
      </c>
      <c r="AM213" s="14">
        <v>7200</v>
      </c>
      <c r="AN213" s="14">
        <v>7200</v>
      </c>
      <c r="AO213" s="14">
        <v>7200</v>
      </c>
      <c r="AP213" s="14">
        <v>7200</v>
      </c>
      <c r="AQ213" s="12">
        <v>7200</v>
      </c>
      <c r="AR213" s="15">
        <v>7200</v>
      </c>
      <c r="AS213" s="6">
        <v>7200</v>
      </c>
      <c r="AT213" s="96">
        <v>7200</v>
      </c>
      <c r="AU213" s="1" t="b">
        <f>SUM($AK213:$AT213) &lt; $AY$1 * 7200</f>
        <v>1</v>
      </c>
      <c r="AV213" s="1" t="b">
        <f t="shared" si="10"/>
        <v>0</v>
      </c>
      <c r="AW213" s="5" t="b">
        <f t="shared" si="11"/>
        <v>0</v>
      </c>
      <c r="AX213" s="24"/>
      <c r="AY213" s="24"/>
      <c r="BA213" s="14">
        <f xml:space="preserve"> SUBTOTAL(104, F213,I213,L213:O213)</f>
        <v>49.999999999999993</v>
      </c>
      <c r="BB213" s="14">
        <f>SUBTOTAL(105, P213:S213,V213:Z213)</f>
        <v>156</v>
      </c>
      <c r="BC213" s="39" t="b">
        <f t="shared" si="9"/>
        <v>1</v>
      </c>
    </row>
    <row r="214" spans="1:55">
      <c r="A214" s="13">
        <v>100</v>
      </c>
      <c r="B214" s="13">
        <v>12</v>
      </c>
      <c r="C214" s="71">
        <v>0.1</v>
      </c>
      <c r="D214" s="71">
        <v>0.1</v>
      </c>
      <c r="E214" s="112">
        <v>2</v>
      </c>
      <c r="F214" s="92">
        <v>0</v>
      </c>
      <c r="G214" s="14">
        <v>0</v>
      </c>
      <c r="H214" s="14">
        <v>24</v>
      </c>
      <c r="I214" s="14">
        <v>24</v>
      </c>
      <c r="J214" s="14">
        <v>37.42</v>
      </c>
      <c r="K214" s="14">
        <v>37.42</v>
      </c>
      <c r="L214" s="9">
        <v>29.192431559204682</v>
      </c>
      <c r="M214" s="14">
        <v>38.799999999999997</v>
      </c>
      <c r="N214" s="90">
        <v>38.133008834237728</v>
      </c>
      <c r="O214" s="27">
        <v>47.881001734520581</v>
      </c>
      <c r="P214" s="92">
        <v>163</v>
      </c>
      <c r="Q214" s="14">
        <v>192</v>
      </c>
      <c r="R214" s="14">
        <v>192</v>
      </c>
      <c r="S214" s="14">
        <v>181</v>
      </c>
      <c r="T214" s="14">
        <v>161</v>
      </c>
      <c r="U214" s="14">
        <v>159</v>
      </c>
      <c r="V214" s="9" t="s">
        <v>14</v>
      </c>
      <c r="W214" s="14" t="s">
        <v>14</v>
      </c>
      <c r="X214" s="6" t="s">
        <v>14</v>
      </c>
      <c r="Y214" s="25" t="s">
        <v>14</v>
      </c>
      <c r="Z214" s="17">
        <f>MIN(P214:S214)+1</f>
        <v>164</v>
      </c>
      <c r="AA214" s="92">
        <v>100</v>
      </c>
      <c r="AB214" s="14">
        <v>100</v>
      </c>
      <c r="AC214" s="14">
        <v>87.5</v>
      </c>
      <c r="AD214" s="14">
        <v>86.74</v>
      </c>
      <c r="AE214" s="14">
        <v>76.760000000000005</v>
      </c>
      <c r="AF214" s="14">
        <v>76.459999999999994</v>
      </c>
      <c r="AG214" s="22">
        <f>IF(V214="NaN", IF($Z214&gt;1, (1-(L214/$Z214))*100,100), (1-(L214/V214))*100)</f>
        <v>82.199736854143495</v>
      </c>
      <c r="AH214" s="22">
        <f>IF(W214="NaN", IF($Z214&gt;1, (1-(M214/$Z214))*100,100), (1-(M214/W214))*100)</f>
        <v>76.341463414634148</v>
      </c>
      <c r="AI214" s="14">
        <f>IF(X214="NaN", IF($Z214&gt;1, (1-(N214/$Z214))*100,100), (1-(N214/X214))*100)</f>
        <v>76.748165344976996</v>
      </c>
      <c r="AJ214" s="26">
        <f>IF(Y214="NaN", IF($Z214&gt;1, (1-(O214/$Z214))*100,100), (1-(O214/Y214))*100)</f>
        <v>70.804267235048428</v>
      </c>
      <c r="AK214" s="14">
        <v>7200</v>
      </c>
      <c r="AL214" s="14">
        <v>7200</v>
      </c>
      <c r="AM214" s="14">
        <v>7200</v>
      </c>
      <c r="AN214" s="14">
        <v>7200</v>
      </c>
      <c r="AO214" s="14">
        <v>7200</v>
      </c>
      <c r="AP214" s="14">
        <v>7200</v>
      </c>
      <c r="AQ214" s="12">
        <v>7200</v>
      </c>
      <c r="AR214" s="15">
        <v>7200</v>
      </c>
      <c r="AS214" s="6">
        <v>7200</v>
      </c>
      <c r="AT214" s="96">
        <v>7200</v>
      </c>
      <c r="AU214" s="1" t="b">
        <f>SUM($AK214:$AT214) &lt; $AY$1 * 7200</f>
        <v>1</v>
      </c>
      <c r="AV214" s="1" t="b">
        <f t="shared" si="10"/>
        <v>0</v>
      </c>
      <c r="AW214" s="5" t="b">
        <f t="shared" si="11"/>
        <v>0</v>
      </c>
      <c r="AX214" s="24"/>
      <c r="AY214" s="24"/>
      <c r="BA214" s="14">
        <f xml:space="preserve"> SUBTOTAL(104, F214,I214,L214:O214)</f>
        <v>47.881001734520581</v>
      </c>
      <c r="BB214" s="14">
        <f>SUBTOTAL(105, P214:S214,V214:Z214)</f>
        <v>163</v>
      </c>
      <c r="BC214" s="39" t="b">
        <f t="shared" si="9"/>
        <v>1</v>
      </c>
    </row>
    <row r="215" spans="1:55">
      <c r="A215" s="13">
        <v>100</v>
      </c>
      <c r="B215" s="13">
        <v>12</v>
      </c>
      <c r="C215" s="71">
        <v>0.1</v>
      </c>
      <c r="D215" s="71">
        <v>0.1</v>
      </c>
      <c r="E215" s="112">
        <v>3</v>
      </c>
      <c r="F215" s="92">
        <v>0</v>
      </c>
      <c r="G215" s="14">
        <v>0</v>
      </c>
      <c r="H215" s="14">
        <v>27</v>
      </c>
      <c r="I215" s="14">
        <v>27</v>
      </c>
      <c r="J215" s="14">
        <v>37.130000000000003</v>
      </c>
      <c r="K215" s="14">
        <v>37.380000000000003</v>
      </c>
      <c r="L215" s="9">
        <v>27.91976487445941</v>
      </c>
      <c r="M215" s="14">
        <v>40.08</v>
      </c>
      <c r="N215" s="90">
        <v>39.000000000000007</v>
      </c>
      <c r="O215" s="27">
        <v>53.045434298440881</v>
      </c>
      <c r="P215" s="92">
        <v>165</v>
      </c>
      <c r="Q215" s="14">
        <v>257</v>
      </c>
      <c r="R215" s="14">
        <v>205</v>
      </c>
      <c r="S215" s="14">
        <v>244</v>
      </c>
      <c r="T215" s="14">
        <v>176</v>
      </c>
      <c r="U215" s="14">
        <v>166</v>
      </c>
      <c r="V215" s="9" t="s">
        <v>14</v>
      </c>
      <c r="W215" s="14" t="s">
        <v>14</v>
      </c>
      <c r="X215" s="6" t="s">
        <v>14</v>
      </c>
      <c r="Y215" s="25" t="s">
        <v>14</v>
      </c>
      <c r="Z215" s="17">
        <f>MIN(P215:S215)+1</f>
        <v>166</v>
      </c>
      <c r="AA215" s="92">
        <v>100</v>
      </c>
      <c r="AB215" s="14">
        <v>100</v>
      </c>
      <c r="AC215" s="14">
        <v>86.83</v>
      </c>
      <c r="AD215" s="14">
        <v>88.93</v>
      </c>
      <c r="AE215" s="14">
        <v>78.91</v>
      </c>
      <c r="AF215" s="14">
        <v>77.48</v>
      </c>
      <c r="AG215" s="22">
        <f>IF(V215="NaN", IF($Z215&gt;1, (1-(L215/$Z215))*100,100), (1-(L215/V215))*100)</f>
        <v>83.180864533458191</v>
      </c>
      <c r="AH215" s="22">
        <f>IF(W215="NaN", IF($Z215&gt;1, (1-(M215/$Z215))*100,100), (1-(M215/W215))*100)</f>
        <v>75.855421686746993</v>
      </c>
      <c r="AI215" s="14">
        <f>IF(X215="NaN", IF($Z215&gt;1, (1-(N215/$Z215))*100,100), (1-(N215/X215))*100)</f>
        <v>76.506024096385545</v>
      </c>
      <c r="AJ215" s="26">
        <f>IF(Y215="NaN", IF($Z215&gt;1, (1-(O215/$Z215))*100,100), (1-(O215/Y215))*100)</f>
        <v>68.04491909732478</v>
      </c>
      <c r="AK215" s="14">
        <v>7200</v>
      </c>
      <c r="AL215" s="14">
        <v>7200</v>
      </c>
      <c r="AM215" s="14">
        <v>7200</v>
      </c>
      <c r="AN215" s="14">
        <v>7200</v>
      </c>
      <c r="AO215" s="14">
        <v>7200</v>
      </c>
      <c r="AP215" s="14">
        <v>7200</v>
      </c>
      <c r="AQ215" s="12">
        <v>7200</v>
      </c>
      <c r="AR215" s="15">
        <v>7200</v>
      </c>
      <c r="AS215" s="6">
        <v>7200</v>
      </c>
      <c r="AT215" s="96">
        <v>7200</v>
      </c>
      <c r="AU215" s="1" t="b">
        <f>SUM($AK215:$AT215) &lt; $AY$1 * 7200</f>
        <v>1</v>
      </c>
      <c r="AV215" s="1" t="b">
        <f t="shared" si="10"/>
        <v>0</v>
      </c>
      <c r="AW215" s="5" t="b">
        <f t="shared" si="11"/>
        <v>0</v>
      </c>
      <c r="AX215" s="24"/>
      <c r="AY215" s="24"/>
      <c r="BA215" s="14">
        <f xml:space="preserve"> SUBTOTAL(104, F215,I215,L215:O215)</f>
        <v>53.045434298440881</v>
      </c>
      <c r="BB215" s="14">
        <f>SUBTOTAL(105, P215:S215,V215:Z215)</f>
        <v>165</v>
      </c>
      <c r="BC215" s="39" t="b">
        <f t="shared" si="9"/>
        <v>1</v>
      </c>
    </row>
    <row r="216" spans="1:55">
      <c r="A216" s="13">
        <v>100</v>
      </c>
      <c r="B216" s="13">
        <v>12</v>
      </c>
      <c r="C216" s="71">
        <v>0.1</v>
      </c>
      <c r="D216" s="71">
        <v>0.1</v>
      </c>
      <c r="E216" s="112">
        <v>4</v>
      </c>
      <c r="F216" s="92">
        <v>0</v>
      </c>
      <c r="G216" s="14">
        <v>0</v>
      </c>
      <c r="H216" s="14">
        <v>27</v>
      </c>
      <c r="I216" s="14">
        <v>27</v>
      </c>
      <c r="J216" s="14">
        <v>40.07</v>
      </c>
      <c r="K216" s="14">
        <v>40.07</v>
      </c>
      <c r="L216" s="9">
        <v>28.453020181628979</v>
      </c>
      <c r="M216" s="14">
        <v>39</v>
      </c>
      <c r="N216" s="90">
        <v>40.58713253040105</v>
      </c>
      <c r="O216" s="27">
        <v>54.139288541806629</v>
      </c>
      <c r="P216" s="92">
        <v>151</v>
      </c>
      <c r="Q216" s="14">
        <v>242</v>
      </c>
      <c r="R216" s="14">
        <v>242</v>
      </c>
      <c r="S216" s="14">
        <v>242</v>
      </c>
      <c r="T216" s="14">
        <v>165</v>
      </c>
      <c r="U216" s="14">
        <v>164</v>
      </c>
      <c r="V216" s="9" t="s">
        <v>14</v>
      </c>
      <c r="W216" s="14" t="s">
        <v>14</v>
      </c>
      <c r="X216" s="6" t="s">
        <v>14</v>
      </c>
      <c r="Y216" s="25" t="s">
        <v>14</v>
      </c>
      <c r="Z216" s="17">
        <f>MIN(P216:S216)+1</f>
        <v>152</v>
      </c>
      <c r="AA216" s="92">
        <v>100</v>
      </c>
      <c r="AB216" s="14">
        <v>100</v>
      </c>
      <c r="AC216" s="14">
        <v>88.84</v>
      </c>
      <c r="AD216" s="14">
        <v>88.84</v>
      </c>
      <c r="AE216" s="14">
        <v>75.709999999999994</v>
      </c>
      <c r="AF216" s="14">
        <v>75.56</v>
      </c>
      <c r="AG216" s="22">
        <f>IF(V216="NaN", IF($Z216&gt;1, (1-(L216/$Z216))*100,100), (1-(L216/V216))*100)</f>
        <v>81.280907775244088</v>
      </c>
      <c r="AH216" s="22">
        <f>IF(W216="NaN", IF($Z216&gt;1, (1-(M216/$Z216))*100,100), (1-(M216/W216))*100)</f>
        <v>74.342105263157904</v>
      </c>
      <c r="AI216" s="14">
        <f>IF(X216="NaN", IF($Z216&gt;1, (1-(N216/$Z216))*100,100), (1-(N216/X216))*100)</f>
        <v>73.297939124736146</v>
      </c>
      <c r="AJ216" s="26">
        <f>IF(Y216="NaN", IF($Z216&gt;1, (1-(O216/$Z216))*100,100), (1-(O216/Y216))*100)</f>
        <v>64.38204701196932</v>
      </c>
      <c r="AK216" s="14">
        <v>7200</v>
      </c>
      <c r="AL216" s="14">
        <v>7200</v>
      </c>
      <c r="AM216" s="14">
        <v>7200</v>
      </c>
      <c r="AN216" s="14">
        <v>7200</v>
      </c>
      <c r="AO216" s="14">
        <v>7200</v>
      </c>
      <c r="AP216" s="14">
        <v>7200</v>
      </c>
      <c r="AQ216" s="12">
        <v>7200</v>
      </c>
      <c r="AR216" s="15">
        <v>7200</v>
      </c>
      <c r="AS216" s="6">
        <v>7200</v>
      </c>
      <c r="AT216" s="96">
        <v>7200</v>
      </c>
      <c r="AU216" s="1" t="b">
        <f>SUM($AK216:$AT216) &lt; $AY$1 * 7200</f>
        <v>1</v>
      </c>
      <c r="AV216" s="1" t="b">
        <f t="shared" si="10"/>
        <v>0</v>
      </c>
      <c r="AW216" s="5" t="b">
        <f t="shared" si="11"/>
        <v>0</v>
      </c>
      <c r="AX216" s="24"/>
      <c r="AY216" s="24"/>
      <c r="BA216" s="14">
        <f xml:space="preserve"> SUBTOTAL(104, F216,I216,L216:O216)</f>
        <v>54.139288541806629</v>
      </c>
      <c r="BB216" s="14">
        <f>SUBTOTAL(105, P216:S216,V216:Z216)</f>
        <v>151</v>
      </c>
      <c r="BC216" s="39" t="b">
        <f t="shared" si="9"/>
        <v>1</v>
      </c>
    </row>
    <row r="217" spans="1:55">
      <c r="A217" s="13">
        <v>100</v>
      </c>
      <c r="B217" s="13">
        <v>12</v>
      </c>
      <c r="C217" s="71">
        <v>0.1</v>
      </c>
      <c r="D217" s="71">
        <v>0.1</v>
      </c>
      <c r="E217" s="112">
        <v>5</v>
      </c>
      <c r="F217" s="92">
        <v>0</v>
      </c>
      <c r="G217" s="14">
        <v>0</v>
      </c>
      <c r="H217" s="14">
        <v>27</v>
      </c>
      <c r="I217" s="14">
        <v>27</v>
      </c>
      <c r="J217" s="14">
        <v>38.57</v>
      </c>
      <c r="K217" s="14">
        <v>38.619999999999997</v>
      </c>
      <c r="L217" s="9">
        <v>28.593668774487131</v>
      </c>
      <c r="M217" s="14">
        <v>39</v>
      </c>
      <c r="N217" s="90">
        <v>38.999999999998799</v>
      </c>
      <c r="O217" s="27">
        <v>53.022787446065777</v>
      </c>
      <c r="P217" s="92">
        <v>178</v>
      </c>
      <c r="Q217" s="14">
        <v>214</v>
      </c>
      <c r="R217" s="14">
        <v>205</v>
      </c>
      <c r="S217" s="14">
        <v>205</v>
      </c>
      <c r="T217" s="14">
        <v>166</v>
      </c>
      <c r="U217" s="14">
        <v>166</v>
      </c>
      <c r="V217" s="9" t="s">
        <v>14</v>
      </c>
      <c r="W217" s="14" t="s">
        <v>14</v>
      </c>
      <c r="X217" s="6" t="s">
        <v>14</v>
      </c>
      <c r="Y217" s="27" t="s">
        <v>14</v>
      </c>
      <c r="Z217" s="17">
        <f>MIN(P217:S217)+1</f>
        <v>179</v>
      </c>
      <c r="AA217" s="92">
        <v>100</v>
      </c>
      <c r="AB217" s="14">
        <v>100</v>
      </c>
      <c r="AC217" s="14">
        <v>86.83</v>
      </c>
      <c r="AD217" s="14">
        <v>86.83</v>
      </c>
      <c r="AE217" s="14">
        <v>76.760000000000005</v>
      </c>
      <c r="AF217" s="14">
        <v>76.73</v>
      </c>
      <c r="AG217" s="22">
        <f>IF(V217="NaN", IF($Z217&gt;1, (1-(L217/$Z217))*100,100), (1-(L217/V217))*100)</f>
        <v>84.025883366208305</v>
      </c>
      <c r="AH217" s="22">
        <f>IF(W217="NaN", IF($Z217&gt;1, (1-(M217/$Z217))*100,100), (1-(M217/W217))*100)</f>
        <v>78.212290502793309</v>
      </c>
      <c r="AI217" s="14">
        <f>IF(X217="NaN", IF($Z217&gt;1, (1-(N217/$Z217))*100,100), (1-(N217/X217))*100)</f>
        <v>78.212290502793962</v>
      </c>
      <c r="AJ217" s="26">
        <f>IF(Y217="NaN", IF($Z217&gt;1, (1-(O217/$Z217))*100,100), (1-(O217/Y217))*100)</f>
        <v>70.378331035717451</v>
      </c>
      <c r="AK217" s="14">
        <v>7200</v>
      </c>
      <c r="AL217" s="14">
        <v>7200</v>
      </c>
      <c r="AM217" s="14">
        <v>7200</v>
      </c>
      <c r="AN217" s="14">
        <v>7200</v>
      </c>
      <c r="AO217" s="14">
        <v>7200</v>
      </c>
      <c r="AP217" s="14">
        <v>7200</v>
      </c>
      <c r="AQ217" s="12">
        <v>7200</v>
      </c>
      <c r="AR217" s="15">
        <v>7200</v>
      </c>
      <c r="AS217" s="6">
        <v>7200</v>
      </c>
      <c r="AT217" s="96">
        <v>7200</v>
      </c>
      <c r="AU217" s="1" t="b">
        <f>SUM($AK217:$AT217) &lt; $AY$1 * 7200</f>
        <v>1</v>
      </c>
      <c r="AV217" s="1" t="b">
        <f t="shared" si="10"/>
        <v>0</v>
      </c>
      <c r="AW217" s="5" t="b">
        <f t="shared" si="11"/>
        <v>0</v>
      </c>
      <c r="AX217" s="24"/>
      <c r="AY217" s="24"/>
      <c r="BA217" s="14">
        <f xml:space="preserve"> SUBTOTAL(104, F217,I217,L217:O217)</f>
        <v>53.022787446065777</v>
      </c>
      <c r="BB217" s="14">
        <f>SUBTOTAL(105, P217:S217,V217:Z217)</f>
        <v>178</v>
      </c>
      <c r="BC217" s="39" t="b">
        <f t="shared" si="9"/>
        <v>1</v>
      </c>
    </row>
    <row r="218" spans="1:55">
      <c r="A218" s="13">
        <v>100</v>
      </c>
      <c r="B218" s="13">
        <v>12</v>
      </c>
      <c r="C218" s="71">
        <v>0.1</v>
      </c>
      <c r="D218" s="71">
        <v>0.5</v>
      </c>
      <c r="E218" s="112">
        <v>1</v>
      </c>
      <c r="F218" s="92">
        <v>0</v>
      </c>
      <c r="G218" s="14">
        <v>0</v>
      </c>
      <c r="H218" s="14">
        <v>25</v>
      </c>
      <c r="I218" s="14">
        <v>25</v>
      </c>
      <c r="J218" s="14">
        <v>36.14</v>
      </c>
      <c r="K218" s="14">
        <v>58.62</v>
      </c>
      <c r="L218" s="9">
        <v>24.4782967948242</v>
      </c>
      <c r="M218" s="14">
        <v>36</v>
      </c>
      <c r="N218" s="90">
        <v>48.755284295204142</v>
      </c>
      <c r="O218" s="27">
        <v>62.184458411464753</v>
      </c>
      <c r="P218" s="92">
        <v>201</v>
      </c>
      <c r="Q218" s="14">
        <v>449</v>
      </c>
      <c r="R218" s="14">
        <v>388</v>
      </c>
      <c r="S218" s="14">
        <v>592</v>
      </c>
      <c r="T218" s="14">
        <v>268</v>
      </c>
      <c r="U218" s="14">
        <v>257</v>
      </c>
      <c r="V218" s="9" t="s">
        <v>14</v>
      </c>
      <c r="W218" s="14" t="s">
        <v>14</v>
      </c>
      <c r="X218" s="6" t="s">
        <v>14</v>
      </c>
      <c r="Y218" s="25" t="s">
        <v>14</v>
      </c>
      <c r="Z218" s="17">
        <f>MIN(P218:S218)+1</f>
        <v>202</v>
      </c>
      <c r="AA218" s="92">
        <v>100</v>
      </c>
      <c r="AB218" s="14">
        <v>100</v>
      </c>
      <c r="AC218" s="14">
        <v>93.56</v>
      </c>
      <c r="AD218" s="14">
        <v>95.78</v>
      </c>
      <c r="AE218" s="14">
        <v>86.52</v>
      </c>
      <c r="AF218" s="14">
        <v>77.19</v>
      </c>
      <c r="AG218" s="22">
        <f>IF(V218="NaN", IF($Z218&gt;1, (1-(L218/$Z218))*100,100), (1-(L218/V218))*100)</f>
        <v>87.882031289690985</v>
      </c>
      <c r="AH218" s="22">
        <f>IF(W218="NaN", IF($Z218&gt;1, (1-(M218/$Z218))*100,100), (1-(M218/W218))*100)</f>
        <v>82.178217821782184</v>
      </c>
      <c r="AI218" s="14">
        <f>IF(X218="NaN", IF($Z218&gt;1, (1-(N218/$Z218))*100,100), (1-(N218/X218))*100)</f>
        <v>75.863720645938542</v>
      </c>
      <c r="AJ218" s="26">
        <f>IF(Y218="NaN", IF($Z218&gt;1, (1-(O218/$Z218))*100,100), (1-(O218/Y218))*100)</f>
        <v>69.215614647789721</v>
      </c>
      <c r="AK218" s="14">
        <v>7200</v>
      </c>
      <c r="AL218" s="14">
        <v>7200</v>
      </c>
      <c r="AM218" s="14">
        <v>7200</v>
      </c>
      <c r="AN218" s="14">
        <v>7200</v>
      </c>
      <c r="AO218" s="14">
        <v>7200</v>
      </c>
      <c r="AP218" s="14">
        <v>7200</v>
      </c>
      <c r="AQ218" s="12">
        <v>7200</v>
      </c>
      <c r="AR218" s="15">
        <v>7200</v>
      </c>
      <c r="AS218" s="6">
        <v>7200</v>
      </c>
      <c r="AT218" s="96">
        <v>7200</v>
      </c>
      <c r="AU218" s="1" t="b">
        <f>SUM($AK218:$AT218) &lt; $AY$1 * 7200</f>
        <v>1</v>
      </c>
      <c r="AV218" s="1" t="b">
        <f t="shared" si="10"/>
        <v>0</v>
      </c>
      <c r="AW218" s="5" t="b">
        <f t="shared" si="11"/>
        <v>0</v>
      </c>
      <c r="AX218" s="24"/>
      <c r="AY218" s="24"/>
      <c r="BA218" s="14">
        <f xml:space="preserve"> SUBTOTAL(104, F218,I218,L218:O218)</f>
        <v>62.184458411464753</v>
      </c>
      <c r="BB218" s="14">
        <f>SUBTOTAL(105, P218:S218,V218:Z218)</f>
        <v>201</v>
      </c>
      <c r="BC218" s="39" t="b">
        <f t="shared" si="9"/>
        <v>1</v>
      </c>
    </row>
    <row r="219" spans="1:55">
      <c r="A219" s="13">
        <v>100</v>
      </c>
      <c r="B219" s="13">
        <v>12</v>
      </c>
      <c r="C219" s="71">
        <v>0.1</v>
      </c>
      <c r="D219" s="71">
        <v>0.5</v>
      </c>
      <c r="E219" s="112">
        <v>2</v>
      </c>
      <c r="F219" s="92">
        <v>0</v>
      </c>
      <c r="G219" s="14">
        <v>0</v>
      </c>
      <c r="H219" s="14">
        <v>24</v>
      </c>
      <c r="I219" s="14">
        <v>24</v>
      </c>
      <c r="J219" s="14">
        <v>36.979999999999997</v>
      </c>
      <c r="K219" s="14">
        <v>47.05</v>
      </c>
      <c r="L219" s="9">
        <v>27.465802746585862</v>
      </c>
      <c r="M219" s="14">
        <v>44.2</v>
      </c>
      <c r="N219" s="90">
        <v>48.257354668745762</v>
      </c>
      <c r="O219" s="27">
        <v>69.502837550517427</v>
      </c>
      <c r="P219" s="92">
        <v>185</v>
      </c>
      <c r="Q219" s="14">
        <v>420</v>
      </c>
      <c r="R219" s="14">
        <v>435</v>
      </c>
      <c r="S219" s="14">
        <v>520</v>
      </c>
      <c r="T219" s="14">
        <v>237</v>
      </c>
      <c r="U219" s="14">
        <v>200</v>
      </c>
      <c r="V219" s="9" t="s">
        <v>14</v>
      </c>
      <c r="W219" s="14" t="s">
        <v>14</v>
      </c>
      <c r="X219" s="6" t="s">
        <v>14</v>
      </c>
      <c r="Y219" s="25" t="s">
        <v>14</v>
      </c>
      <c r="Z219" s="17">
        <f>MIN(P219:S219)+1</f>
        <v>186</v>
      </c>
      <c r="AA219" s="92">
        <v>100</v>
      </c>
      <c r="AB219" s="14">
        <v>100</v>
      </c>
      <c r="AC219" s="14">
        <v>94.48</v>
      </c>
      <c r="AD219" s="14">
        <v>95.38</v>
      </c>
      <c r="AE219" s="14">
        <v>84.4</v>
      </c>
      <c r="AF219" s="14">
        <v>76.48</v>
      </c>
      <c r="AG219" s="22">
        <f>IF(V219="NaN", IF($Z219&gt;1, (1-(L219/$Z219))*100,100), (1-(L219/V219))*100)</f>
        <v>85.233439383555989</v>
      </c>
      <c r="AH219" s="22">
        <f>IF(W219="NaN", IF($Z219&gt;1, (1-(M219/$Z219))*100,100), (1-(M219/W219))*100)</f>
        <v>76.236559139784944</v>
      </c>
      <c r="AI219" s="14">
        <f>IF(X219="NaN", IF($Z219&gt;1, (1-(N219/$Z219))*100,100), (1-(N219/X219))*100)</f>
        <v>74.055185661964657</v>
      </c>
      <c r="AJ219" s="26">
        <f>IF(Y219="NaN", IF($Z219&gt;1, (1-(O219/$Z219))*100,100), (1-(O219/Y219))*100)</f>
        <v>62.632883037356223</v>
      </c>
      <c r="AK219" s="14">
        <v>7200</v>
      </c>
      <c r="AL219" s="14">
        <v>7200</v>
      </c>
      <c r="AM219" s="14">
        <v>7200</v>
      </c>
      <c r="AN219" s="14">
        <v>7200</v>
      </c>
      <c r="AO219" s="14">
        <v>7200</v>
      </c>
      <c r="AP219" s="14">
        <v>7200</v>
      </c>
      <c r="AQ219" s="12">
        <v>7200</v>
      </c>
      <c r="AR219" s="15">
        <v>7200</v>
      </c>
      <c r="AS219" s="6">
        <v>7200</v>
      </c>
      <c r="AT219" s="96">
        <v>7200</v>
      </c>
      <c r="AU219" s="1" t="b">
        <f>SUM($AK219:$AT219) &lt; $AY$1 * 7200</f>
        <v>1</v>
      </c>
      <c r="AV219" s="1" t="b">
        <f t="shared" si="10"/>
        <v>0</v>
      </c>
      <c r="AW219" s="5" t="b">
        <f t="shared" si="11"/>
        <v>0</v>
      </c>
      <c r="AX219" s="24"/>
      <c r="AY219" s="24"/>
      <c r="BA219" s="14">
        <f xml:space="preserve"> SUBTOTAL(104, F219,I219,L219:O219)</f>
        <v>69.502837550517427</v>
      </c>
      <c r="BB219" s="14">
        <f>SUBTOTAL(105, P219:S219,V219:Z219)</f>
        <v>185</v>
      </c>
      <c r="BC219" s="39" t="b">
        <f t="shared" si="9"/>
        <v>1</v>
      </c>
    </row>
    <row r="220" spans="1:55">
      <c r="A220" s="13">
        <v>100</v>
      </c>
      <c r="B220" s="13">
        <v>12</v>
      </c>
      <c r="C220" s="71">
        <v>0.1</v>
      </c>
      <c r="D220" s="71">
        <v>0.5</v>
      </c>
      <c r="E220" s="112">
        <v>3</v>
      </c>
      <c r="F220" s="92">
        <v>0</v>
      </c>
      <c r="G220" s="14">
        <v>0</v>
      </c>
      <c r="H220" s="14">
        <v>27</v>
      </c>
      <c r="I220" s="14">
        <v>27</v>
      </c>
      <c r="J220" s="14">
        <v>39.1</v>
      </c>
      <c r="K220" s="14">
        <v>58.52</v>
      </c>
      <c r="L220" s="9">
        <v>25.285877603525101</v>
      </c>
      <c r="M220" s="14">
        <v>43.46</v>
      </c>
      <c r="N220" s="90">
        <v>50.413327345567659</v>
      </c>
      <c r="O220" s="27">
        <v>69.096915635706239</v>
      </c>
      <c r="P220" s="92">
        <v>220</v>
      </c>
      <c r="Q220" s="14">
        <v>494</v>
      </c>
      <c r="R220" s="14">
        <v>494</v>
      </c>
      <c r="S220" s="14">
        <v>494</v>
      </c>
      <c r="T220" s="14">
        <v>275</v>
      </c>
      <c r="U220" s="14">
        <v>345</v>
      </c>
      <c r="V220" s="9" t="s">
        <v>14</v>
      </c>
      <c r="W220" s="14" t="s">
        <v>14</v>
      </c>
      <c r="X220" s="6" t="s">
        <v>14</v>
      </c>
      <c r="Y220" s="25" t="s">
        <v>14</v>
      </c>
      <c r="Z220" s="17">
        <f>MIN(P220:S220)+1</f>
        <v>221</v>
      </c>
      <c r="AA220" s="92">
        <v>100</v>
      </c>
      <c r="AB220" s="14">
        <v>100</v>
      </c>
      <c r="AC220" s="14">
        <v>94.53</v>
      </c>
      <c r="AD220" s="14">
        <v>94.53</v>
      </c>
      <c r="AE220" s="14">
        <v>85.78</v>
      </c>
      <c r="AF220" s="14">
        <v>83.04</v>
      </c>
      <c r="AG220" s="22">
        <f>IF(V220="NaN", IF($Z220&gt;1, (1-(L220/$Z220))*100,100), (1-(L220/V220))*100)</f>
        <v>88.558426423744294</v>
      </c>
      <c r="AH220" s="22">
        <f>IF(W220="NaN", IF($Z220&gt;1, (1-(M220/$Z220))*100,100), (1-(M220/W220))*100)</f>
        <v>80.334841628959282</v>
      </c>
      <c r="AI220" s="14">
        <f>IF(X220="NaN", IF($Z220&gt;1, (1-(N220/$Z220))*100,100), (1-(N220/X220))*100)</f>
        <v>77.188539662639073</v>
      </c>
      <c r="AJ220" s="26">
        <f>IF(Y220="NaN", IF($Z220&gt;1, (1-(O220/$Z220))*100,100), (1-(O220/Y220))*100)</f>
        <v>68.734427314160072</v>
      </c>
      <c r="AK220" s="14">
        <v>7200</v>
      </c>
      <c r="AL220" s="14">
        <v>7200</v>
      </c>
      <c r="AM220" s="14">
        <v>7200</v>
      </c>
      <c r="AN220" s="14">
        <v>7200</v>
      </c>
      <c r="AO220" s="14">
        <v>7200</v>
      </c>
      <c r="AP220" s="14">
        <v>7200</v>
      </c>
      <c r="AQ220" s="12">
        <v>7200</v>
      </c>
      <c r="AR220" s="15">
        <v>7200</v>
      </c>
      <c r="AS220" s="6">
        <v>7200</v>
      </c>
      <c r="AT220" s="96">
        <v>7200</v>
      </c>
      <c r="AU220" s="1" t="b">
        <f>SUM($AK220:$AT220) &lt; $AY$1 * 7200</f>
        <v>1</v>
      </c>
      <c r="AV220" s="1" t="b">
        <f t="shared" si="10"/>
        <v>0</v>
      </c>
      <c r="AW220" s="5" t="b">
        <f t="shared" si="11"/>
        <v>0</v>
      </c>
      <c r="AX220" s="24"/>
      <c r="AY220" s="24"/>
      <c r="BA220" s="14">
        <f xml:space="preserve"> SUBTOTAL(104, F220,I220,L220:O220)</f>
        <v>69.096915635706239</v>
      </c>
      <c r="BB220" s="14">
        <f>SUBTOTAL(105, P220:S220,V220:Z220)</f>
        <v>220</v>
      </c>
      <c r="BC220" s="39" t="b">
        <f t="shared" si="9"/>
        <v>1</v>
      </c>
    </row>
    <row r="221" spans="1:55">
      <c r="A221" s="13">
        <v>100</v>
      </c>
      <c r="B221" s="13">
        <v>12</v>
      </c>
      <c r="C221" s="71">
        <v>0.1</v>
      </c>
      <c r="D221" s="71">
        <v>0.5</v>
      </c>
      <c r="E221" s="112">
        <v>4</v>
      </c>
      <c r="F221" s="92">
        <v>0</v>
      </c>
      <c r="G221" s="14">
        <v>0</v>
      </c>
      <c r="H221" s="14">
        <v>27</v>
      </c>
      <c r="I221" s="14">
        <v>27</v>
      </c>
      <c r="J221" s="14">
        <v>39.31</v>
      </c>
      <c r="K221" s="14">
        <v>62.51</v>
      </c>
      <c r="L221" s="9">
        <v>28.865001179699519</v>
      </c>
      <c r="M221" s="14">
        <v>27</v>
      </c>
      <c r="N221" s="90">
        <v>51.61129309730353</v>
      </c>
      <c r="O221" s="27">
        <v>73.376009727049009</v>
      </c>
      <c r="P221" s="92">
        <v>221</v>
      </c>
      <c r="Q221" s="14">
        <v>781</v>
      </c>
      <c r="R221" s="14">
        <v>439</v>
      </c>
      <c r="S221" s="14">
        <v>439</v>
      </c>
      <c r="T221" s="14">
        <v>261</v>
      </c>
      <c r="U221" s="14">
        <v>290</v>
      </c>
      <c r="V221" s="9" t="s">
        <v>14</v>
      </c>
      <c r="W221" s="14" t="s">
        <v>14</v>
      </c>
      <c r="X221" s="6" t="s">
        <v>14</v>
      </c>
      <c r="Y221" s="25" t="s">
        <v>14</v>
      </c>
      <c r="Z221" s="17">
        <f>MIN(P221:S221)+1</f>
        <v>222</v>
      </c>
      <c r="AA221" s="92">
        <v>100</v>
      </c>
      <c r="AB221" s="14">
        <v>100</v>
      </c>
      <c r="AC221" s="14">
        <v>93.85</v>
      </c>
      <c r="AD221" s="14">
        <v>93.85</v>
      </c>
      <c r="AE221" s="14">
        <v>84.94</v>
      </c>
      <c r="AF221" s="14">
        <v>78.44</v>
      </c>
      <c r="AG221" s="22">
        <f>IF(V221="NaN", IF($Z221&gt;1, (1-(L221/$Z221))*100,100), (1-(L221/V221))*100)</f>
        <v>86.997747216351556</v>
      </c>
      <c r="AH221" s="22">
        <f>IF(W221="NaN", IF($Z221&gt;1, (1-(M221/$Z221))*100,100), (1-(M221/W221))*100)</f>
        <v>87.837837837837839</v>
      </c>
      <c r="AI221" s="14">
        <f>IF(X221="NaN", IF($Z221&gt;1, (1-(N221/$Z221))*100,100), (1-(N221/X221))*100)</f>
        <v>76.751669775989399</v>
      </c>
      <c r="AJ221" s="26">
        <f>IF(Y221="NaN", IF($Z221&gt;1, (1-(O221/$Z221))*100,100), (1-(O221/Y221))*100)</f>
        <v>66.947743366194132</v>
      </c>
      <c r="AK221" s="14">
        <v>7200</v>
      </c>
      <c r="AL221" s="14">
        <v>7200</v>
      </c>
      <c r="AM221" s="14">
        <v>7200</v>
      </c>
      <c r="AN221" s="14">
        <v>7200</v>
      </c>
      <c r="AO221" s="14">
        <v>7200</v>
      </c>
      <c r="AP221" s="14">
        <v>7200</v>
      </c>
      <c r="AQ221" s="12">
        <v>7200</v>
      </c>
      <c r="AR221" s="15">
        <v>7200</v>
      </c>
      <c r="AS221" s="6">
        <v>7200</v>
      </c>
      <c r="AT221" s="96">
        <v>7200</v>
      </c>
      <c r="AU221" s="1" t="b">
        <f>SUM($AK221:$AT221) &lt; $AY$1 * 7200</f>
        <v>1</v>
      </c>
      <c r="AV221" s="1" t="b">
        <f t="shared" si="10"/>
        <v>0</v>
      </c>
      <c r="AW221" s="5" t="b">
        <f t="shared" si="11"/>
        <v>0</v>
      </c>
      <c r="AX221" s="24"/>
      <c r="AY221" s="24"/>
      <c r="BA221" s="14">
        <f xml:space="preserve"> SUBTOTAL(104, F221,I221,L221:O221)</f>
        <v>73.376009727049009</v>
      </c>
      <c r="BB221" s="14">
        <f>SUBTOTAL(105, P221:S221,V221:Z221)</f>
        <v>221</v>
      </c>
      <c r="BC221" s="39" t="b">
        <f t="shared" si="9"/>
        <v>1</v>
      </c>
    </row>
    <row r="222" spans="1:55">
      <c r="A222" s="13">
        <v>100</v>
      </c>
      <c r="B222" s="13">
        <v>12</v>
      </c>
      <c r="C222" s="71">
        <v>0.1</v>
      </c>
      <c r="D222" s="71">
        <v>0.5</v>
      </c>
      <c r="E222" s="112">
        <v>5</v>
      </c>
      <c r="F222" s="92">
        <v>0</v>
      </c>
      <c r="G222" s="14">
        <v>0</v>
      </c>
      <c r="H222" s="14">
        <v>27</v>
      </c>
      <c r="I222" s="14">
        <v>27</v>
      </c>
      <c r="J222" s="14">
        <v>39.03</v>
      </c>
      <c r="K222" s="14">
        <v>44.96</v>
      </c>
      <c r="L222" s="9">
        <v>28.908908126095699</v>
      </c>
      <c r="M222" s="14">
        <v>43.92</v>
      </c>
      <c r="N222" s="90">
        <v>49.528982205979069</v>
      </c>
      <c r="O222" s="27">
        <v>66.736744769511844</v>
      </c>
      <c r="P222" s="92">
        <v>233</v>
      </c>
      <c r="Q222" s="14">
        <v>400</v>
      </c>
      <c r="R222" s="14">
        <v>400</v>
      </c>
      <c r="S222" s="14">
        <v>400</v>
      </c>
      <c r="T222" s="14">
        <v>319</v>
      </c>
      <c r="U222" s="14">
        <v>206</v>
      </c>
      <c r="V222" s="9" t="s">
        <v>14</v>
      </c>
      <c r="W222" s="14" t="s">
        <v>14</v>
      </c>
      <c r="X222" s="6" t="s">
        <v>14</v>
      </c>
      <c r="Y222" s="25" t="s">
        <v>14</v>
      </c>
      <c r="Z222" s="17">
        <f>MIN(P222:S222)+1</f>
        <v>234</v>
      </c>
      <c r="AA222" s="92">
        <v>100</v>
      </c>
      <c r="AB222" s="14">
        <v>100</v>
      </c>
      <c r="AC222" s="14">
        <v>93.25</v>
      </c>
      <c r="AD222" s="14">
        <v>93.25</v>
      </c>
      <c r="AE222" s="14">
        <v>87.76</v>
      </c>
      <c r="AF222" s="14">
        <v>78.180000000000007</v>
      </c>
      <c r="AG222" s="22">
        <f>IF(V222="NaN", IF($Z222&gt;1, (1-(L222/$Z222))*100,100), (1-(L222/V222))*100)</f>
        <v>87.645765758078767</v>
      </c>
      <c r="AH222" s="22">
        <f>IF(W222="NaN", IF($Z222&gt;1, (1-(M222/$Z222))*100,100), (1-(M222/W222))*100)</f>
        <v>81.230769230769226</v>
      </c>
      <c r="AI222" s="14">
        <f>IF(X222="NaN", IF($Z222&gt;1, (1-(N222/$Z222))*100,100), (1-(N222/X222))*100)</f>
        <v>78.833768288043132</v>
      </c>
      <c r="AJ222" s="26">
        <f>IF(Y222="NaN", IF($Z222&gt;1, (1-(O222/$Z222))*100,100), (1-(O222/Y222))*100)</f>
        <v>71.480023602772718</v>
      </c>
      <c r="AK222" s="14">
        <v>7200</v>
      </c>
      <c r="AL222" s="14">
        <v>7200</v>
      </c>
      <c r="AM222" s="14">
        <v>7200</v>
      </c>
      <c r="AN222" s="14">
        <v>7200</v>
      </c>
      <c r="AO222" s="14">
        <v>7200</v>
      </c>
      <c r="AP222" s="14">
        <v>7200</v>
      </c>
      <c r="AQ222" s="12">
        <v>7200</v>
      </c>
      <c r="AR222" s="15">
        <v>7200</v>
      </c>
      <c r="AS222" s="6">
        <v>7200</v>
      </c>
      <c r="AT222" s="96">
        <v>7200</v>
      </c>
      <c r="AU222" s="1" t="b">
        <f>SUM($AK222:$AT222) &lt; $AY$1 * 7200</f>
        <v>1</v>
      </c>
      <c r="AV222" s="1" t="b">
        <f t="shared" si="10"/>
        <v>0</v>
      </c>
      <c r="AW222" s="5" t="b">
        <f t="shared" si="11"/>
        <v>0</v>
      </c>
      <c r="AX222" s="24"/>
      <c r="AY222" s="24"/>
      <c r="BA222" s="14">
        <f xml:space="preserve"> SUBTOTAL(104, F222,I222,L222:O222)</f>
        <v>66.736744769511844</v>
      </c>
      <c r="BB222" s="14">
        <f>SUBTOTAL(105, P222:S222,V222:Z222)</f>
        <v>233</v>
      </c>
      <c r="BC222" s="39" t="b">
        <f t="shared" si="9"/>
        <v>1</v>
      </c>
    </row>
    <row r="223" spans="1:55">
      <c r="A223" s="13">
        <v>100</v>
      </c>
      <c r="B223" s="13">
        <v>12</v>
      </c>
      <c r="C223" s="71">
        <v>0.1</v>
      </c>
      <c r="D223" s="71">
        <v>1</v>
      </c>
      <c r="E223" s="112">
        <v>1</v>
      </c>
      <c r="F223" s="92">
        <v>0</v>
      </c>
      <c r="G223" s="14">
        <v>0</v>
      </c>
      <c r="H223" s="14">
        <v>25</v>
      </c>
      <c r="I223" s="14">
        <v>25</v>
      </c>
      <c r="J223" s="14">
        <v>36.19</v>
      </c>
      <c r="K223" s="14">
        <v>36.11</v>
      </c>
      <c r="L223" s="9">
        <v>55.83965747502387</v>
      </c>
      <c r="M223" s="14">
        <v>36</v>
      </c>
      <c r="N223" s="90">
        <v>48.890640822316563</v>
      </c>
      <c r="O223" s="27">
        <v>76.197619280022366</v>
      </c>
      <c r="P223" s="92">
        <v>270</v>
      </c>
      <c r="Q223" s="14">
        <v>547</v>
      </c>
      <c r="R223" s="14">
        <v>620</v>
      </c>
      <c r="S223" s="14">
        <v>335</v>
      </c>
      <c r="T223" s="14">
        <v>271</v>
      </c>
      <c r="U223" s="14">
        <v>332</v>
      </c>
      <c r="V223" s="9" t="s">
        <v>14</v>
      </c>
      <c r="W223" s="14" t="s">
        <v>14</v>
      </c>
      <c r="X223" s="6" t="s">
        <v>14</v>
      </c>
      <c r="Y223" s="25" t="s">
        <v>14</v>
      </c>
      <c r="Z223" s="17">
        <f>MIN(P223:S223)+1</f>
        <v>271</v>
      </c>
      <c r="AA223" s="92">
        <v>100</v>
      </c>
      <c r="AB223" s="14">
        <v>100</v>
      </c>
      <c r="AC223" s="14">
        <v>95.97</v>
      </c>
      <c r="AD223" s="14">
        <v>92.54</v>
      </c>
      <c r="AE223" s="14">
        <v>86.65</v>
      </c>
      <c r="AF223" s="14">
        <v>89.12</v>
      </c>
      <c r="AG223" s="22">
        <f>IF(V223="NaN", IF($Z223&gt;1, (1-(L223/$Z223))*100,100), (1-(L223/V223))*100)</f>
        <v>79.394960341319603</v>
      </c>
      <c r="AH223" s="22">
        <f>IF(W223="NaN", IF($Z223&gt;1, (1-(M223/$Z223))*100,100), (1-(M223/W223))*100)</f>
        <v>86.715867158671585</v>
      </c>
      <c r="AI223" s="14">
        <f>IF(X223="NaN", IF($Z223&gt;1, (1-(N223/$Z223))*100,100), (1-(N223/X223))*100)</f>
        <v>81.95917312829647</v>
      </c>
      <c r="AJ223" s="26">
        <f>IF(Y223="NaN", IF($Z223&gt;1, (1-(O223/$Z223))*100,100), (1-(O223/Y223))*100)</f>
        <v>71.882797313644886</v>
      </c>
      <c r="AK223" s="14">
        <v>7200</v>
      </c>
      <c r="AL223" s="14">
        <v>7200</v>
      </c>
      <c r="AM223" s="14">
        <v>7200</v>
      </c>
      <c r="AN223" s="14">
        <v>7200</v>
      </c>
      <c r="AO223" s="14">
        <v>7200</v>
      </c>
      <c r="AP223" s="14">
        <v>7200</v>
      </c>
      <c r="AQ223" s="12">
        <v>7200</v>
      </c>
      <c r="AR223" s="15">
        <v>7200</v>
      </c>
      <c r="AS223" s="6">
        <v>7200</v>
      </c>
      <c r="AT223" s="96">
        <v>7200</v>
      </c>
      <c r="AU223" s="1" t="b">
        <f>SUM($AK223:$AT223) &lt; $AY$1 * 7200</f>
        <v>1</v>
      </c>
      <c r="AV223" s="1" t="b">
        <f t="shared" si="10"/>
        <v>0</v>
      </c>
      <c r="AW223" s="5" t="b">
        <f t="shared" si="11"/>
        <v>0</v>
      </c>
      <c r="AX223" s="24"/>
      <c r="AY223" s="24"/>
      <c r="BA223" s="14">
        <f xml:space="preserve"> SUBTOTAL(104, F223,I223,L223:O223)</f>
        <v>76.197619280022366</v>
      </c>
      <c r="BB223" s="14">
        <f>SUBTOTAL(105, P223:S223,V223:Z223)</f>
        <v>270</v>
      </c>
      <c r="BC223" s="39" t="b">
        <f t="shared" si="9"/>
        <v>1</v>
      </c>
    </row>
    <row r="224" spans="1:55">
      <c r="A224" s="13">
        <v>100</v>
      </c>
      <c r="B224" s="13">
        <v>12</v>
      </c>
      <c r="C224" s="71">
        <v>0.1</v>
      </c>
      <c r="D224" s="71">
        <v>1</v>
      </c>
      <c r="E224" s="112">
        <v>2</v>
      </c>
      <c r="F224" s="92">
        <v>0</v>
      </c>
      <c r="G224" s="14">
        <v>0</v>
      </c>
      <c r="H224" s="14">
        <v>27</v>
      </c>
      <c r="I224" s="14">
        <v>24</v>
      </c>
      <c r="J224" s="14">
        <v>36.86</v>
      </c>
      <c r="K224" s="14">
        <v>36.35</v>
      </c>
      <c r="L224" s="9">
        <v>52.514965464313129</v>
      </c>
      <c r="M224" s="14">
        <v>24</v>
      </c>
      <c r="N224" s="90">
        <v>49.632517389444068</v>
      </c>
      <c r="O224" s="27">
        <v>74.528826949027774</v>
      </c>
      <c r="P224" s="92">
        <v>213</v>
      </c>
      <c r="Q224" s="14">
        <v>602</v>
      </c>
      <c r="R224" s="14">
        <v>370</v>
      </c>
      <c r="S224" s="14">
        <v>485</v>
      </c>
      <c r="T224" s="14">
        <v>263</v>
      </c>
      <c r="U224" s="14">
        <v>250</v>
      </c>
      <c r="V224" s="9" t="s">
        <v>14</v>
      </c>
      <c r="W224" s="14" t="s">
        <v>14</v>
      </c>
      <c r="X224" s="6" t="s">
        <v>14</v>
      </c>
      <c r="Y224" s="25" t="s">
        <v>14</v>
      </c>
      <c r="Z224" s="17">
        <f>MIN(P224:S224)+1</f>
        <v>214</v>
      </c>
      <c r="AA224" s="92">
        <v>100</v>
      </c>
      <c r="AB224" s="14">
        <v>100</v>
      </c>
      <c r="AC224" s="14">
        <v>92.7</v>
      </c>
      <c r="AD224" s="14">
        <v>95.05</v>
      </c>
      <c r="AE224" s="14">
        <v>85.98</v>
      </c>
      <c r="AF224" s="14">
        <v>85.46</v>
      </c>
      <c r="AG224" s="22">
        <f>IF(V224="NaN", IF($Z224&gt;1, (1-(L224/$Z224))*100,100), (1-(L224/V224))*100)</f>
        <v>75.460296512003211</v>
      </c>
      <c r="AH224" s="22">
        <f>IF(W224="NaN", IF($Z224&gt;1, (1-(M224/$Z224))*100,100), (1-(M224/W224))*100)</f>
        <v>88.785046728971963</v>
      </c>
      <c r="AI224" s="14">
        <f>IF(X224="NaN", IF($Z224&gt;1, (1-(N224/$Z224))*100,100), (1-(N224/X224))*100)</f>
        <v>76.807234864745766</v>
      </c>
      <c r="AJ224" s="26">
        <f>IF(Y224="NaN", IF($Z224&gt;1, (1-(O224/$Z224))*100,100), (1-(O224/Y224))*100)</f>
        <v>65.173445350921597</v>
      </c>
      <c r="AK224" s="14">
        <v>7200</v>
      </c>
      <c r="AL224" s="14">
        <v>7200</v>
      </c>
      <c r="AM224" s="14">
        <v>7200</v>
      </c>
      <c r="AN224" s="14">
        <v>7200</v>
      </c>
      <c r="AO224" s="14">
        <v>7200</v>
      </c>
      <c r="AP224" s="14">
        <v>7200</v>
      </c>
      <c r="AQ224" s="12">
        <v>7200</v>
      </c>
      <c r="AR224" s="15">
        <v>7200</v>
      </c>
      <c r="AS224" s="6">
        <v>7200</v>
      </c>
      <c r="AT224" s="96">
        <v>7200</v>
      </c>
      <c r="AU224" s="1" t="b">
        <f>SUM($AK224:$AT224) &lt; $AY$1 * 7200</f>
        <v>1</v>
      </c>
      <c r="AV224" s="1" t="b">
        <f t="shared" si="10"/>
        <v>0</v>
      </c>
      <c r="AW224" s="5" t="b">
        <f t="shared" si="11"/>
        <v>0</v>
      </c>
      <c r="AX224" s="24"/>
      <c r="AY224" s="24"/>
      <c r="BA224" s="14">
        <f xml:space="preserve"> SUBTOTAL(104, F224,I224,L224:O224)</f>
        <v>74.528826949027774</v>
      </c>
      <c r="BB224" s="14">
        <f>SUBTOTAL(105, P224:S224,V224:Z224)</f>
        <v>213</v>
      </c>
      <c r="BC224" s="39" t="b">
        <f t="shared" si="9"/>
        <v>1</v>
      </c>
    </row>
    <row r="225" spans="1:55">
      <c r="A225" s="13">
        <v>100</v>
      </c>
      <c r="B225" s="13">
        <v>12</v>
      </c>
      <c r="C225" s="71">
        <v>0.1</v>
      </c>
      <c r="D225" s="71">
        <v>1</v>
      </c>
      <c r="E225" s="112">
        <v>3</v>
      </c>
      <c r="F225" s="92">
        <v>0</v>
      </c>
      <c r="G225" s="14">
        <v>0</v>
      </c>
      <c r="H225" s="14">
        <v>27</v>
      </c>
      <c r="I225" s="14">
        <v>27</v>
      </c>
      <c r="J225" s="14">
        <v>39.04</v>
      </c>
      <c r="K225" s="14">
        <v>39.020000000000003</v>
      </c>
      <c r="L225" s="9">
        <v>50.999999998893401</v>
      </c>
      <c r="M225" s="14">
        <v>41.95</v>
      </c>
      <c r="N225" s="90">
        <v>50.573356403775087</v>
      </c>
      <c r="O225" s="27">
        <v>78.212175902660533</v>
      </c>
      <c r="P225" s="92">
        <v>245</v>
      </c>
      <c r="Q225" s="14">
        <v>494</v>
      </c>
      <c r="R225" s="14">
        <v>373</v>
      </c>
      <c r="S225" s="14">
        <v>425</v>
      </c>
      <c r="T225" s="14">
        <v>234</v>
      </c>
      <c r="U225" s="14">
        <v>262</v>
      </c>
      <c r="V225" s="9" t="s">
        <v>14</v>
      </c>
      <c r="W225" s="14" t="s">
        <v>14</v>
      </c>
      <c r="X225" s="6" t="s">
        <v>14</v>
      </c>
      <c r="Y225" s="27">
        <v>230.0000000000002</v>
      </c>
      <c r="Z225" s="17">
        <f>MIN(P225:S225)+1</f>
        <v>246</v>
      </c>
      <c r="AA225" s="92">
        <v>100</v>
      </c>
      <c r="AB225" s="14">
        <v>100</v>
      </c>
      <c r="AC225" s="14">
        <v>92.76</v>
      </c>
      <c r="AD225" s="14">
        <v>93.65</v>
      </c>
      <c r="AE225" s="14">
        <v>83.31</v>
      </c>
      <c r="AF225" s="14">
        <v>85.11</v>
      </c>
      <c r="AG225" s="22">
        <f>IF(V225="NaN", IF($Z225&gt;1, (1-(L225/$Z225))*100,100), (1-(L225/V225))*100)</f>
        <v>79.268292683376671</v>
      </c>
      <c r="AH225" s="22">
        <f>IF(W225="NaN", IF($Z225&gt;1, (1-(M225/$Z225))*100,100), (1-(M225/W225))*100)</f>
        <v>82.947154471544721</v>
      </c>
      <c r="AI225" s="14">
        <f>IF(X225="NaN", IF($Z225&gt;1, (1-(N225/$Z225))*100,100), (1-(N225/X225))*100)</f>
        <v>79.441725039115823</v>
      </c>
      <c r="AJ225" s="26">
        <f>IF(Y225="NaN", IF($Z225&gt;1, (1-(O225/$Z225))*100,100), (1-(O225/Y225))*100)</f>
        <v>65.994706129278057</v>
      </c>
      <c r="AK225" s="14">
        <v>7200</v>
      </c>
      <c r="AL225" s="14">
        <v>7200</v>
      </c>
      <c r="AM225" s="14">
        <v>7200</v>
      </c>
      <c r="AN225" s="14">
        <v>7200</v>
      </c>
      <c r="AO225" s="14">
        <v>7200</v>
      </c>
      <c r="AP225" s="14">
        <v>7200</v>
      </c>
      <c r="AQ225" s="12">
        <v>7200</v>
      </c>
      <c r="AR225" s="15">
        <v>7200</v>
      </c>
      <c r="AS225" s="6">
        <v>7200</v>
      </c>
      <c r="AT225" s="96">
        <v>7200</v>
      </c>
      <c r="AU225" s="1" t="b">
        <f>SUM($AK225:$AT225) &lt; $AY$1 * 7200</f>
        <v>1</v>
      </c>
      <c r="AV225" s="1" t="b">
        <f t="shared" si="10"/>
        <v>0</v>
      </c>
      <c r="AW225" s="5" t="b">
        <f t="shared" si="11"/>
        <v>0</v>
      </c>
      <c r="AX225" s="24"/>
      <c r="AY225" s="24"/>
      <c r="BA225" s="14">
        <f xml:space="preserve"> SUBTOTAL(104, F225,I225,L225:O225)</f>
        <v>78.212175902660533</v>
      </c>
      <c r="BB225" s="14">
        <f>SUBTOTAL(105, P225:S225,V225:Z225)</f>
        <v>230.0000000000002</v>
      </c>
      <c r="BC225" s="39" t="b">
        <f t="shared" si="9"/>
        <v>1</v>
      </c>
    </row>
    <row r="226" spans="1:55">
      <c r="A226" s="13">
        <v>100</v>
      </c>
      <c r="B226" s="13">
        <v>12</v>
      </c>
      <c r="C226" s="71">
        <v>0.1</v>
      </c>
      <c r="D226" s="71">
        <v>1</v>
      </c>
      <c r="E226" s="112">
        <v>4</v>
      </c>
      <c r="F226" s="92">
        <v>0</v>
      </c>
      <c r="G226" s="14">
        <v>0</v>
      </c>
      <c r="H226" s="14">
        <v>27</v>
      </c>
      <c r="I226" s="14">
        <v>27</v>
      </c>
      <c r="J226" s="14">
        <v>39.159999999999997</v>
      </c>
      <c r="K226" s="14">
        <v>39.049999999999997</v>
      </c>
      <c r="L226" s="9">
        <v>49.699146660820723</v>
      </c>
      <c r="M226" s="14">
        <v>27</v>
      </c>
      <c r="N226" s="90">
        <v>53.874353580677372</v>
      </c>
      <c r="O226" s="27">
        <v>80.878043040597291</v>
      </c>
      <c r="P226" s="92">
        <v>246</v>
      </c>
      <c r="Q226" s="14">
        <v>507</v>
      </c>
      <c r="R226" s="14">
        <v>562</v>
      </c>
      <c r="S226" s="14">
        <v>759</v>
      </c>
      <c r="T226" s="14">
        <v>249</v>
      </c>
      <c r="U226" s="14">
        <v>248</v>
      </c>
      <c r="V226" s="9" t="s">
        <v>14</v>
      </c>
      <c r="W226" s="14" t="s">
        <v>14</v>
      </c>
      <c r="X226" s="6" t="s">
        <v>14</v>
      </c>
      <c r="Y226" s="27">
        <v>204</v>
      </c>
      <c r="Z226" s="17">
        <f>MIN(P226:S226)+1</f>
        <v>247</v>
      </c>
      <c r="AA226" s="92">
        <v>100</v>
      </c>
      <c r="AB226" s="14">
        <v>100</v>
      </c>
      <c r="AC226" s="14">
        <v>95.2</v>
      </c>
      <c r="AD226" s="14">
        <v>96.44</v>
      </c>
      <c r="AE226" s="14">
        <v>84.27</v>
      </c>
      <c r="AF226" s="14">
        <v>84.25</v>
      </c>
      <c r="AG226" s="22">
        <f>IF(V226="NaN", IF($Z226&gt;1, (1-(L226/$Z226))*100,100), (1-(L226/V226))*100)</f>
        <v>79.878887991570551</v>
      </c>
      <c r="AH226" s="22">
        <f>IF(W226="NaN", IF($Z226&gt;1, (1-(M226/$Z226))*100,100), (1-(M226/W226))*100)</f>
        <v>89.068825910931167</v>
      </c>
      <c r="AI226" s="14">
        <f>IF(X226="NaN", IF($Z226&gt;1, (1-(N226/$Z226))*100,100), (1-(N226/X226))*100)</f>
        <v>78.188520817539526</v>
      </c>
      <c r="AJ226" s="26">
        <f>IF(Y226="NaN", IF($Z226&gt;1, (1-(O226/$Z226))*100,100), (1-(O226/Y226))*100)</f>
        <v>60.35390047029545</v>
      </c>
      <c r="AK226" s="14">
        <v>7200</v>
      </c>
      <c r="AL226" s="14">
        <v>7200</v>
      </c>
      <c r="AM226" s="14">
        <v>7200</v>
      </c>
      <c r="AN226" s="14">
        <v>7200</v>
      </c>
      <c r="AO226" s="14">
        <v>7200</v>
      </c>
      <c r="AP226" s="14">
        <v>7200</v>
      </c>
      <c r="AQ226" s="12">
        <v>7200</v>
      </c>
      <c r="AR226" s="15">
        <v>7200</v>
      </c>
      <c r="AS226" s="6">
        <v>7200</v>
      </c>
      <c r="AT226" s="96">
        <v>7200</v>
      </c>
      <c r="AU226" s="1" t="b">
        <f>SUM($AK226:$AT226) &lt; $AY$1 * 7200</f>
        <v>1</v>
      </c>
      <c r="AV226" s="1" t="b">
        <f t="shared" si="10"/>
        <v>0</v>
      </c>
      <c r="AW226" s="5" t="b">
        <f t="shared" si="11"/>
        <v>0</v>
      </c>
      <c r="AX226" s="24"/>
      <c r="AY226" s="24"/>
      <c r="BA226" s="14">
        <f xml:space="preserve"> SUBTOTAL(104, F226,I226,L226:O226)</f>
        <v>80.878043040597291</v>
      </c>
      <c r="BB226" s="14">
        <f>SUBTOTAL(105, P226:S226,V226:Z226)</f>
        <v>204</v>
      </c>
      <c r="BC226" s="39" t="b">
        <f t="shared" si="9"/>
        <v>1</v>
      </c>
    </row>
    <row r="227" spans="1:55">
      <c r="A227" s="13">
        <v>100</v>
      </c>
      <c r="B227" s="13">
        <v>12</v>
      </c>
      <c r="C227" s="71">
        <v>0.1</v>
      </c>
      <c r="D227" s="71">
        <v>1</v>
      </c>
      <c r="E227" s="112">
        <v>5</v>
      </c>
      <c r="F227" s="92">
        <v>0</v>
      </c>
      <c r="G227" s="14">
        <v>0</v>
      </c>
      <c r="H227" s="14">
        <v>27</v>
      </c>
      <c r="I227" s="14">
        <v>27</v>
      </c>
      <c r="J227" s="14">
        <v>39.01</v>
      </c>
      <c r="K227" s="14">
        <v>39.049999999999997</v>
      </c>
      <c r="L227" s="9">
        <v>46.160588560363173</v>
      </c>
      <c r="M227" s="14">
        <v>27</v>
      </c>
      <c r="N227" s="90">
        <v>50.578093550950051</v>
      </c>
      <c r="O227" s="27">
        <v>79.928323884010098</v>
      </c>
      <c r="P227" s="92">
        <v>274</v>
      </c>
      <c r="Q227" s="14">
        <v>442</v>
      </c>
      <c r="R227" s="14">
        <v>401</v>
      </c>
      <c r="S227" s="14">
        <v>401</v>
      </c>
      <c r="T227" s="14">
        <v>359</v>
      </c>
      <c r="U227" s="14">
        <v>276</v>
      </c>
      <c r="V227" s="9" t="s">
        <v>14</v>
      </c>
      <c r="W227" s="14" t="s">
        <v>14</v>
      </c>
      <c r="X227" s="6" t="s">
        <v>14</v>
      </c>
      <c r="Y227" s="27">
        <v>268</v>
      </c>
      <c r="Z227" s="17">
        <f>MIN(P227:S227)+1</f>
        <v>275</v>
      </c>
      <c r="AA227" s="92">
        <v>100</v>
      </c>
      <c r="AB227" s="14">
        <v>100</v>
      </c>
      <c r="AC227" s="14">
        <v>93.27</v>
      </c>
      <c r="AD227" s="14">
        <v>93.27</v>
      </c>
      <c r="AE227" s="14">
        <v>89.13</v>
      </c>
      <c r="AF227" s="14">
        <v>85.85</v>
      </c>
      <c r="AG227" s="22">
        <f>IF(V227="NaN", IF($Z227&gt;1, (1-(L227/$Z227))*100,100), (1-(L227/V227))*100)</f>
        <v>83.214331432595216</v>
      </c>
      <c r="AH227" s="22">
        <f>IF(W227="NaN", IF($Z227&gt;1, (1-(M227/$Z227))*100,100), (1-(M227/W227))*100)</f>
        <v>90.181818181818187</v>
      </c>
      <c r="AI227" s="14">
        <f>IF(X227="NaN", IF($Z227&gt;1, (1-(N227/$Z227))*100,100), (1-(N227/X227))*100)</f>
        <v>81.607965981472702</v>
      </c>
      <c r="AJ227" s="26">
        <f>IF(Y227="NaN", IF($Z227&gt;1, (1-(O227/$Z227))*100,100), (1-(O227/Y227))*100)</f>
        <v>70.175998550742506</v>
      </c>
      <c r="AK227" s="14">
        <v>7200</v>
      </c>
      <c r="AL227" s="14">
        <v>7200</v>
      </c>
      <c r="AM227" s="14">
        <v>7200</v>
      </c>
      <c r="AN227" s="14">
        <v>7200</v>
      </c>
      <c r="AO227" s="14">
        <v>7200</v>
      </c>
      <c r="AP227" s="14">
        <v>7200</v>
      </c>
      <c r="AQ227" s="12">
        <v>7200</v>
      </c>
      <c r="AR227" s="15">
        <v>7200</v>
      </c>
      <c r="AS227" s="6">
        <v>7200</v>
      </c>
      <c r="AT227" s="96">
        <v>7200</v>
      </c>
      <c r="AU227" s="1" t="b">
        <f>SUM($AK227:$AT227) &lt; $AY$1 * 7200</f>
        <v>1</v>
      </c>
      <c r="AV227" s="1" t="b">
        <f t="shared" si="10"/>
        <v>0</v>
      </c>
      <c r="AW227" s="5" t="b">
        <f t="shared" si="11"/>
        <v>0</v>
      </c>
      <c r="AX227" s="24"/>
      <c r="AY227" s="24"/>
      <c r="BA227" s="14">
        <f xml:space="preserve"> SUBTOTAL(104, F227,I227,L227:O227)</f>
        <v>79.928323884010098</v>
      </c>
      <c r="BB227" s="14">
        <f>SUBTOTAL(105, P227:S227,V227:Z227)</f>
        <v>268</v>
      </c>
      <c r="BC227" s="39" t="b">
        <f t="shared" si="9"/>
        <v>1</v>
      </c>
    </row>
    <row r="228" spans="1:55">
      <c r="A228" s="13">
        <v>100</v>
      </c>
      <c r="B228" s="13">
        <v>12</v>
      </c>
      <c r="C228" s="71">
        <v>0.3</v>
      </c>
      <c r="D228" s="71">
        <v>0.1</v>
      </c>
      <c r="E228" s="112">
        <v>1</v>
      </c>
      <c r="F228" s="92">
        <v>0</v>
      </c>
      <c r="G228" s="14" t="s">
        <v>15</v>
      </c>
      <c r="H228" s="14" t="s">
        <v>15</v>
      </c>
      <c r="I228" s="14" t="s">
        <v>15</v>
      </c>
      <c r="J228" s="14">
        <v>39.97</v>
      </c>
      <c r="K228" s="14">
        <v>40.01</v>
      </c>
      <c r="L228" s="9">
        <v>29.560296788623361</v>
      </c>
      <c r="M228" s="14">
        <v>40.590000000000003</v>
      </c>
      <c r="N228" s="90">
        <v>40.560981950253691</v>
      </c>
      <c r="O228" s="27">
        <v>45.160929610102457</v>
      </c>
      <c r="P228" s="92">
        <v>180</v>
      </c>
      <c r="Q228" s="14" t="s">
        <v>15</v>
      </c>
      <c r="R228" s="14" t="s">
        <v>15</v>
      </c>
      <c r="S228" s="14" t="s">
        <v>15</v>
      </c>
      <c r="T228" s="14">
        <v>180</v>
      </c>
      <c r="U228" s="14">
        <v>180</v>
      </c>
      <c r="V228" s="9" t="s">
        <v>14</v>
      </c>
      <c r="W228" s="14" t="s">
        <v>14</v>
      </c>
      <c r="X228" s="6" t="s">
        <v>14</v>
      </c>
      <c r="Y228" s="25" t="s">
        <v>14</v>
      </c>
      <c r="Z228" s="17">
        <f>MIN(P228:S228)+1</f>
        <v>181</v>
      </c>
      <c r="AA228" s="92">
        <v>100</v>
      </c>
      <c r="AB228" s="14">
        <v>100</v>
      </c>
      <c r="AC228" s="14">
        <v>100</v>
      </c>
      <c r="AD228" s="14">
        <v>100</v>
      </c>
      <c r="AE228" s="14">
        <v>77.790000000000006</v>
      </c>
      <c r="AF228" s="14">
        <v>77.77</v>
      </c>
      <c r="AG228" s="22">
        <f>IF(V228="NaN", IF($Z228&gt;1, (1-(L228/$Z228))*100,100), (1-(L228/V228))*100)</f>
        <v>83.6683443156777</v>
      </c>
      <c r="AH228" s="22">
        <f>IF(W228="NaN", IF($Z228&gt;1, (1-(M228/$Z228))*100,100), (1-(M228/W228))*100)</f>
        <v>77.574585635359114</v>
      </c>
      <c r="AI228" s="14">
        <f>IF(X228="NaN", IF($Z228&gt;1, (1-(N228/$Z228))*100,100), (1-(N228/X228))*100)</f>
        <v>77.590617707042171</v>
      </c>
      <c r="AJ228" s="26">
        <f>IF(Y228="NaN", IF($Z228&gt;1, (1-(O228/$Z228))*100,100), (1-(O228/Y228))*100)</f>
        <v>75.049210160164392</v>
      </c>
      <c r="AK228" s="14">
        <v>7200</v>
      </c>
      <c r="AL228" s="14">
        <v>7200</v>
      </c>
      <c r="AM228" s="14">
        <v>7200</v>
      </c>
      <c r="AN228" s="14">
        <v>7200</v>
      </c>
      <c r="AO228" s="14">
        <v>7200</v>
      </c>
      <c r="AP228" s="14">
        <v>7200</v>
      </c>
      <c r="AQ228" s="12">
        <v>7200</v>
      </c>
      <c r="AR228" s="15">
        <v>7200</v>
      </c>
      <c r="AS228" s="6">
        <v>7200</v>
      </c>
      <c r="AT228" s="96">
        <v>7200</v>
      </c>
      <c r="AU228" s="1" t="b">
        <f>SUM($AK228:$AT228) &lt; $AY$1 * 7200</f>
        <v>1</v>
      </c>
      <c r="AV228" s="1" t="b">
        <f t="shared" si="10"/>
        <v>0</v>
      </c>
      <c r="AW228" s="5" t="b">
        <f t="shared" si="11"/>
        <v>0</v>
      </c>
      <c r="AX228" s="24"/>
      <c r="AY228" s="24"/>
      <c r="BA228" s="14">
        <f xml:space="preserve"> SUBTOTAL(104, F228,I228,L228:O228)</f>
        <v>45.160929610102457</v>
      </c>
      <c r="BB228" s="14">
        <f>SUBTOTAL(105, P228:S228,V228:Z228)</f>
        <v>180</v>
      </c>
      <c r="BC228" s="39" t="b">
        <f t="shared" si="9"/>
        <v>1</v>
      </c>
    </row>
    <row r="229" spans="1:55">
      <c r="A229" s="13">
        <v>100</v>
      </c>
      <c r="B229" s="13">
        <v>12</v>
      </c>
      <c r="C229" s="71">
        <v>0.3</v>
      </c>
      <c r="D229" s="71">
        <v>0.1</v>
      </c>
      <c r="E229" s="112">
        <v>2</v>
      </c>
      <c r="F229" s="92">
        <v>0</v>
      </c>
      <c r="G229" s="14">
        <v>0</v>
      </c>
      <c r="H229" s="14">
        <v>0</v>
      </c>
      <c r="I229" s="14">
        <v>0</v>
      </c>
      <c r="J229" s="14">
        <v>35.869999999999997</v>
      </c>
      <c r="K229" s="14">
        <v>36.11</v>
      </c>
      <c r="L229" s="9">
        <v>28.442642995669349</v>
      </c>
      <c r="M229" s="14">
        <v>36.26</v>
      </c>
      <c r="N229" s="90">
        <v>37.378886416938677</v>
      </c>
      <c r="O229" s="27">
        <v>53.055452854463127</v>
      </c>
      <c r="P229" s="92">
        <v>153</v>
      </c>
      <c r="Q229" s="14">
        <v>179</v>
      </c>
      <c r="R229" s="14">
        <v>179</v>
      </c>
      <c r="S229" s="14">
        <v>179</v>
      </c>
      <c r="T229" s="14">
        <v>153</v>
      </c>
      <c r="U229" s="14">
        <v>153</v>
      </c>
      <c r="V229" s="9" t="s">
        <v>14</v>
      </c>
      <c r="W229" s="14" t="s">
        <v>14</v>
      </c>
      <c r="X229" s="6" t="s">
        <v>14</v>
      </c>
      <c r="Y229" s="25" t="s">
        <v>14</v>
      </c>
      <c r="Z229" s="17">
        <f>MIN(P229:S229)+1</f>
        <v>154</v>
      </c>
      <c r="AA229" s="92">
        <v>100</v>
      </c>
      <c r="AB229" s="14">
        <v>100</v>
      </c>
      <c r="AC229" s="14">
        <v>100</v>
      </c>
      <c r="AD229" s="14">
        <v>100</v>
      </c>
      <c r="AE229" s="14">
        <v>76.56</v>
      </c>
      <c r="AF229" s="14">
        <v>76.400000000000006</v>
      </c>
      <c r="AG229" s="22">
        <f>IF(V229="NaN", IF($Z229&gt;1, (1-(L229/$Z229))*100,100), (1-(L229/V229))*100)</f>
        <v>81.530751301513419</v>
      </c>
      <c r="AH229" s="22">
        <f>IF(W229="NaN", IF($Z229&gt;1, (1-(M229/$Z229))*100,100), (1-(M229/W229))*100)</f>
        <v>76.454545454545453</v>
      </c>
      <c r="AI229" s="14">
        <f>IF(X229="NaN", IF($Z229&gt;1, (1-(N229/$Z229))*100,100), (1-(N229/X229))*100)</f>
        <v>75.727995833156697</v>
      </c>
      <c r="AJ229" s="26">
        <f>IF(Y229="NaN", IF($Z229&gt;1, (1-(O229/$Z229))*100,100), (1-(O229/Y229))*100)</f>
        <v>65.548407237361602</v>
      </c>
      <c r="AK229" s="14">
        <v>7200</v>
      </c>
      <c r="AL229" s="14">
        <v>7200</v>
      </c>
      <c r="AM229" s="14">
        <v>7200</v>
      </c>
      <c r="AN229" s="14">
        <v>7200</v>
      </c>
      <c r="AO229" s="14">
        <v>7200</v>
      </c>
      <c r="AP229" s="14">
        <v>7200</v>
      </c>
      <c r="AQ229" s="12">
        <v>7200</v>
      </c>
      <c r="AR229" s="15">
        <v>7200</v>
      </c>
      <c r="AS229" s="6">
        <v>7200</v>
      </c>
      <c r="AT229" s="96">
        <v>7200</v>
      </c>
      <c r="AU229" s="1" t="b">
        <f>SUM($AK229:$AT229) &lt; $AY$1 * 7200</f>
        <v>1</v>
      </c>
      <c r="AV229" s="1" t="b">
        <f t="shared" si="10"/>
        <v>0</v>
      </c>
      <c r="AW229" s="5" t="b">
        <f t="shared" si="11"/>
        <v>0</v>
      </c>
      <c r="AX229" s="24"/>
      <c r="AY229" s="24"/>
      <c r="BA229" s="14">
        <f xml:space="preserve"> SUBTOTAL(104, F229,I229,L229:O229)</f>
        <v>53.055452854463127</v>
      </c>
      <c r="BB229" s="14">
        <f>SUBTOTAL(105, P229:S229,V229:Z229)</f>
        <v>153</v>
      </c>
      <c r="BC229" s="39" t="b">
        <f t="shared" si="9"/>
        <v>1</v>
      </c>
    </row>
    <row r="230" spans="1:55">
      <c r="A230" s="13">
        <v>100</v>
      </c>
      <c r="B230" s="13">
        <v>12</v>
      </c>
      <c r="C230" s="71">
        <v>0.3</v>
      </c>
      <c r="D230" s="71">
        <v>0.1</v>
      </c>
      <c r="E230" s="112">
        <v>3</v>
      </c>
      <c r="F230" s="92">
        <v>0</v>
      </c>
      <c r="G230" s="14">
        <v>0</v>
      </c>
      <c r="H230" s="14">
        <v>0</v>
      </c>
      <c r="I230" s="14">
        <v>0</v>
      </c>
      <c r="J230" s="14">
        <v>35.409999999999997</v>
      </c>
      <c r="K230" s="14">
        <v>35.92</v>
      </c>
      <c r="L230" s="9">
        <v>28.701500424805339</v>
      </c>
      <c r="M230" s="14">
        <v>35.9</v>
      </c>
      <c r="N230" s="90">
        <v>37.265788232476979</v>
      </c>
      <c r="O230" s="27">
        <v>54.116173673278759</v>
      </c>
      <c r="P230" s="92">
        <v>163</v>
      </c>
      <c r="Q230" s="14">
        <v>176</v>
      </c>
      <c r="R230" s="14">
        <v>176</v>
      </c>
      <c r="S230" s="14">
        <v>176</v>
      </c>
      <c r="T230" s="14">
        <v>163</v>
      </c>
      <c r="U230" s="14">
        <v>163</v>
      </c>
      <c r="V230" s="9" t="s">
        <v>14</v>
      </c>
      <c r="W230" s="14" t="s">
        <v>14</v>
      </c>
      <c r="X230" s="6" t="s">
        <v>14</v>
      </c>
      <c r="Y230" s="25" t="s">
        <v>14</v>
      </c>
      <c r="Z230" s="17">
        <f>MIN(P230:S230)+1</f>
        <v>164</v>
      </c>
      <c r="AA230" s="92">
        <v>100</v>
      </c>
      <c r="AB230" s="14">
        <v>100</v>
      </c>
      <c r="AC230" s="14">
        <v>100</v>
      </c>
      <c r="AD230" s="14">
        <v>100</v>
      </c>
      <c r="AE230" s="14">
        <v>78.28</v>
      </c>
      <c r="AF230" s="14">
        <v>77.959999999999994</v>
      </c>
      <c r="AG230" s="22">
        <f>IF(V230="NaN", IF($Z230&gt;1, (1-(L230/$Z230))*100,100), (1-(L230/V230))*100)</f>
        <v>82.499085106826016</v>
      </c>
      <c r="AH230" s="22">
        <f>IF(W230="NaN", IF($Z230&gt;1, (1-(M230/$Z230))*100,100), (1-(M230/W230))*100)</f>
        <v>78.109756097560975</v>
      </c>
      <c r="AI230" s="14">
        <f>IF(X230="NaN", IF($Z230&gt;1, (1-(N230/$Z230))*100,100), (1-(N230/X230))*100)</f>
        <v>77.276958394831112</v>
      </c>
      <c r="AJ230" s="26">
        <f>IF(Y230="NaN", IF($Z230&gt;1, (1-(O230/$Z230))*100,100), (1-(O230/Y230))*100)</f>
        <v>67.002333126049535</v>
      </c>
      <c r="AK230" s="14">
        <v>7200</v>
      </c>
      <c r="AL230" s="14">
        <v>7200</v>
      </c>
      <c r="AM230" s="14">
        <v>7200</v>
      </c>
      <c r="AN230" s="14">
        <v>7200</v>
      </c>
      <c r="AO230" s="14">
        <v>7200</v>
      </c>
      <c r="AP230" s="14">
        <v>7200</v>
      </c>
      <c r="AQ230" s="12">
        <v>7200</v>
      </c>
      <c r="AR230" s="15">
        <v>7200</v>
      </c>
      <c r="AS230" s="6">
        <v>7200</v>
      </c>
      <c r="AT230" s="96">
        <v>7200</v>
      </c>
      <c r="AU230" s="1" t="b">
        <f>SUM($AK230:$AT230) &lt; $AY$1 * 7200</f>
        <v>1</v>
      </c>
      <c r="AV230" s="1" t="b">
        <f t="shared" si="10"/>
        <v>0</v>
      </c>
      <c r="AW230" s="5" t="b">
        <f t="shared" si="11"/>
        <v>0</v>
      </c>
      <c r="AX230" s="24"/>
      <c r="AY230" s="24"/>
      <c r="BA230" s="14">
        <f xml:space="preserve"> SUBTOTAL(104, F230,I230,L230:O230)</f>
        <v>54.116173673278759</v>
      </c>
      <c r="BB230" s="14">
        <f>SUBTOTAL(105, P230:S230,V230:Z230)</f>
        <v>163</v>
      </c>
      <c r="BC230" s="39" t="b">
        <f t="shared" si="9"/>
        <v>1</v>
      </c>
    </row>
    <row r="231" spans="1:55">
      <c r="A231" s="13">
        <v>100</v>
      </c>
      <c r="B231" s="13">
        <v>12</v>
      </c>
      <c r="C231" s="71">
        <v>0.3</v>
      </c>
      <c r="D231" s="71">
        <v>0.1</v>
      </c>
      <c r="E231" s="112">
        <v>4</v>
      </c>
      <c r="F231" s="92">
        <v>0</v>
      </c>
      <c r="G231" s="14">
        <v>0</v>
      </c>
      <c r="H231" s="14">
        <v>0</v>
      </c>
      <c r="I231" s="14">
        <v>0</v>
      </c>
      <c r="J231" s="14">
        <v>35.17</v>
      </c>
      <c r="K231" s="14">
        <v>35.82</v>
      </c>
      <c r="L231" s="9">
        <v>29.931988378073591</v>
      </c>
      <c r="M231" s="14">
        <v>40.869999999999997</v>
      </c>
      <c r="N231" s="90">
        <v>36.021050571024404</v>
      </c>
      <c r="O231" s="27">
        <v>51.222292211320102</v>
      </c>
      <c r="P231" s="92">
        <v>174</v>
      </c>
      <c r="Q231" s="14">
        <v>174</v>
      </c>
      <c r="R231" s="14">
        <v>174</v>
      </c>
      <c r="S231" s="14">
        <v>174</v>
      </c>
      <c r="T231" s="14">
        <v>172</v>
      </c>
      <c r="U231" s="14">
        <v>174</v>
      </c>
      <c r="V231" s="9" t="s">
        <v>14</v>
      </c>
      <c r="W231" s="14" t="s">
        <v>14</v>
      </c>
      <c r="X231" s="6" t="s">
        <v>14</v>
      </c>
      <c r="Y231" s="25" t="s">
        <v>14</v>
      </c>
      <c r="Z231" s="17">
        <f>MIN(P231:S231)+1</f>
        <v>175</v>
      </c>
      <c r="AA231" s="92">
        <v>100</v>
      </c>
      <c r="AB231" s="14">
        <v>100</v>
      </c>
      <c r="AC231" s="14">
        <v>100</v>
      </c>
      <c r="AD231" s="14">
        <v>100</v>
      </c>
      <c r="AE231" s="14">
        <v>79.55</v>
      </c>
      <c r="AF231" s="14">
        <v>79.41</v>
      </c>
      <c r="AG231" s="22">
        <f>IF(V231="NaN", IF($Z231&gt;1, (1-(L231/$Z231))*100,100), (1-(L231/V231))*100)</f>
        <v>82.896006641100811</v>
      </c>
      <c r="AH231" s="22">
        <f>IF(W231="NaN", IF($Z231&gt;1, (1-(M231/$Z231))*100,100), (1-(M231/W231))*100)</f>
        <v>76.645714285714277</v>
      </c>
      <c r="AI231" s="14">
        <f>IF(X231="NaN", IF($Z231&gt;1, (1-(N231/$Z231))*100,100), (1-(N231/X231))*100)</f>
        <v>79.416542530843202</v>
      </c>
      <c r="AJ231" s="26">
        <f>IF(Y231="NaN", IF($Z231&gt;1, (1-(O231/$Z231))*100,100), (1-(O231/Y231))*100)</f>
        <v>70.730118736388519</v>
      </c>
      <c r="AK231" s="14">
        <v>7200</v>
      </c>
      <c r="AL231" s="14">
        <v>7200</v>
      </c>
      <c r="AM231" s="14">
        <v>7200</v>
      </c>
      <c r="AN231" s="14">
        <v>7200</v>
      </c>
      <c r="AO231" s="14">
        <v>7200</v>
      </c>
      <c r="AP231" s="14">
        <v>7200</v>
      </c>
      <c r="AQ231" s="12">
        <v>7200</v>
      </c>
      <c r="AR231" s="15">
        <v>7200</v>
      </c>
      <c r="AS231" s="6">
        <v>7200</v>
      </c>
      <c r="AT231" s="96">
        <v>7200</v>
      </c>
      <c r="AU231" s="1" t="b">
        <f>SUM($AK231:$AT231) &lt; $AY$1 * 7200</f>
        <v>1</v>
      </c>
      <c r="AV231" s="1" t="b">
        <f t="shared" si="10"/>
        <v>0</v>
      </c>
      <c r="AW231" s="5" t="b">
        <f t="shared" si="11"/>
        <v>0</v>
      </c>
      <c r="AX231" s="24"/>
      <c r="AY231" s="24"/>
      <c r="BA231" s="14">
        <f xml:space="preserve"> SUBTOTAL(104, F231,I231,L231:O231)</f>
        <v>51.222292211320102</v>
      </c>
      <c r="BB231" s="14">
        <f>SUBTOTAL(105, P231:S231,V231:Z231)</f>
        <v>174</v>
      </c>
      <c r="BC231" s="39" t="b">
        <f t="shared" si="9"/>
        <v>1</v>
      </c>
    </row>
    <row r="232" spans="1:55">
      <c r="A232" s="13">
        <v>100</v>
      </c>
      <c r="B232" s="13">
        <v>12</v>
      </c>
      <c r="C232" s="71">
        <v>0.3</v>
      </c>
      <c r="D232" s="71">
        <v>0.1</v>
      </c>
      <c r="E232" s="112">
        <v>5</v>
      </c>
      <c r="F232" s="92">
        <v>0</v>
      </c>
      <c r="G232" s="14">
        <v>0</v>
      </c>
      <c r="H232" s="14">
        <v>0</v>
      </c>
      <c r="I232" s="14">
        <v>0</v>
      </c>
      <c r="J232" s="14">
        <v>37.42</v>
      </c>
      <c r="K232" s="14">
        <v>37.880000000000003</v>
      </c>
      <c r="L232" s="9">
        <v>30.304081203721431</v>
      </c>
      <c r="M232" s="14">
        <v>43.67</v>
      </c>
      <c r="N232" s="90">
        <v>39.6089164227485</v>
      </c>
      <c r="O232" s="27">
        <v>58.395556498581108</v>
      </c>
      <c r="P232" s="92">
        <v>186</v>
      </c>
      <c r="Q232" s="14">
        <v>225</v>
      </c>
      <c r="R232" s="14">
        <v>225</v>
      </c>
      <c r="S232" s="14">
        <v>225</v>
      </c>
      <c r="T232" s="14">
        <v>173</v>
      </c>
      <c r="U232" s="14">
        <v>173</v>
      </c>
      <c r="V232" s="9" t="s">
        <v>14</v>
      </c>
      <c r="W232" s="14" t="s">
        <v>14</v>
      </c>
      <c r="X232" s="6" t="s">
        <v>14</v>
      </c>
      <c r="Y232" s="25" t="s">
        <v>14</v>
      </c>
      <c r="Z232" s="17">
        <f>MIN(P232:S232)+1</f>
        <v>187</v>
      </c>
      <c r="AA232" s="92">
        <v>100</v>
      </c>
      <c r="AB232" s="14">
        <v>100</v>
      </c>
      <c r="AC232" s="14">
        <v>100</v>
      </c>
      <c r="AD232" s="14">
        <v>100</v>
      </c>
      <c r="AE232" s="14">
        <v>78.37</v>
      </c>
      <c r="AF232" s="14">
        <v>78.11</v>
      </c>
      <c r="AG232" s="22">
        <f>IF(V232="NaN", IF($Z232&gt;1, (1-(L232/$Z232))*100,100), (1-(L232/V232))*100)</f>
        <v>83.794608981967158</v>
      </c>
      <c r="AH232" s="22">
        <f>IF(W232="NaN", IF($Z232&gt;1, (1-(M232/$Z232))*100,100), (1-(M232/W232))*100)</f>
        <v>76.647058823529406</v>
      </c>
      <c r="AI232" s="14">
        <f>IF(X232="NaN", IF($Z232&gt;1, (1-(N232/$Z232))*100,100), (1-(N232/X232))*100)</f>
        <v>78.818761271257486</v>
      </c>
      <c r="AJ232" s="26">
        <f>IF(Y232="NaN", IF($Z232&gt;1, (1-(O232/$Z232))*100,100), (1-(O232/Y232))*100)</f>
        <v>68.772429679903155</v>
      </c>
      <c r="AK232" s="14">
        <v>7200</v>
      </c>
      <c r="AL232" s="14">
        <v>7200</v>
      </c>
      <c r="AM232" s="14">
        <v>7200</v>
      </c>
      <c r="AN232" s="14">
        <v>7200</v>
      </c>
      <c r="AO232" s="14">
        <v>7200</v>
      </c>
      <c r="AP232" s="14">
        <v>7200</v>
      </c>
      <c r="AQ232" s="12">
        <v>7200</v>
      </c>
      <c r="AR232" s="15">
        <v>7200</v>
      </c>
      <c r="AS232" s="6">
        <v>7200</v>
      </c>
      <c r="AT232" s="96">
        <v>7200</v>
      </c>
      <c r="AU232" s="1" t="b">
        <f>SUM($AK232:$AT232) &lt; $AY$1 * 7200</f>
        <v>1</v>
      </c>
      <c r="AV232" s="1" t="b">
        <f t="shared" si="10"/>
        <v>0</v>
      </c>
      <c r="AW232" s="5" t="b">
        <f t="shared" si="11"/>
        <v>0</v>
      </c>
      <c r="AX232" s="24"/>
      <c r="AY232" s="24"/>
      <c r="BA232" s="14">
        <f xml:space="preserve"> SUBTOTAL(104, F232,I232,L232:O232)</f>
        <v>58.395556498581108</v>
      </c>
      <c r="BB232" s="14">
        <f>SUBTOTAL(105, P232:S232,V232:Z232)</f>
        <v>186</v>
      </c>
      <c r="BC232" s="39" t="b">
        <f t="shared" si="9"/>
        <v>1</v>
      </c>
    </row>
    <row r="233" spans="1:55">
      <c r="A233" s="13">
        <v>100</v>
      </c>
      <c r="B233" s="13">
        <v>12</v>
      </c>
      <c r="C233" s="71">
        <v>0.3</v>
      </c>
      <c r="D233" s="71">
        <v>0.5</v>
      </c>
      <c r="E233" s="112">
        <v>1</v>
      </c>
      <c r="F233" s="92">
        <v>0</v>
      </c>
      <c r="G233" s="14" t="s">
        <v>15</v>
      </c>
      <c r="H233" s="14" t="s">
        <v>15</v>
      </c>
      <c r="I233" s="14" t="s">
        <v>15</v>
      </c>
      <c r="J233" s="14">
        <v>38.630000000000003</v>
      </c>
      <c r="K233" s="14">
        <v>37.47</v>
      </c>
      <c r="L233" s="9">
        <v>27.152584999902839</v>
      </c>
      <c r="M233" s="14">
        <v>48.35</v>
      </c>
      <c r="N233" s="90">
        <v>51.397167010075741</v>
      </c>
      <c r="O233" s="27">
        <v>67.662637061486905</v>
      </c>
      <c r="P233" s="92">
        <v>565</v>
      </c>
      <c r="Q233" s="14" t="s">
        <v>15</v>
      </c>
      <c r="R233" s="14" t="s">
        <v>15</v>
      </c>
      <c r="S233" s="14" t="s">
        <v>15</v>
      </c>
      <c r="T233" s="14">
        <v>680</v>
      </c>
      <c r="U233" s="14">
        <v>640</v>
      </c>
      <c r="V233" s="9" t="s">
        <v>14</v>
      </c>
      <c r="W233" s="14" t="s">
        <v>14</v>
      </c>
      <c r="X233" s="6" t="s">
        <v>14</v>
      </c>
      <c r="Y233" s="25" t="s">
        <v>14</v>
      </c>
      <c r="Z233" s="17">
        <f>MIN(P233:S233)+1</f>
        <v>566</v>
      </c>
      <c r="AA233" s="92">
        <v>100</v>
      </c>
      <c r="AB233" s="14">
        <v>100</v>
      </c>
      <c r="AC233" s="14">
        <v>100</v>
      </c>
      <c r="AD233" s="14">
        <v>100</v>
      </c>
      <c r="AE233" s="14">
        <v>94.32</v>
      </c>
      <c r="AF233" s="14">
        <v>94.14</v>
      </c>
      <c r="AG233" s="22">
        <f>IF(V233="NaN", IF($Z233&gt;1, (1-(L233/$Z233))*100,100), (1-(L233/V233))*100)</f>
        <v>95.202723498250378</v>
      </c>
      <c r="AH233" s="22">
        <f>IF(W233="NaN", IF($Z233&gt;1, (1-(M233/$Z233))*100,100), (1-(M233/W233))*100)</f>
        <v>91.457597173144876</v>
      </c>
      <c r="AI233" s="14">
        <f>IF(X233="NaN", IF($Z233&gt;1, (1-(N233/$Z233))*100,100), (1-(N233/X233))*100)</f>
        <v>90.919228443449512</v>
      </c>
      <c r="AJ233" s="26">
        <f>IF(Y233="NaN", IF($Z233&gt;1, (1-(O233/$Z233))*100,100), (1-(O233/Y233))*100)</f>
        <v>88.04547048383624</v>
      </c>
      <c r="AK233" s="14">
        <v>7200</v>
      </c>
      <c r="AL233" s="14">
        <v>7200</v>
      </c>
      <c r="AM233" s="14">
        <v>7200</v>
      </c>
      <c r="AN233" s="14">
        <v>7200</v>
      </c>
      <c r="AO233" s="14">
        <v>7200</v>
      </c>
      <c r="AP233" s="14">
        <v>7200</v>
      </c>
      <c r="AQ233" s="12">
        <v>7200</v>
      </c>
      <c r="AR233" s="15">
        <v>7200</v>
      </c>
      <c r="AS233" s="6">
        <v>7200</v>
      </c>
      <c r="AT233" s="96">
        <v>7200</v>
      </c>
      <c r="AU233" s="1" t="b">
        <f>SUM($AK233:$AT233) &lt; $AY$1 * 7200</f>
        <v>1</v>
      </c>
      <c r="AV233" s="1" t="b">
        <f t="shared" si="10"/>
        <v>0</v>
      </c>
      <c r="AW233" s="5" t="b">
        <f t="shared" si="11"/>
        <v>0</v>
      </c>
      <c r="AX233" s="24"/>
      <c r="AY233" s="24"/>
      <c r="BA233" s="14">
        <f xml:space="preserve"> SUBTOTAL(104, F233,I233,L233:O233)</f>
        <v>67.662637061486905</v>
      </c>
      <c r="BB233" s="14">
        <f>SUBTOTAL(105, P233:S233,V233:Z233)</f>
        <v>565</v>
      </c>
      <c r="BC233" s="39" t="b">
        <f t="shared" si="9"/>
        <v>1</v>
      </c>
    </row>
    <row r="234" spans="1:55">
      <c r="A234" s="13">
        <v>100</v>
      </c>
      <c r="B234" s="13">
        <v>12</v>
      </c>
      <c r="C234" s="71">
        <v>0.3</v>
      </c>
      <c r="D234" s="71">
        <v>0.5</v>
      </c>
      <c r="E234" s="112">
        <v>2</v>
      </c>
      <c r="F234" s="92">
        <v>0</v>
      </c>
      <c r="G234" s="14">
        <v>0</v>
      </c>
      <c r="H234" s="14">
        <v>0</v>
      </c>
      <c r="I234" s="14">
        <v>0</v>
      </c>
      <c r="J234" s="14">
        <v>39.130000000000003</v>
      </c>
      <c r="K234" s="14">
        <v>40.28</v>
      </c>
      <c r="L234" s="9">
        <v>25.729301996857579</v>
      </c>
      <c r="M234" s="14">
        <v>43.77</v>
      </c>
      <c r="N234" s="90">
        <v>50.205102238606138</v>
      </c>
      <c r="O234" s="27">
        <v>61.523798591328742</v>
      </c>
      <c r="P234" s="92">
        <v>555</v>
      </c>
      <c r="Q234" s="14">
        <v>709</v>
      </c>
      <c r="R234" s="14">
        <v>709</v>
      </c>
      <c r="S234" s="14">
        <v>709</v>
      </c>
      <c r="T234" s="14">
        <v>556</v>
      </c>
      <c r="U234" s="14">
        <v>570</v>
      </c>
      <c r="V234" s="9" t="s">
        <v>14</v>
      </c>
      <c r="W234" s="14" t="s">
        <v>14</v>
      </c>
      <c r="X234" s="6" t="s">
        <v>14</v>
      </c>
      <c r="Y234" s="25" t="s">
        <v>14</v>
      </c>
      <c r="Z234" s="17">
        <f>MIN(P234:S234)+1</f>
        <v>556</v>
      </c>
      <c r="AA234" s="92">
        <v>100</v>
      </c>
      <c r="AB234" s="14">
        <v>100</v>
      </c>
      <c r="AC234" s="14">
        <v>100</v>
      </c>
      <c r="AD234" s="14">
        <v>100</v>
      </c>
      <c r="AE234" s="14">
        <v>92.96</v>
      </c>
      <c r="AF234" s="14">
        <v>92.93</v>
      </c>
      <c r="AG234" s="22">
        <f>IF(V234="NaN", IF($Z234&gt;1, (1-(L234/$Z234))*100,100), (1-(L234/V234))*100)</f>
        <v>95.372427698406909</v>
      </c>
      <c r="AH234" s="22">
        <f>IF(W234="NaN", IF($Z234&gt;1, (1-(M234/$Z234))*100,100), (1-(M234/W234))*100)</f>
        <v>92.127697841726615</v>
      </c>
      <c r="AI234" s="14">
        <f>IF(X234="NaN", IF($Z234&gt;1, (1-(N234/$Z234))*100,100), (1-(N234/X234))*100)</f>
        <v>90.970305352768676</v>
      </c>
      <c r="AJ234" s="26">
        <f>IF(Y234="NaN", IF($Z234&gt;1, (1-(O234/$Z234))*100,100), (1-(O234/Y234))*100)</f>
        <v>88.934568598681878</v>
      </c>
      <c r="AK234" s="14">
        <v>7200</v>
      </c>
      <c r="AL234" s="14">
        <v>7200</v>
      </c>
      <c r="AM234" s="14">
        <v>7200</v>
      </c>
      <c r="AN234" s="14">
        <v>7200</v>
      </c>
      <c r="AO234" s="14">
        <v>7200</v>
      </c>
      <c r="AP234" s="14">
        <v>7200</v>
      </c>
      <c r="AQ234" s="12">
        <v>7200</v>
      </c>
      <c r="AR234" s="15">
        <v>7200</v>
      </c>
      <c r="AS234" s="6">
        <v>7200</v>
      </c>
      <c r="AT234" s="96">
        <v>7200</v>
      </c>
      <c r="AU234" s="1" t="b">
        <f>SUM($AK234:$AT234) &lt; $AY$1 * 7200</f>
        <v>1</v>
      </c>
      <c r="AV234" s="1" t="b">
        <f t="shared" si="10"/>
        <v>0</v>
      </c>
      <c r="AW234" s="5" t="b">
        <f t="shared" si="11"/>
        <v>0</v>
      </c>
      <c r="AX234" s="24"/>
      <c r="AY234" s="24"/>
      <c r="BA234" s="14">
        <f xml:space="preserve"> SUBTOTAL(104, F234,I234,L234:O234)</f>
        <v>61.523798591328742</v>
      </c>
      <c r="BB234" s="14">
        <f>SUBTOTAL(105, P234:S234,V234:Z234)</f>
        <v>555</v>
      </c>
      <c r="BC234" s="39" t="b">
        <f t="shared" si="9"/>
        <v>1</v>
      </c>
    </row>
    <row r="235" spans="1:55">
      <c r="A235" s="13">
        <v>100</v>
      </c>
      <c r="B235" s="13">
        <v>12</v>
      </c>
      <c r="C235" s="71">
        <v>0.3</v>
      </c>
      <c r="D235" s="71">
        <v>0.5</v>
      </c>
      <c r="E235" s="112">
        <v>3</v>
      </c>
      <c r="F235" s="92">
        <v>0</v>
      </c>
      <c r="G235" s="14">
        <v>0</v>
      </c>
      <c r="H235" s="14">
        <v>0</v>
      </c>
      <c r="I235" s="14">
        <v>0</v>
      </c>
      <c r="J235" s="14">
        <v>40.020000000000003</v>
      </c>
      <c r="K235" s="14">
        <v>56.73</v>
      </c>
      <c r="L235" s="9">
        <v>28.969108940312498</v>
      </c>
      <c r="M235" s="14">
        <v>43.48</v>
      </c>
      <c r="N235" s="90">
        <v>50.136608229473353</v>
      </c>
      <c r="O235" s="27">
        <v>61.059232679750359</v>
      </c>
      <c r="P235" s="92">
        <v>584</v>
      </c>
      <c r="Q235" s="14">
        <v>768</v>
      </c>
      <c r="R235" s="14">
        <v>787</v>
      </c>
      <c r="S235" s="14">
        <v>787</v>
      </c>
      <c r="T235" s="14">
        <v>581</v>
      </c>
      <c r="U235" s="14">
        <v>590</v>
      </c>
      <c r="V235" s="9" t="s">
        <v>14</v>
      </c>
      <c r="W235" s="14" t="s">
        <v>14</v>
      </c>
      <c r="X235" s="6" t="s">
        <v>14</v>
      </c>
      <c r="Y235" s="25" t="s">
        <v>14</v>
      </c>
      <c r="Z235" s="17">
        <f>MIN(P235:S235)+1</f>
        <v>585</v>
      </c>
      <c r="AA235" s="92">
        <v>100</v>
      </c>
      <c r="AB235" s="14">
        <v>100</v>
      </c>
      <c r="AC235" s="14">
        <v>100</v>
      </c>
      <c r="AD235" s="14">
        <v>100</v>
      </c>
      <c r="AE235" s="14">
        <v>93.11</v>
      </c>
      <c r="AF235" s="14">
        <v>90.39</v>
      </c>
      <c r="AG235" s="22">
        <f>IF(V235="NaN", IF($Z235&gt;1, (1-(L235/$Z235))*100,100), (1-(L235/V235))*100)</f>
        <v>95.048015565758547</v>
      </c>
      <c r="AH235" s="22">
        <f>IF(W235="NaN", IF($Z235&gt;1, (1-(M235/$Z235))*100,100), (1-(M235/W235))*100)</f>
        <v>92.567521367521366</v>
      </c>
      <c r="AI235" s="14">
        <f>IF(X235="NaN", IF($Z235&gt;1, (1-(N235/$Z235))*100,100), (1-(N235/X235))*100)</f>
        <v>91.429639618893447</v>
      </c>
      <c r="AJ235" s="26">
        <f>IF(Y235="NaN", IF($Z235&gt;1, (1-(O235/$Z235))*100,100), (1-(O235/Y235))*100)</f>
        <v>89.562524328247804</v>
      </c>
      <c r="AK235" s="14">
        <v>7200</v>
      </c>
      <c r="AL235" s="14">
        <v>7200</v>
      </c>
      <c r="AM235" s="14">
        <v>7200</v>
      </c>
      <c r="AN235" s="14">
        <v>7200</v>
      </c>
      <c r="AO235" s="14">
        <v>7200</v>
      </c>
      <c r="AP235" s="14">
        <v>7200</v>
      </c>
      <c r="AQ235" s="12">
        <v>7200</v>
      </c>
      <c r="AR235" s="15">
        <v>7200</v>
      </c>
      <c r="AS235" s="6">
        <v>7200</v>
      </c>
      <c r="AT235" s="96">
        <v>7200</v>
      </c>
      <c r="AU235" s="1" t="b">
        <f>SUM($AK235:$AT235) &lt; $AY$1 * 7200</f>
        <v>1</v>
      </c>
      <c r="AV235" s="1" t="b">
        <f t="shared" si="10"/>
        <v>0</v>
      </c>
      <c r="AW235" s="5" t="b">
        <f t="shared" si="11"/>
        <v>0</v>
      </c>
      <c r="AX235" s="24"/>
      <c r="AY235" s="24"/>
      <c r="BA235" s="14">
        <f xml:space="preserve"> SUBTOTAL(104, F235,I235,L235:O235)</f>
        <v>61.059232679750359</v>
      </c>
      <c r="BB235" s="14">
        <f>SUBTOTAL(105, P235:S235,V235:Z235)</f>
        <v>584</v>
      </c>
      <c r="BC235" s="39" t="b">
        <f t="shared" si="9"/>
        <v>1</v>
      </c>
    </row>
    <row r="236" spans="1:55">
      <c r="A236" s="13">
        <v>100</v>
      </c>
      <c r="B236" s="13">
        <v>12</v>
      </c>
      <c r="C236" s="71">
        <v>0.3</v>
      </c>
      <c r="D236" s="71">
        <v>0.5</v>
      </c>
      <c r="E236" s="112">
        <v>4</v>
      </c>
      <c r="F236" s="92">
        <v>0</v>
      </c>
      <c r="G236" s="14">
        <v>0</v>
      </c>
      <c r="H236" s="14">
        <v>0</v>
      </c>
      <c r="I236" s="14">
        <v>0</v>
      </c>
      <c r="J236" s="14">
        <v>43</v>
      </c>
      <c r="K236" s="14">
        <v>65.52</v>
      </c>
      <c r="L236" s="9">
        <v>26.627854277942632</v>
      </c>
      <c r="M236" s="14">
        <v>44.25</v>
      </c>
      <c r="N236" s="90">
        <v>51.757849866447557</v>
      </c>
      <c r="O236" s="27">
        <v>64.031575310776006</v>
      </c>
      <c r="P236" s="92">
        <v>526</v>
      </c>
      <c r="Q236" s="14">
        <v>766</v>
      </c>
      <c r="R236" s="14">
        <v>766</v>
      </c>
      <c r="S236" s="14">
        <v>766</v>
      </c>
      <c r="T236" s="14">
        <v>588</v>
      </c>
      <c r="U236" s="14">
        <v>524</v>
      </c>
      <c r="V236" s="9" t="s">
        <v>14</v>
      </c>
      <c r="W236" s="14" t="s">
        <v>14</v>
      </c>
      <c r="X236" s="6" t="s">
        <v>14</v>
      </c>
      <c r="Y236" s="25" t="s">
        <v>14</v>
      </c>
      <c r="Z236" s="17">
        <f>MIN(P236:S236)+1</f>
        <v>527</v>
      </c>
      <c r="AA236" s="92">
        <v>100</v>
      </c>
      <c r="AB236" s="14">
        <v>100</v>
      </c>
      <c r="AC236" s="14">
        <v>100</v>
      </c>
      <c r="AD236" s="14">
        <v>100</v>
      </c>
      <c r="AE236" s="14">
        <v>92.69</v>
      </c>
      <c r="AF236" s="14">
        <v>87.5</v>
      </c>
      <c r="AG236" s="22">
        <f>IF(V236="NaN", IF($Z236&gt;1, (1-(L236/$Z236))*100,100), (1-(L236/V236))*100)</f>
        <v>94.947276228094381</v>
      </c>
      <c r="AH236" s="22">
        <f>IF(W236="NaN", IF($Z236&gt;1, (1-(M236/$Z236))*100,100), (1-(M236/W236))*100)</f>
        <v>91.603415559772287</v>
      </c>
      <c r="AI236" s="14">
        <f>IF(X236="NaN", IF($Z236&gt;1, (1-(N236/$Z236))*100,100), (1-(N236/X236))*100)</f>
        <v>90.178776116423606</v>
      </c>
      <c r="AJ236" s="26">
        <f>IF(Y236="NaN", IF($Z236&gt;1, (1-(O236/$Z236))*100,100), (1-(O236/Y236))*100)</f>
        <v>87.849795956209491</v>
      </c>
      <c r="AK236" s="14">
        <v>7200</v>
      </c>
      <c r="AL236" s="14">
        <v>7200</v>
      </c>
      <c r="AM236" s="14">
        <v>7200</v>
      </c>
      <c r="AN236" s="14">
        <v>7200</v>
      </c>
      <c r="AO236" s="14">
        <v>7200</v>
      </c>
      <c r="AP236" s="14">
        <v>7200</v>
      </c>
      <c r="AQ236" s="12">
        <v>7200</v>
      </c>
      <c r="AR236" s="15">
        <v>7200</v>
      </c>
      <c r="AS236" s="6">
        <v>7200</v>
      </c>
      <c r="AT236" s="96">
        <v>7200</v>
      </c>
      <c r="AU236" s="1" t="b">
        <f>SUM($AK236:$AT236) &lt; $AY$1 * 7200</f>
        <v>1</v>
      </c>
      <c r="AV236" s="1" t="b">
        <f t="shared" si="10"/>
        <v>0</v>
      </c>
      <c r="AW236" s="5" t="b">
        <f t="shared" si="11"/>
        <v>0</v>
      </c>
      <c r="AX236" s="24"/>
      <c r="AY236" s="24"/>
      <c r="BA236" s="14">
        <f xml:space="preserve"> SUBTOTAL(104, F236,I236,L236:O236)</f>
        <v>64.031575310776006</v>
      </c>
      <c r="BB236" s="14">
        <f>SUBTOTAL(105, P236:S236,V236:Z236)</f>
        <v>526</v>
      </c>
      <c r="BC236" s="39" t="b">
        <f t="shared" si="9"/>
        <v>1</v>
      </c>
    </row>
    <row r="237" spans="1:55">
      <c r="A237" s="13">
        <v>100</v>
      </c>
      <c r="B237" s="13">
        <v>12</v>
      </c>
      <c r="C237" s="71">
        <v>0.3</v>
      </c>
      <c r="D237" s="71">
        <v>0.5</v>
      </c>
      <c r="E237" s="112">
        <v>5</v>
      </c>
      <c r="F237" s="92">
        <v>0</v>
      </c>
      <c r="G237" s="14">
        <v>0</v>
      </c>
      <c r="H237" s="14">
        <v>0</v>
      </c>
      <c r="I237" s="14">
        <v>0</v>
      </c>
      <c r="J237" s="14">
        <v>42.01</v>
      </c>
      <c r="K237" s="14">
        <v>62.77</v>
      </c>
      <c r="L237" s="9">
        <v>28.815124315520681</v>
      </c>
      <c r="M237" s="14">
        <v>48.56</v>
      </c>
      <c r="N237" s="90">
        <v>51.829450317959797</v>
      </c>
      <c r="O237" s="27">
        <v>63.176174515916863</v>
      </c>
      <c r="P237" s="92">
        <v>622</v>
      </c>
      <c r="Q237" s="14">
        <v>769</v>
      </c>
      <c r="R237" s="14">
        <v>769</v>
      </c>
      <c r="S237" s="14">
        <v>769</v>
      </c>
      <c r="T237" s="14">
        <v>612</v>
      </c>
      <c r="U237" s="14">
        <v>541</v>
      </c>
      <c r="V237" s="9" t="s">
        <v>14</v>
      </c>
      <c r="W237" s="14" t="s">
        <v>14</v>
      </c>
      <c r="X237" s="6" t="s">
        <v>14</v>
      </c>
      <c r="Y237" s="25" t="s">
        <v>14</v>
      </c>
      <c r="Z237" s="17">
        <f>MIN(P237:S237)+1</f>
        <v>623</v>
      </c>
      <c r="AA237" s="92">
        <v>100</v>
      </c>
      <c r="AB237" s="14">
        <v>100</v>
      </c>
      <c r="AC237" s="14">
        <v>100</v>
      </c>
      <c r="AD237" s="14">
        <v>100</v>
      </c>
      <c r="AE237" s="14">
        <v>93.14</v>
      </c>
      <c r="AF237" s="14">
        <v>88.4</v>
      </c>
      <c r="AG237" s="22">
        <f>IF(V237="NaN", IF($Z237&gt;1, (1-(L237/$Z237))*100,100), (1-(L237/V237))*100)</f>
        <v>95.37477940360823</v>
      </c>
      <c r="AH237" s="22">
        <f>IF(W237="NaN", IF($Z237&gt;1, (1-(M237/$Z237))*100,100), (1-(M237/W237))*100)</f>
        <v>92.205457463884429</v>
      </c>
      <c r="AI237" s="14">
        <f>IF(X237="NaN", IF($Z237&gt;1, (1-(N237/$Z237))*100,100), (1-(N237/X237))*100)</f>
        <v>91.680666080584302</v>
      </c>
      <c r="AJ237" s="26">
        <f>IF(Y237="NaN", IF($Z237&gt;1, (1-(O237/$Z237))*100,100), (1-(O237/Y237))*100)</f>
        <v>89.859362035968402</v>
      </c>
      <c r="AK237" s="14">
        <v>7200</v>
      </c>
      <c r="AL237" s="14">
        <v>7200</v>
      </c>
      <c r="AM237" s="14">
        <v>7200</v>
      </c>
      <c r="AN237" s="14">
        <v>7200</v>
      </c>
      <c r="AO237" s="14">
        <v>7200</v>
      </c>
      <c r="AP237" s="14">
        <v>7200</v>
      </c>
      <c r="AQ237" s="12">
        <v>7200</v>
      </c>
      <c r="AR237" s="15">
        <v>7200</v>
      </c>
      <c r="AS237" s="6">
        <v>7200</v>
      </c>
      <c r="AT237" s="96">
        <v>7200</v>
      </c>
      <c r="AU237" s="1" t="b">
        <f>SUM($AK237:$AT237) &lt; $AY$1 * 7200</f>
        <v>1</v>
      </c>
      <c r="AV237" s="1" t="b">
        <f t="shared" si="10"/>
        <v>0</v>
      </c>
      <c r="AW237" s="5" t="b">
        <f t="shared" si="11"/>
        <v>0</v>
      </c>
      <c r="AX237" s="24"/>
      <c r="AY237" s="24"/>
      <c r="BA237" s="14">
        <f xml:space="preserve"> SUBTOTAL(104, F237,I237,L237:O237)</f>
        <v>63.176174515916863</v>
      </c>
      <c r="BB237" s="14">
        <f>SUBTOTAL(105, P237:S237,V237:Z237)</f>
        <v>622</v>
      </c>
      <c r="BC237" s="39" t="b">
        <f t="shared" si="9"/>
        <v>1</v>
      </c>
    </row>
    <row r="238" spans="1:55">
      <c r="A238" s="13">
        <v>100</v>
      </c>
      <c r="B238" s="13">
        <v>12</v>
      </c>
      <c r="C238" s="71">
        <v>0.3</v>
      </c>
      <c r="D238" s="71">
        <v>1</v>
      </c>
      <c r="E238" s="112">
        <v>1</v>
      </c>
      <c r="F238" s="92">
        <v>0</v>
      </c>
      <c r="G238" s="14" t="s">
        <v>15</v>
      </c>
      <c r="H238" s="14" t="s">
        <v>15</v>
      </c>
      <c r="I238" s="14" t="s">
        <v>15</v>
      </c>
      <c r="J238" s="14">
        <v>38.369999999999997</v>
      </c>
      <c r="K238" s="14">
        <v>38.409999999999997</v>
      </c>
      <c r="L238" s="9">
        <v>52.999999999991253</v>
      </c>
      <c r="M238" s="14">
        <v>37</v>
      </c>
      <c r="N238" s="90">
        <v>53.766989664937753</v>
      </c>
      <c r="O238" s="27">
        <v>95.46883269139343</v>
      </c>
      <c r="P238" s="92">
        <v>617</v>
      </c>
      <c r="Q238" s="14" t="s">
        <v>15</v>
      </c>
      <c r="R238" s="14" t="s">
        <v>15</v>
      </c>
      <c r="S238" s="14" t="s">
        <v>15</v>
      </c>
      <c r="T238" s="14">
        <v>780</v>
      </c>
      <c r="U238" s="14">
        <v>700</v>
      </c>
      <c r="V238" s="9" t="s">
        <v>14</v>
      </c>
      <c r="W238" s="14" t="s">
        <v>14</v>
      </c>
      <c r="X238" s="6" t="s">
        <v>14</v>
      </c>
      <c r="Y238" s="25" t="s">
        <v>14</v>
      </c>
      <c r="Z238" s="17">
        <f>MIN(P238:S238)+1</f>
        <v>618</v>
      </c>
      <c r="AA238" s="92">
        <v>100</v>
      </c>
      <c r="AB238" s="14">
        <v>100</v>
      </c>
      <c r="AC238" s="14">
        <v>100</v>
      </c>
      <c r="AD238" s="14">
        <v>100</v>
      </c>
      <c r="AE238" s="14">
        <v>95.08</v>
      </c>
      <c r="AF238" s="14">
        <v>94.51</v>
      </c>
      <c r="AG238" s="22">
        <f>IF(V238="NaN", IF($Z238&gt;1, (1-(L238/$Z238))*100,100), (1-(L238/V238))*100)</f>
        <v>91.423948220066137</v>
      </c>
      <c r="AH238" s="22">
        <f>IF(W238="NaN", IF($Z238&gt;1, (1-(M238/$Z238))*100,100), (1-(M238/W238))*100)</f>
        <v>94.01294498381877</v>
      </c>
      <c r="AI238" s="14">
        <f>IF(X238="NaN", IF($Z238&gt;1, (1-(N238/$Z238))*100,100), (1-(N238/X238))*100)</f>
        <v>91.299839860042425</v>
      </c>
      <c r="AJ238" s="26">
        <f>IF(Y238="NaN", IF($Z238&gt;1, (1-(O238/$Z238))*100,100), (1-(O238/Y238))*100)</f>
        <v>84.55196882016287</v>
      </c>
      <c r="AK238" s="14">
        <v>7200</v>
      </c>
      <c r="AL238" s="14">
        <v>7200</v>
      </c>
      <c r="AM238" s="14">
        <v>7200</v>
      </c>
      <c r="AN238" s="14">
        <v>7200</v>
      </c>
      <c r="AO238" s="14">
        <v>7200</v>
      </c>
      <c r="AP238" s="14">
        <v>7200</v>
      </c>
      <c r="AQ238" s="12">
        <v>7200</v>
      </c>
      <c r="AR238" s="15">
        <v>7200</v>
      </c>
      <c r="AS238" s="6">
        <v>7200</v>
      </c>
      <c r="AT238" s="96">
        <v>7200</v>
      </c>
      <c r="AU238" s="1" t="b">
        <f>SUM($AK238:$AT238) &lt; $AY$1 * 7200</f>
        <v>1</v>
      </c>
      <c r="AV238" s="1" t="b">
        <f t="shared" si="10"/>
        <v>0</v>
      </c>
      <c r="AW238" s="5" t="b">
        <f t="shared" si="11"/>
        <v>0</v>
      </c>
      <c r="AX238" s="24"/>
      <c r="AY238" s="24"/>
      <c r="BA238" s="14">
        <f xml:space="preserve"> SUBTOTAL(104, F238,I238,L238:O238)</f>
        <v>95.46883269139343</v>
      </c>
      <c r="BB238" s="14">
        <f>SUBTOTAL(105, P238:S238,V238:Z238)</f>
        <v>617</v>
      </c>
      <c r="BC238" s="39" t="b">
        <f t="shared" si="9"/>
        <v>1</v>
      </c>
    </row>
    <row r="239" spans="1:55">
      <c r="A239" s="13">
        <v>100</v>
      </c>
      <c r="B239" s="13">
        <v>12</v>
      </c>
      <c r="C239" s="71">
        <v>0.3</v>
      </c>
      <c r="D239" s="71">
        <v>1</v>
      </c>
      <c r="E239" s="112">
        <v>2</v>
      </c>
      <c r="F239" s="92">
        <v>0</v>
      </c>
      <c r="G239" s="14">
        <v>0</v>
      </c>
      <c r="H239" s="14">
        <v>0</v>
      </c>
      <c r="I239" s="14">
        <v>0</v>
      </c>
      <c r="J239" s="14">
        <v>39.020000000000003</v>
      </c>
      <c r="K239" s="14">
        <v>39.020000000000003</v>
      </c>
      <c r="L239" s="9">
        <v>59.641971237868603</v>
      </c>
      <c r="M239" s="14">
        <v>14</v>
      </c>
      <c r="N239" s="90">
        <v>51.910964480021271</v>
      </c>
      <c r="O239" s="27">
        <v>80.613431052470773</v>
      </c>
      <c r="P239" s="92">
        <v>554</v>
      </c>
      <c r="Q239" s="14">
        <v>778</v>
      </c>
      <c r="R239" s="14">
        <v>778</v>
      </c>
      <c r="S239" s="14">
        <v>778</v>
      </c>
      <c r="T239" s="14">
        <v>668</v>
      </c>
      <c r="U239" s="14">
        <v>624</v>
      </c>
      <c r="V239" s="9" t="s">
        <v>14</v>
      </c>
      <c r="W239" s="14" t="s">
        <v>14</v>
      </c>
      <c r="X239" s="6" t="s">
        <v>14</v>
      </c>
      <c r="Y239" s="25" t="s">
        <v>14</v>
      </c>
      <c r="Z239" s="17">
        <f>MIN(P239:S239)+1</f>
        <v>555</v>
      </c>
      <c r="AA239" s="92">
        <v>100</v>
      </c>
      <c r="AB239" s="14">
        <v>100</v>
      </c>
      <c r="AC239" s="14">
        <v>100</v>
      </c>
      <c r="AD239" s="14">
        <v>100</v>
      </c>
      <c r="AE239" s="14">
        <v>94.16</v>
      </c>
      <c r="AF239" s="14">
        <v>93.75</v>
      </c>
      <c r="AG239" s="22">
        <f>IF(V239="NaN", IF($Z239&gt;1, (1-(L239/$Z239))*100,100), (1-(L239/V239))*100)</f>
        <v>89.253698876059715</v>
      </c>
      <c r="AH239" s="22">
        <f>IF(W239="NaN", IF($Z239&gt;1, (1-(M239/$Z239))*100,100), (1-(M239/W239))*100)</f>
        <v>97.477477477477478</v>
      </c>
      <c r="AI239" s="14">
        <f>IF(X239="NaN", IF($Z239&gt;1, (1-(N239/$Z239))*100,100), (1-(N239/X239))*100)</f>
        <v>90.646673066662828</v>
      </c>
      <c r="AJ239" s="26">
        <f>IF(Y239="NaN", IF($Z239&gt;1, (1-(O239/$Z239))*100,100), (1-(O239/Y239))*100)</f>
        <v>85.47505746802328</v>
      </c>
      <c r="AK239" s="14">
        <v>7200</v>
      </c>
      <c r="AL239" s="14">
        <v>7200</v>
      </c>
      <c r="AM239" s="14">
        <v>7200</v>
      </c>
      <c r="AN239" s="14">
        <v>7200</v>
      </c>
      <c r="AO239" s="14">
        <v>7200</v>
      </c>
      <c r="AP239" s="14">
        <v>7200</v>
      </c>
      <c r="AQ239" s="12">
        <v>7200</v>
      </c>
      <c r="AR239" s="15">
        <v>7200</v>
      </c>
      <c r="AS239" s="6">
        <v>7200</v>
      </c>
      <c r="AT239" s="96">
        <v>7200</v>
      </c>
      <c r="AU239" s="1" t="b">
        <f>SUM($AK239:$AT239) &lt; $AY$1 * 7200</f>
        <v>1</v>
      </c>
      <c r="AV239" s="1" t="b">
        <f t="shared" si="10"/>
        <v>0</v>
      </c>
      <c r="AW239" s="5" t="b">
        <f t="shared" si="11"/>
        <v>0</v>
      </c>
      <c r="AX239" s="24"/>
      <c r="AY239" s="24"/>
      <c r="BA239" s="14">
        <f xml:space="preserve"> SUBTOTAL(104, F239,I239,L239:O239)</f>
        <v>80.613431052470773</v>
      </c>
      <c r="BB239" s="14">
        <f>SUBTOTAL(105, P239:S239,V239:Z239)</f>
        <v>554</v>
      </c>
      <c r="BC239" s="39" t="b">
        <f t="shared" si="9"/>
        <v>1</v>
      </c>
    </row>
    <row r="240" spans="1:55">
      <c r="A240" s="13">
        <v>100</v>
      </c>
      <c r="B240" s="13">
        <v>12</v>
      </c>
      <c r="C240" s="71">
        <v>0.3</v>
      </c>
      <c r="D240" s="71">
        <v>1</v>
      </c>
      <c r="E240" s="112">
        <v>3</v>
      </c>
      <c r="F240" s="92">
        <v>0</v>
      </c>
      <c r="G240" s="14">
        <v>0</v>
      </c>
      <c r="H240" s="14">
        <v>15</v>
      </c>
      <c r="I240" s="14">
        <v>0</v>
      </c>
      <c r="J240" s="14">
        <v>40.01</v>
      </c>
      <c r="K240" s="14">
        <v>40.01</v>
      </c>
      <c r="L240" s="9">
        <v>57.685877353515899</v>
      </c>
      <c r="M240" s="14">
        <v>28</v>
      </c>
      <c r="N240" s="90">
        <v>52.409308065532102</v>
      </c>
      <c r="O240" s="27">
        <v>84.510265210930754</v>
      </c>
      <c r="P240" s="92">
        <v>566</v>
      </c>
      <c r="Q240" s="14">
        <v>771</v>
      </c>
      <c r="R240" s="14">
        <v>830</v>
      </c>
      <c r="S240" s="14">
        <v>830</v>
      </c>
      <c r="T240" s="14">
        <v>504</v>
      </c>
      <c r="U240" s="14">
        <v>620</v>
      </c>
      <c r="V240" s="9" t="s">
        <v>14</v>
      </c>
      <c r="W240" s="14" t="s">
        <v>14</v>
      </c>
      <c r="X240" s="6" t="s">
        <v>14</v>
      </c>
      <c r="Y240" s="25" t="s">
        <v>14</v>
      </c>
      <c r="Z240" s="17">
        <f>MIN(P240:S240)+1</f>
        <v>567</v>
      </c>
      <c r="AA240" s="92">
        <v>100</v>
      </c>
      <c r="AB240" s="14">
        <v>100</v>
      </c>
      <c r="AC240" s="14">
        <v>98.19</v>
      </c>
      <c r="AD240" s="14">
        <v>100</v>
      </c>
      <c r="AE240" s="14">
        <v>92.06</v>
      </c>
      <c r="AF240" s="14">
        <v>93.55</v>
      </c>
      <c r="AG240" s="22">
        <f>IF(V240="NaN", IF($Z240&gt;1, (1-(L240/$Z240))*100,100), (1-(L240/V240))*100)</f>
        <v>89.82612392354217</v>
      </c>
      <c r="AH240" s="22">
        <f>IF(W240="NaN", IF($Z240&gt;1, (1-(M240/$Z240))*100,100), (1-(M240/W240))*100)</f>
        <v>95.061728395061735</v>
      </c>
      <c r="AI240" s="14">
        <f>IF(X240="NaN", IF($Z240&gt;1, (1-(N240/$Z240))*100,100), (1-(N240/X240))*100)</f>
        <v>90.756735790911449</v>
      </c>
      <c r="AJ240" s="26">
        <f>IF(Y240="NaN", IF($Z240&gt;1, (1-(O240/$Z240))*100,100), (1-(O240/Y240))*100)</f>
        <v>85.095191320823503</v>
      </c>
      <c r="AK240" s="14">
        <v>7200</v>
      </c>
      <c r="AL240" s="14">
        <v>7200</v>
      </c>
      <c r="AM240" s="14">
        <v>7200</v>
      </c>
      <c r="AN240" s="14">
        <v>7200</v>
      </c>
      <c r="AO240" s="14">
        <v>7200</v>
      </c>
      <c r="AP240" s="14">
        <v>7200</v>
      </c>
      <c r="AQ240" s="12">
        <v>7200</v>
      </c>
      <c r="AR240" s="15">
        <v>7200</v>
      </c>
      <c r="AS240" s="6">
        <v>7200</v>
      </c>
      <c r="AT240" s="96">
        <v>7200</v>
      </c>
      <c r="AU240" s="1" t="b">
        <f>SUM($AK240:$AT240) &lt; $AY$1 * 7200</f>
        <v>1</v>
      </c>
      <c r="AV240" s="1" t="b">
        <f t="shared" si="10"/>
        <v>0</v>
      </c>
      <c r="AW240" s="5" t="b">
        <f t="shared" si="11"/>
        <v>0</v>
      </c>
      <c r="AX240" s="24"/>
      <c r="AY240" s="24"/>
      <c r="BA240" s="14">
        <f xml:space="preserve"> SUBTOTAL(104, F240,I240,L240:O240)</f>
        <v>84.510265210930754</v>
      </c>
      <c r="BB240" s="14">
        <f>SUBTOTAL(105, P240:S240,V240:Z240)</f>
        <v>566</v>
      </c>
      <c r="BC240" s="39" t="b">
        <f t="shared" si="9"/>
        <v>1</v>
      </c>
    </row>
    <row r="241" spans="1:55">
      <c r="A241" s="13">
        <v>100</v>
      </c>
      <c r="B241" s="13">
        <v>12</v>
      </c>
      <c r="C241" s="71">
        <v>0.3</v>
      </c>
      <c r="D241" s="71">
        <v>1</v>
      </c>
      <c r="E241" s="112">
        <v>4</v>
      </c>
      <c r="F241" s="92">
        <v>0</v>
      </c>
      <c r="G241" s="14">
        <v>0</v>
      </c>
      <c r="H241" s="14">
        <v>0</v>
      </c>
      <c r="I241" s="14">
        <v>0</v>
      </c>
      <c r="J241" s="14">
        <v>43.01</v>
      </c>
      <c r="K241" s="14">
        <v>39.659999999999997</v>
      </c>
      <c r="L241" s="9">
        <v>58.999999999999801</v>
      </c>
      <c r="M241" s="14">
        <v>38.119999999999997</v>
      </c>
      <c r="N241" s="90">
        <v>53.949088785827968</v>
      </c>
      <c r="O241" s="27">
        <v>82.074422780706513</v>
      </c>
      <c r="P241" s="92">
        <v>588</v>
      </c>
      <c r="Q241" s="14">
        <v>766</v>
      </c>
      <c r="R241" s="14">
        <v>766</v>
      </c>
      <c r="S241" s="14">
        <v>766</v>
      </c>
      <c r="T241" s="14">
        <v>652</v>
      </c>
      <c r="U241" s="14">
        <v>652</v>
      </c>
      <c r="V241" s="9" t="s">
        <v>14</v>
      </c>
      <c r="W241" s="14" t="s">
        <v>14</v>
      </c>
      <c r="X241" s="6" t="s">
        <v>14</v>
      </c>
      <c r="Y241" s="25" t="s">
        <v>14</v>
      </c>
      <c r="Z241" s="17">
        <f>MIN(P241:S241)+1</f>
        <v>589</v>
      </c>
      <c r="AA241" s="92">
        <v>100</v>
      </c>
      <c r="AB241" s="14">
        <v>100</v>
      </c>
      <c r="AC241" s="14">
        <v>100</v>
      </c>
      <c r="AD241" s="14">
        <v>100</v>
      </c>
      <c r="AE241" s="14">
        <v>93.4</v>
      </c>
      <c r="AF241" s="14">
        <v>93.92</v>
      </c>
      <c r="AG241" s="22">
        <f>IF(V241="NaN", IF($Z241&gt;1, (1-(L241/$Z241))*100,100), (1-(L241/V241))*100)</f>
        <v>89.983022071307332</v>
      </c>
      <c r="AH241" s="22">
        <f>IF(W241="NaN", IF($Z241&gt;1, (1-(M241/$Z241))*100,100), (1-(M241/W241))*100)</f>
        <v>93.52801358234295</v>
      </c>
      <c r="AI241" s="14">
        <f>IF(X241="NaN", IF($Z241&gt;1, (1-(N241/$Z241))*100,100), (1-(N241/X241))*100)</f>
        <v>90.840562175580985</v>
      </c>
      <c r="AJ241" s="26">
        <f>IF(Y241="NaN", IF($Z241&gt;1, (1-(O241/$Z241))*100,100), (1-(O241/Y241))*100)</f>
        <v>86.065463025346943</v>
      </c>
      <c r="AK241" s="14">
        <v>7200</v>
      </c>
      <c r="AL241" s="14">
        <v>7200</v>
      </c>
      <c r="AM241" s="14">
        <v>7200</v>
      </c>
      <c r="AN241" s="14">
        <v>7200</v>
      </c>
      <c r="AO241" s="14">
        <v>7200</v>
      </c>
      <c r="AP241" s="14">
        <v>7200</v>
      </c>
      <c r="AQ241" s="12">
        <v>7200</v>
      </c>
      <c r="AR241" s="15">
        <v>7200</v>
      </c>
      <c r="AS241" s="6">
        <v>7200</v>
      </c>
      <c r="AT241" s="96">
        <v>7200</v>
      </c>
      <c r="AU241" s="1" t="b">
        <f>SUM($AK241:$AT241) &lt; $AY$1 * 7200</f>
        <v>1</v>
      </c>
      <c r="AV241" s="1" t="b">
        <f t="shared" si="10"/>
        <v>0</v>
      </c>
      <c r="AW241" s="5" t="b">
        <f t="shared" si="11"/>
        <v>0</v>
      </c>
      <c r="AX241" s="24"/>
      <c r="AY241" s="24"/>
      <c r="BA241" s="14">
        <f xml:space="preserve"> SUBTOTAL(104, F241,I241,L241:O241)</f>
        <v>82.074422780706513</v>
      </c>
      <c r="BB241" s="14">
        <f>SUBTOTAL(105, P241:S241,V241:Z241)</f>
        <v>588</v>
      </c>
      <c r="BC241" s="39" t="b">
        <f t="shared" si="9"/>
        <v>1</v>
      </c>
    </row>
    <row r="242" spans="1:55">
      <c r="A242" s="13">
        <v>100</v>
      </c>
      <c r="B242" s="13">
        <v>12</v>
      </c>
      <c r="C242" s="71">
        <v>0.3</v>
      </c>
      <c r="D242" s="71">
        <v>1</v>
      </c>
      <c r="E242" s="112">
        <v>5</v>
      </c>
      <c r="F242" s="92">
        <v>0</v>
      </c>
      <c r="G242" s="14">
        <v>0</v>
      </c>
      <c r="H242" s="14">
        <v>0</v>
      </c>
      <c r="I242" s="14">
        <v>0</v>
      </c>
      <c r="J242" s="14">
        <v>42.02</v>
      </c>
      <c r="K242" s="14">
        <v>45.58</v>
      </c>
      <c r="L242" s="9">
        <v>53.999999999970861</v>
      </c>
      <c r="M242" s="14">
        <v>29</v>
      </c>
      <c r="N242" s="90">
        <v>56.0214737976384</v>
      </c>
      <c r="O242" s="27">
        <v>90.80683439144417</v>
      </c>
      <c r="P242" s="92">
        <v>614</v>
      </c>
      <c r="Q242" s="14">
        <v>833</v>
      </c>
      <c r="R242" s="14">
        <v>833</v>
      </c>
      <c r="S242" s="14">
        <v>833</v>
      </c>
      <c r="T242" s="14">
        <v>711</v>
      </c>
      <c r="U242" s="14">
        <v>740</v>
      </c>
      <c r="V242" s="9" t="s">
        <v>14</v>
      </c>
      <c r="W242" s="14" t="s">
        <v>14</v>
      </c>
      <c r="X242" s="6" t="s">
        <v>14</v>
      </c>
      <c r="Y242" s="25" t="s">
        <v>14</v>
      </c>
      <c r="Z242" s="17">
        <f>MIN(P242:S242)+1</f>
        <v>615</v>
      </c>
      <c r="AA242" s="92">
        <v>100</v>
      </c>
      <c r="AB242" s="14">
        <v>100</v>
      </c>
      <c r="AC242" s="14">
        <v>100</v>
      </c>
      <c r="AD242" s="14">
        <v>100</v>
      </c>
      <c r="AE242" s="14">
        <v>94.09</v>
      </c>
      <c r="AF242" s="14">
        <v>93.84</v>
      </c>
      <c r="AG242" s="22">
        <f>IF(V242="NaN", IF($Z242&gt;1, (1-(L242/$Z242))*100,100), (1-(L242/V242))*100)</f>
        <v>91.219512195126697</v>
      </c>
      <c r="AH242" s="22">
        <f>IF(W242="NaN", IF($Z242&gt;1, (1-(M242/$Z242))*100,100), (1-(M242/W242))*100)</f>
        <v>95.284552845528452</v>
      </c>
      <c r="AI242" s="14">
        <f>IF(X242="NaN", IF($Z242&gt;1, (1-(N242/$Z242))*100,100), (1-(N242/X242))*100)</f>
        <v>90.890817268676685</v>
      </c>
      <c r="AJ242" s="26">
        <f>IF(Y242="NaN", IF($Z242&gt;1, (1-(O242/$Z242))*100,100), (1-(O242/Y242))*100)</f>
        <v>85.234661074561927</v>
      </c>
      <c r="AK242" s="14">
        <v>7200</v>
      </c>
      <c r="AL242" s="14">
        <v>7200</v>
      </c>
      <c r="AM242" s="14">
        <v>7200</v>
      </c>
      <c r="AN242" s="14">
        <v>7200</v>
      </c>
      <c r="AO242" s="14">
        <v>7200</v>
      </c>
      <c r="AP242" s="14">
        <v>7200</v>
      </c>
      <c r="AQ242" s="12">
        <v>7200</v>
      </c>
      <c r="AR242" s="15">
        <v>7200</v>
      </c>
      <c r="AS242" s="6">
        <v>7200</v>
      </c>
      <c r="AT242" s="96">
        <v>7200</v>
      </c>
      <c r="AU242" s="1" t="b">
        <f>SUM($AK242:$AT242) &lt; $AY$1 * 7200</f>
        <v>1</v>
      </c>
      <c r="AV242" s="1" t="b">
        <f t="shared" si="10"/>
        <v>0</v>
      </c>
      <c r="AW242" s="5" t="b">
        <f t="shared" si="11"/>
        <v>0</v>
      </c>
      <c r="AX242" s="24"/>
      <c r="AY242" s="24"/>
      <c r="BA242" s="14">
        <f xml:space="preserve"> SUBTOTAL(104, F242,I242,L242:O242)</f>
        <v>90.80683439144417</v>
      </c>
      <c r="BB242" s="14">
        <f>SUBTOTAL(105, P242:S242,V242:Z242)</f>
        <v>614</v>
      </c>
      <c r="BC242" s="39" t="b">
        <f t="shared" si="9"/>
        <v>1</v>
      </c>
    </row>
    <row r="243" spans="1:55">
      <c r="A243" s="13">
        <v>100</v>
      </c>
      <c r="B243" s="13">
        <v>16</v>
      </c>
      <c r="C243" s="71">
        <v>0.1</v>
      </c>
      <c r="D243" s="71">
        <v>0.1</v>
      </c>
      <c r="E243" s="112">
        <v>1</v>
      </c>
      <c r="F243" s="92">
        <v>0</v>
      </c>
      <c r="G243" s="14" t="s">
        <v>15</v>
      </c>
      <c r="H243" s="14" t="s">
        <v>15</v>
      </c>
      <c r="I243" s="14" t="s">
        <v>15</v>
      </c>
      <c r="J243" s="14">
        <v>49.81</v>
      </c>
      <c r="K243" s="14">
        <v>50.03</v>
      </c>
      <c r="L243" s="9">
        <v>5.7901512502767503</v>
      </c>
      <c r="M243" s="14">
        <v>50.66</v>
      </c>
      <c r="N243" s="90">
        <v>49.713879660239812</v>
      </c>
      <c r="O243" s="27">
        <v>68.102998686125048</v>
      </c>
      <c r="P243" s="92">
        <v>212</v>
      </c>
      <c r="Q243" s="14" t="s">
        <v>15</v>
      </c>
      <c r="R243" s="14" t="s">
        <v>15</v>
      </c>
      <c r="S243" s="14" t="s">
        <v>15</v>
      </c>
      <c r="T243" s="14">
        <v>196</v>
      </c>
      <c r="U243" s="14">
        <v>196</v>
      </c>
      <c r="V243" s="9" t="s">
        <v>14</v>
      </c>
      <c r="W243" s="14" t="s">
        <v>14</v>
      </c>
      <c r="X243" s="6" t="s">
        <v>14</v>
      </c>
      <c r="Y243" s="25" t="s">
        <v>14</v>
      </c>
      <c r="Z243" s="17">
        <f>MIN(P243:S243)+1</f>
        <v>213</v>
      </c>
      <c r="AA243" s="92">
        <v>100</v>
      </c>
      <c r="AB243" s="14">
        <v>100</v>
      </c>
      <c r="AC243" s="14">
        <v>100</v>
      </c>
      <c r="AD243" s="14">
        <v>100</v>
      </c>
      <c r="AE243" s="14">
        <v>74.59</v>
      </c>
      <c r="AF243" s="14">
        <v>74.48</v>
      </c>
      <c r="AG243" s="22">
        <f>IF(V243="NaN", IF($Z243&gt;1, (1-(L243/$Z243))*100,100), (1-(L243/V243))*100)</f>
        <v>97.281619131325471</v>
      </c>
      <c r="AH243" s="22">
        <f>IF(W243="NaN", IF($Z243&gt;1, (1-(M243/$Z243))*100,100), (1-(M243/W243))*100)</f>
        <v>76.215962441314559</v>
      </c>
      <c r="AI243" s="14">
        <f>IF(X243="NaN", IF($Z243&gt;1, (1-(N243/$Z243))*100,100), (1-(N243/X243))*100)</f>
        <v>76.660150394253606</v>
      </c>
      <c r="AJ243" s="26">
        <f>IF(Y243="NaN", IF($Z243&gt;1, (1-(O243/$Z243))*100,100), (1-(O243/Y243))*100)</f>
        <v>68.026761180222977</v>
      </c>
      <c r="AK243" s="14">
        <v>7200</v>
      </c>
      <c r="AL243" s="14">
        <v>7200</v>
      </c>
      <c r="AM243" s="14">
        <v>7200</v>
      </c>
      <c r="AN243" s="14">
        <v>7200</v>
      </c>
      <c r="AO243" s="14">
        <v>7200</v>
      </c>
      <c r="AP243" s="14">
        <v>7200</v>
      </c>
      <c r="AQ243" s="12">
        <v>7200</v>
      </c>
      <c r="AR243" s="15">
        <v>7200</v>
      </c>
      <c r="AS243" s="6">
        <v>7200</v>
      </c>
      <c r="AT243" s="96">
        <v>7200</v>
      </c>
      <c r="AU243" s="1" t="b">
        <f>SUM($AK243:$AT243) &lt; $AY$1 * 7200</f>
        <v>1</v>
      </c>
      <c r="AV243" s="1" t="b">
        <f t="shared" si="10"/>
        <v>0</v>
      </c>
      <c r="AW243" s="5" t="b">
        <f t="shared" si="11"/>
        <v>0</v>
      </c>
      <c r="AX243" s="24"/>
      <c r="AY243" s="24"/>
      <c r="BA243" s="14">
        <f xml:space="preserve"> SUBTOTAL(104, F243,I243,L243:O243)</f>
        <v>68.102998686125048</v>
      </c>
      <c r="BB243" s="14">
        <f>SUBTOTAL(105, P243:S243,V243:Z243)</f>
        <v>212</v>
      </c>
      <c r="BC243" s="39" t="b">
        <f t="shared" si="9"/>
        <v>1</v>
      </c>
    </row>
    <row r="244" spans="1:55">
      <c r="A244" s="13">
        <v>100</v>
      </c>
      <c r="B244" s="13">
        <v>16</v>
      </c>
      <c r="C244" s="71">
        <v>0.1</v>
      </c>
      <c r="D244" s="71">
        <v>0.1</v>
      </c>
      <c r="E244" s="112">
        <v>2</v>
      </c>
      <c r="F244" s="92">
        <v>0</v>
      </c>
      <c r="G244" s="14" t="s">
        <v>15</v>
      </c>
      <c r="H244" s="14" t="s">
        <v>15</v>
      </c>
      <c r="I244" s="14" t="s">
        <v>15</v>
      </c>
      <c r="J244" s="14">
        <v>49.08</v>
      </c>
      <c r="K244" s="14">
        <v>49.52</v>
      </c>
      <c r="L244" s="9">
        <v>27.83181450537375</v>
      </c>
      <c r="M244" s="14">
        <v>50.17</v>
      </c>
      <c r="N244" s="90">
        <v>50.366263806474258</v>
      </c>
      <c r="O244" s="27">
        <v>68.07853039461358</v>
      </c>
      <c r="P244" s="92">
        <v>255</v>
      </c>
      <c r="Q244" s="14" t="s">
        <v>15</v>
      </c>
      <c r="R244" s="14" t="s">
        <v>15</v>
      </c>
      <c r="S244" s="14" t="s">
        <v>15</v>
      </c>
      <c r="T244" s="14">
        <v>270</v>
      </c>
      <c r="U244" s="14">
        <v>270</v>
      </c>
      <c r="V244" s="9" t="s">
        <v>14</v>
      </c>
      <c r="W244" s="14" t="s">
        <v>14</v>
      </c>
      <c r="X244" s="6" t="s">
        <v>14</v>
      </c>
      <c r="Y244" s="25" t="s">
        <v>14</v>
      </c>
      <c r="Z244" s="17">
        <f>MIN(P244:S244)+1</f>
        <v>256</v>
      </c>
      <c r="AA244" s="92">
        <v>100</v>
      </c>
      <c r="AB244" s="14">
        <v>100</v>
      </c>
      <c r="AC244" s="14">
        <v>100</v>
      </c>
      <c r="AD244" s="14">
        <v>100</v>
      </c>
      <c r="AE244" s="14">
        <v>81.819999999999993</v>
      </c>
      <c r="AF244" s="14">
        <v>81.66</v>
      </c>
      <c r="AG244" s="22">
        <f>IF(V244="NaN", IF($Z244&gt;1, (1-(L244/$Z244))*100,100), (1-(L244/V244))*100)</f>
        <v>89.128197458838372</v>
      </c>
      <c r="AH244" s="22">
        <f>IF(W244="NaN", IF($Z244&gt;1, (1-(M244/$Z244))*100,100), (1-(M244/W244))*100)</f>
        <v>80.40234375</v>
      </c>
      <c r="AI244" s="14">
        <f>IF(X244="NaN", IF($Z244&gt;1, (1-(N244/$Z244))*100,100), (1-(N244/X244))*100)</f>
        <v>80.325678200596002</v>
      </c>
      <c r="AJ244" s="26">
        <f>IF(Y244="NaN", IF($Z244&gt;1, (1-(O244/$Z244))*100,100), (1-(O244/Y244))*100)</f>
        <v>73.406824064604066</v>
      </c>
      <c r="AK244" s="14">
        <v>7200</v>
      </c>
      <c r="AL244" s="14">
        <v>7200</v>
      </c>
      <c r="AM244" s="14">
        <v>7200</v>
      </c>
      <c r="AN244" s="14">
        <v>7200</v>
      </c>
      <c r="AO244" s="14">
        <v>7200</v>
      </c>
      <c r="AP244" s="14">
        <v>7200</v>
      </c>
      <c r="AQ244" s="12">
        <v>7200</v>
      </c>
      <c r="AR244" s="15">
        <v>7200</v>
      </c>
      <c r="AS244" s="6">
        <v>7200</v>
      </c>
      <c r="AT244" s="96">
        <v>7200</v>
      </c>
      <c r="AU244" s="1" t="b">
        <f>SUM($AK244:$AT244) &lt; $AY$1 * 7200</f>
        <v>1</v>
      </c>
      <c r="AV244" s="1" t="b">
        <f t="shared" si="10"/>
        <v>0</v>
      </c>
      <c r="AW244" s="5" t="b">
        <f t="shared" si="11"/>
        <v>0</v>
      </c>
      <c r="AX244" s="24"/>
      <c r="AY244" s="24"/>
      <c r="BA244" s="14">
        <f xml:space="preserve"> SUBTOTAL(104, F244,I244,L244:O244)</f>
        <v>68.07853039461358</v>
      </c>
      <c r="BB244" s="14">
        <f>SUBTOTAL(105, P244:S244,V244:Z244)</f>
        <v>255</v>
      </c>
      <c r="BC244" s="39" t="b">
        <f t="shared" si="9"/>
        <v>1</v>
      </c>
    </row>
    <row r="245" spans="1:55">
      <c r="A245" s="13">
        <v>100</v>
      </c>
      <c r="B245" s="13">
        <v>16</v>
      </c>
      <c r="C245" s="71">
        <v>0.1</v>
      </c>
      <c r="D245" s="71">
        <v>0.1</v>
      </c>
      <c r="E245" s="112">
        <v>3</v>
      </c>
      <c r="F245" s="92">
        <v>0</v>
      </c>
      <c r="G245" s="14" t="s">
        <v>15</v>
      </c>
      <c r="H245" s="14" t="s">
        <v>15</v>
      </c>
      <c r="I245" s="14" t="s">
        <v>15</v>
      </c>
      <c r="J245" s="14">
        <v>49.45</v>
      </c>
      <c r="K245" s="14">
        <v>49.45</v>
      </c>
      <c r="L245" s="9">
        <v>5.8936083760520273</v>
      </c>
      <c r="M245" s="14">
        <v>50.37</v>
      </c>
      <c r="N245" s="90">
        <v>50.798215966302521</v>
      </c>
      <c r="O245" s="27">
        <v>67.722423282193574</v>
      </c>
      <c r="P245" s="92">
        <v>254</v>
      </c>
      <c r="Q245" s="14" t="s">
        <v>15</v>
      </c>
      <c r="R245" s="14" t="s">
        <v>15</v>
      </c>
      <c r="S245" s="14" t="s">
        <v>15</v>
      </c>
      <c r="T245" s="14">
        <v>254</v>
      </c>
      <c r="U245" s="14">
        <v>240</v>
      </c>
      <c r="V245" s="9" t="s">
        <v>14</v>
      </c>
      <c r="W245" s="14" t="s">
        <v>14</v>
      </c>
      <c r="X245" s="6" t="s">
        <v>14</v>
      </c>
      <c r="Y245" s="25" t="s">
        <v>14</v>
      </c>
      <c r="Z245" s="17">
        <f>MIN(P245:S245)+1</f>
        <v>255</v>
      </c>
      <c r="AA245" s="92">
        <v>100</v>
      </c>
      <c r="AB245" s="14">
        <v>100</v>
      </c>
      <c r="AC245" s="14">
        <v>100</v>
      </c>
      <c r="AD245" s="14">
        <v>100</v>
      </c>
      <c r="AE245" s="14">
        <v>80.53</v>
      </c>
      <c r="AF245" s="14">
        <v>79.400000000000006</v>
      </c>
      <c r="AG245" s="22">
        <f>IF(V245="NaN", IF($Z245&gt;1, (1-(L245/$Z245))*100,100), (1-(L245/V245))*100)</f>
        <v>97.688781028999202</v>
      </c>
      <c r="AH245" s="22">
        <f>IF(W245="NaN", IF($Z245&gt;1, (1-(M245/$Z245))*100,100), (1-(M245/W245))*100)</f>
        <v>80.247058823529414</v>
      </c>
      <c r="AI245" s="14">
        <f>IF(X245="NaN", IF($Z245&gt;1, (1-(N245/$Z245))*100,100), (1-(N245/X245))*100)</f>
        <v>80.079130993606853</v>
      </c>
      <c r="AJ245" s="26">
        <f>IF(Y245="NaN", IF($Z245&gt;1, (1-(O245/$Z245))*100,100), (1-(O245/Y245))*100)</f>
        <v>73.442186948159389</v>
      </c>
      <c r="AK245" s="14">
        <v>7200</v>
      </c>
      <c r="AL245" s="14">
        <v>7200</v>
      </c>
      <c r="AM245" s="14">
        <v>7200</v>
      </c>
      <c r="AN245" s="14">
        <v>7200</v>
      </c>
      <c r="AO245" s="14">
        <v>7200</v>
      </c>
      <c r="AP245" s="14">
        <v>7200</v>
      </c>
      <c r="AQ245" s="12">
        <v>7200</v>
      </c>
      <c r="AR245" s="15">
        <v>7200</v>
      </c>
      <c r="AS245" s="6">
        <v>7200</v>
      </c>
      <c r="AT245" s="96">
        <v>7200</v>
      </c>
      <c r="AU245" s="1" t="b">
        <f>SUM($AK245:$AT245) &lt; $AY$1 * 7200</f>
        <v>1</v>
      </c>
      <c r="AV245" s="1" t="b">
        <f t="shared" si="10"/>
        <v>0</v>
      </c>
      <c r="AW245" s="5" t="b">
        <f t="shared" si="11"/>
        <v>0</v>
      </c>
      <c r="AX245" s="24"/>
      <c r="AY245" s="24"/>
      <c r="BA245" s="14">
        <f xml:space="preserve"> SUBTOTAL(104, F245,I245,L245:O245)</f>
        <v>67.722423282193574</v>
      </c>
      <c r="BB245" s="14">
        <f>SUBTOTAL(105, P245:S245,V245:Z245)</f>
        <v>254</v>
      </c>
      <c r="BC245" s="39" t="b">
        <f t="shared" si="9"/>
        <v>1</v>
      </c>
    </row>
    <row r="246" spans="1:55">
      <c r="A246" s="13">
        <v>100</v>
      </c>
      <c r="B246" s="13">
        <v>16</v>
      </c>
      <c r="C246" s="71">
        <v>0.1</v>
      </c>
      <c r="D246" s="71">
        <v>0.1</v>
      </c>
      <c r="E246" s="112">
        <v>4</v>
      </c>
      <c r="F246" s="92">
        <v>0</v>
      </c>
      <c r="G246" s="14" t="s">
        <v>15</v>
      </c>
      <c r="H246" s="14" t="s">
        <v>15</v>
      </c>
      <c r="I246" s="14" t="s">
        <v>15</v>
      </c>
      <c r="J246" s="14">
        <v>48.94</v>
      </c>
      <c r="K246" s="14">
        <v>48.94</v>
      </c>
      <c r="L246" s="9">
        <v>26.013821207275569</v>
      </c>
      <c r="M246" s="14">
        <v>49.26</v>
      </c>
      <c r="N246" s="90">
        <v>49.919397867477343</v>
      </c>
      <c r="O246" s="27">
        <v>68.059877028922344</v>
      </c>
      <c r="P246" s="92">
        <v>271</v>
      </c>
      <c r="Q246" s="14" t="s">
        <v>15</v>
      </c>
      <c r="R246" s="14" t="s">
        <v>15</v>
      </c>
      <c r="S246" s="14" t="s">
        <v>15</v>
      </c>
      <c r="T246" s="14">
        <v>244</v>
      </c>
      <c r="U246" s="14">
        <v>230</v>
      </c>
      <c r="V246" s="9">
        <v>271</v>
      </c>
      <c r="W246" s="14" t="s">
        <v>14</v>
      </c>
      <c r="X246" s="6" t="s">
        <v>14</v>
      </c>
      <c r="Y246" s="25" t="s">
        <v>14</v>
      </c>
      <c r="Z246" s="17">
        <f>MIN(P246:S246)+1</f>
        <v>272</v>
      </c>
      <c r="AA246" s="92">
        <v>100</v>
      </c>
      <c r="AB246" s="14">
        <v>100</v>
      </c>
      <c r="AC246" s="14">
        <v>100</v>
      </c>
      <c r="AD246" s="14">
        <v>100</v>
      </c>
      <c r="AE246" s="14">
        <v>79.94</v>
      </c>
      <c r="AF246" s="14">
        <v>78.72</v>
      </c>
      <c r="AG246" s="22">
        <f>IF(V246="NaN", IF($Z246&gt;1, (1-(L246/$Z246))*100,100), (1-(L246/V246))*100)</f>
        <v>90.400803982555146</v>
      </c>
      <c r="AH246" s="22">
        <f>IF(W246="NaN", IF($Z246&gt;1, (1-(M246/$Z246))*100,100), (1-(M246/W246))*100)</f>
        <v>81.889705882352942</v>
      </c>
      <c r="AI246" s="14">
        <f>IF(X246="NaN", IF($Z246&gt;1, (1-(N246/$Z246))*100,100), (1-(N246/X246))*100)</f>
        <v>81.647280195780397</v>
      </c>
      <c r="AJ246" s="26">
        <f>IF(Y246="NaN", IF($Z246&gt;1, (1-(O246/$Z246))*100,100), (1-(O246/Y246))*100)</f>
        <v>74.977986386425613</v>
      </c>
      <c r="AK246" s="14">
        <v>7200</v>
      </c>
      <c r="AL246" s="14">
        <v>7200</v>
      </c>
      <c r="AM246" s="14">
        <v>7200</v>
      </c>
      <c r="AN246" s="14">
        <v>7200</v>
      </c>
      <c r="AO246" s="14">
        <v>7200</v>
      </c>
      <c r="AP246" s="14">
        <v>7200</v>
      </c>
      <c r="AQ246" s="12">
        <v>7200</v>
      </c>
      <c r="AR246" s="15">
        <v>7200</v>
      </c>
      <c r="AS246" s="6">
        <v>7200</v>
      </c>
      <c r="AT246" s="96">
        <v>7200</v>
      </c>
      <c r="AU246" s="1" t="b">
        <f>SUM($AK246:$AT246) &lt; $AY$1 * 7200</f>
        <v>1</v>
      </c>
      <c r="AV246" s="1" t="b">
        <f t="shared" si="10"/>
        <v>0</v>
      </c>
      <c r="AW246" s="5" t="b">
        <f t="shared" si="11"/>
        <v>0</v>
      </c>
      <c r="AX246" s="24"/>
      <c r="AY246" s="24"/>
      <c r="BA246" s="14">
        <f xml:space="preserve"> SUBTOTAL(104, F246,I246,L246:O246)</f>
        <v>68.059877028922344</v>
      </c>
      <c r="BB246" s="14">
        <f>SUBTOTAL(105, P246:S246,V246:Z246)</f>
        <v>271</v>
      </c>
      <c r="BC246" s="39" t="b">
        <f t="shared" si="9"/>
        <v>1</v>
      </c>
    </row>
    <row r="247" spans="1:55">
      <c r="A247" s="13">
        <v>100</v>
      </c>
      <c r="B247" s="13">
        <v>16</v>
      </c>
      <c r="C247" s="71">
        <v>0.1</v>
      </c>
      <c r="D247" s="71">
        <v>0.1</v>
      </c>
      <c r="E247" s="112">
        <v>5</v>
      </c>
      <c r="F247" s="92">
        <v>0</v>
      </c>
      <c r="G247" s="14" t="s">
        <v>15</v>
      </c>
      <c r="H247" s="14" t="s">
        <v>15</v>
      </c>
      <c r="I247" s="14" t="s">
        <v>15</v>
      </c>
      <c r="J247" s="14">
        <v>49.16</v>
      </c>
      <c r="K247" s="14">
        <v>49.28</v>
      </c>
      <c r="L247" s="9">
        <v>27.28776565291512</v>
      </c>
      <c r="M247" s="14">
        <v>50</v>
      </c>
      <c r="N247" s="90">
        <v>49.856048211180159</v>
      </c>
      <c r="O247" s="27">
        <v>63.526315789473642</v>
      </c>
      <c r="P247" s="92">
        <v>288</v>
      </c>
      <c r="Q247" s="14" t="s">
        <v>15</v>
      </c>
      <c r="R247" s="14" t="s">
        <v>15</v>
      </c>
      <c r="S247" s="14" t="s">
        <v>15</v>
      </c>
      <c r="T247" s="14">
        <v>275</v>
      </c>
      <c r="U247" s="14">
        <v>260</v>
      </c>
      <c r="V247" s="9">
        <v>288</v>
      </c>
      <c r="W247" s="14" t="s">
        <v>14</v>
      </c>
      <c r="X247" s="6" t="s">
        <v>14</v>
      </c>
      <c r="Y247" s="27" t="s">
        <v>14</v>
      </c>
      <c r="Z247" s="17">
        <f>MIN(P247:S247)+1</f>
        <v>289</v>
      </c>
      <c r="AA247" s="92">
        <v>100</v>
      </c>
      <c r="AB247" s="14">
        <v>100</v>
      </c>
      <c r="AC247" s="14">
        <v>100</v>
      </c>
      <c r="AD247" s="14">
        <v>100</v>
      </c>
      <c r="AE247" s="14">
        <v>82.12</v>
      </c>
      <c r="AF247" s="14">
        <v>81.05</v>
      </c>
      <c r="AG247" s="22">
        <f>IF(V247="NaN", IF($Z247&gt;1, (1-(L247/$Z247))*100,100), (1-(L247/V247))*100)</f>
        <v>90.525081370515579</v>
      </c>
      <c r="AH247" s="22">
        <f>IF(W247="NaN", IF($Z247&gt;1, (1-(M247/$Z247))*100,100), (1-(M247/W247))*100)</f>
        <v>82.698961937716263</v>
      </c>
      <c r="AI247" s="14">
        <f>IF(X247="NaN", IF($Z247&gt;1, (1-(N247/$Z247))*100,100), (1-(N247/X247))*100)</f>
        <v>82.74877224526638</v>
      </c>
      <c r="AJ247" s="26">
        <f>IF(Y247="NaN", IF($Z247&gt;1, (1-(O247/$Z247))*100,100), (1-(O247/Y247))*100)</f>
        <v>78.018575851393194</v>
      </c>
      <c r="AK247" s="14">
        <v>7200</v>
      </c>
      <c r="AL247" s="14">
        <v>7200</v>
      </c>
      <c r="AM247" s="14">
        <v>7200</v>
      </c>
      <c r="AN247" s="14">
        <v>7200</v>
      </c>
      <c r="AO247" s="14">
        <v>7200</v>
      </c>
      <c r="AP247" s="14">
        <v>7200</v>
      </c>
      <c r="AQ247" s="12">
        <v>7200</v>
      </c>
      <c r="AR247" s="15">
        <v>7200</v>
      </c>
      <c r="AS247" s="6">
        <v>7200</v>
      </c>
      <c r="AT247" s="96">
        <v>7200</v>
      </c>
      <c r="AU247" s="1" t="b">
        <f>SUM($AK247:$AT247) &lt; $AY$1 * 7200</f>
        <v>1</v>
      </c>
      <c r="AV247" s="1" t="b">
        <f t="shared" si="10"/>
        <v>0</v>
      </c>
      <c r="AW247" s="5" t="b">
        <f t="shared" si="11"/>
        <v>0</v>
      </c>
      <c r="AX247" s="24"/>
      <c r="AY247" s="24"/>
      <c r="BA247" s="14">
        <f xml:space="preserve"> SUBTOTAL(104, F247,I247,L247:O247)</f>
        <v>63.526315789473642</v>
      </c>
      <c r="BB247" s="14">
        <f>SUBTOTAL(105, P247:S247,V247:Z247)</f>
        <v>288</v>
      </c>
      <c r="BC247" s="39" t="b">
        <f t="shared" si="9"/>
        <v>1</v>
      </c>
    </row>
    <row r="248" spans="1:55">
      <c r="A248" s="13">
        <v>100</v>
      </c>
      <c r="B248" s="13">
        <v>16</v>
      </c>
      <c r="C248" s="71">
        <v>0.1</v>
      </c>
      <c r="D248" s="71">
        <v>0.5</v>
      </c>
      <c r="E248" s="112">
        <v>1</v>
      </c>
      <c r="F248" s="92">
        <v>0</v>
      </c>
      <c r="G248" s="14" t="s">
        <v>15</v>
      </c>
      <c r="H248" s="14" t="s">
        <v>15</v>
      </c>
      <c r="I248" s="14" t="s">
        <v>15</v>
      </c>
      <c r="J248" s="14">
        <v>49.02</v>
      </c>
      <c r="K248" s="14">
        <v>52.28</v>
      </c>
      <c r="L248" s="9">
        <v>32.010971815641547</v>
      </c>
      <c r="M248" s="14">
        <v>50.06</v>
      </c>
      <c r="N248" s="90">
        <v>66.103517426906009</v>
      </c>
      <c r="O248" s="27">
        <v>80.809357406328871</v>
      </c>
      <c r="P248" s="92">
        <v>457</v>
      </c>
      <c r="Q248" s="14" t="s">
        <v>15</v>
      </c>
      <c r="R248" s="14" t="s">
        <v>15</v>
      </c>
      <c r="S248" s="14" t="s">
        <v>15</v>
      </c>
      <c r="T248" s="14">
        <v>550</v>
      </c>
      <c r="U248" s="14">
        <v>582</v>
      </c>
      <c r="V248" s="9" t="s">
        <v>14</v>
      </c>
      <c r="W248" s="14" t="s">
        <v>14</v>
      </c>
      <c r="X248" s="6" t="s">
        <v>14</v>
      </c>
      <c r="Y248" s="25" t="s">
        <v>14</v>
      </c>
      <c r="Z248" s="17">
        <f>MIN(P248:S248)+1</f>
        <v>458</v>
      </c>
      <c r="AA248" s="92">
        <v>100</v>
      </c>
      <c r="AB248" s="14">
        <v>100</v>
      </c>
      <c r="AC248" s="14">
        <v>100</v>
      </c>
      <c r="AD248" s="14">
        <v>100</v>
      </c>
      <c r="AE248" s="14">
        <v>91.09</v>
      </c>
      <c r="AF248" s="14">
        <v>91.02</v>
      </c>
      <c r="AG248" s="22">
        <f>IF(V248="NaN", IF($Z248&gt;1, (1-(L248/$Z248))*100,100), (1-(L248/V248))*100)</f>
        <v>93.010704843746382</v>
      </c>
      <c r="AH248" s="22">
        <f>IF(W248="NaN", IF($Z248&gt;1, (1-(M248/$Z248))*100,100), (1-(M248/W248))*100)</f>
        <v>89.069868995633186</v>
      </c>
      <c r="AI248" s="14">
        <f>IF(X248="NaN", IF($Z248&gt;1, (1-(N248/$Z248))*100,100), (1-(N248/X248))*100)</f>
        <v>85.566917592378601</v>
      </c>
      <c r="AJ248" s="26">
        <f>IF(Y248="NaN", IF($Z248&gt;1, (1-(O248/$Z248))*100,100), (1-(O248/Y248))*100)</f>
        <v>82.356035500801553</v>
      </c>
      <c r="AK248" s="14">
        <v>7200</v>
      </c>
      <c r="AL248" s="14">
        <v>7200</v>
      </c>
      <c r="AM248" s="14">
        <v>7200</v>
      </c>
      <c r="AN248" s="14">
        <v>7200</v>
      </c>
      <c r="AO248" s="14">
        <v>7200</v>
      </c>
      <c r="AP248" s="14">
        <v>7200</v>
      </c>
      <c r="AQ248" s="12">
        <v>7200</v>
      </c>
      <c r="AR248" s="15">
        <v>7200</v>
      </c>
      <c r="AS248" s="6">
        <v>7200</v>
      </c>
      <c r="AT248" s="96">
        <v>7200</v>
      </c>
      <c r="AU248" s="1" t="b">
        <f>SUM($AK248:$AT248) &lt; $AY$1 * 7200</f>
        <v>1</v>
      </c>
      <c r="AV248" s="1" t="b">
        <f t="shared" si="10"/>
        <v>0</v>
      </c>
      <c r="AW248" s="5" t="b">
        <f t="shared" si="11"/>
        <v>0</v>
      </c>
      <c r="AX248" s="24"/>
      <c r="AY248" s="24"/>
      <c r="BA248" s="14">
        <f xml:space="preserve"> SUBTOTAL(104, F248,I248,L248:O248)</f>
        <v>80.809357406328871</v>
      </c>
      <c r="BB248" s="14">
        <f>SUBTOTAL(105, P248:S248,V248:Z248)</f>
        <v>457</v>
      </c>
      <c r="BC248" s="39" t="b">
        <f t="shared" si="9"/>
        <v>1</v>
      </c>
    </row>
    <row r="249" spans="1:55">
      <c r="A249" s="13">
        <v>100</v>
      </c>
      <c r="B249" s="13">
        <v>16</v>
      </c>
      <c r="C249" s="71">
        <v>0.1</v>
      </c>
      <c r="D249" s="71">
        <v>0.5</v>
      </c>
      <c r="E249" s="112">
        <v>2</v>
      </c>
      <c r="F249" s="92">
        <v>0</v>
      </c>
      <c r="G249" s="14" t="s">
        <v>15</v>
      </c>
      <c r="H249" s="14" t="s">
        <v>15</v>
      </c>
      <c r="I249" s="14" t="s">
        <v>15</v>
      </c>
      <c r="J249" s="14">
        <v>47.03</v>
      </c>
      <c r="K249" s="14">
        <v>51.45</v>
      </c>
      <c r="L249" s="9">
        <v>31.37574637637891</v>
      </c>
      <c r="M249" s="14">
        <v>57.17</v>
      </c>
      <c r="N249" s="90">
        <v>63.501637946838422</v>
      </c>
      <c r="O249" s="27">
        <v>78.90339916504692</v>
      </c>
      <c r="P249" s="92">
        <v>573</v>
      </c>
      <c r="Q249" s="14" t="s">
        <v>15</v>
      </c>
      <c r="R249" s="14" t="s">
        <v>15</v>
      </c>
      <c r="S249" s="14" t="s">
        <v>15</v>
      </c>
      <c r="T249" s="14">
        <v>618</v>
      </c>
      <c r="U249" s="14">
        <v>504</v>
      </c>
      <c r="V249" s="9" t="s">
        <v>14</v>
      </c>
      <c r="W249" s="14" t="s">
        <v>14</v>
      </c>
      <c r="X249" s="6" t="s">
        <v>14</v>
      </c>
      <c r="Y249" s="27">
        <v>439</v>
      </c>
      <c r="Z249" s="17">
        <f>MIN(P249:S249)+1</f>
        <v>574</v>
      </c>
      <c r="AA249" s="92">
        <v>100</v>
      </c>
      <c r="AB249" s="14">
        <v>100</v>
      </c>
      <c r="AC249" s="14">
        <v>100</v>
      </c>
      <c r="AD249" s="14">
        <v>100</v>
      </c>
      <c r="AE249" s="14">
        <v>92.39</v>
      </c>
      <c r="AF249" s="14">
        <v>89.79</v>
      </c>
      <c r="AG249" s="22">
        <f>IF(V249="NaN", IF($Z249&gt;1, (1-(L249/$Z249))*100,100), (1-(L249/V249))*100)</f>
        <v>94.533842094707509</v>
      </c>
      <c r="AH249" s="22">
        <f>IF(W249="NaN", IF($Z249&gt;1, (1-(M249/$Z249))*100,100), (1-(M249/W249))*100)</f>
        <v>90.040069686411144</v>
      </c>
      <c r="AI249" s="14">
        <f>IF(X249="NaN", IF($Z249&gt;1, (1-(N249/$Z249))*100,100), (1-(N249/X249))*100)</f>
        <v>88.936996873373104</v>
      </c>
      <c r="AJ249" s="26">
        <f>IF(Y249="NaN", IF($Z249&gt;1, (1-(O249/$Z249))*100,100), (1-(O249/Y249))*100)</f>
        <v>82.026560554659028</v>
      </c>
      <c r="AK249" s="14">
        <v>7200</v>
      </c>
      <c r="AL249" s="14">
        <v>7200</v>
      </c>
      <c r="AM249" s="14">
        <v>7200</v>
      </c>
      <c r="AN249" s="14">
        <v>7200</v>
      </c>
      <c r="AO249" s="14">
        <v>7200</v>
      </c>
      <c r="AP249" s="14">
        <v>7200</v>
      </c>
      <c r="AQ249" s="12">
        <v>7200</v>
      </c>
      <c r="AR249" s="15">
        <v>7200</v>
      </c>
      <c r="AS249" s="6">
        <v>7200</v>
      </c>
      <c r="AT249" s="96">
        <v>7200</v>
      </c>
      <c r="AU249" s="1" t="b">
        <f>SUM($AK249:$AT249) &lt; $AY$1 * 7200</f>
        <v>1</v>
      </c>
      <c r="AV249" s="1" t="b">
        <f t="shared" si="10"/>
        <v>0</v>
      </c>
      <c r="AW249" s="5" t="b">
        <f t="shared" si="11"/>
        <v>0</v>
      </c>
      <c r="AX249" s="24"/>
      <c r="AY249" s="24"/>
      <c r="BA249" s="14">
        <f xml:space="preserve"> SUBTOTAL(104, F249,I249,L249:O249)</f>
        <v>78.90339916504692</v>
      </c>
      <c r="BB249" s="14">
        <f>SUBTOTAL(105, P249:S249,V249:Z249)</f>
        <v>439</v>
      </c>
      <c r="BC249" s="39" t="b">
        <f t="shared" si="9"/>
        <v>1</v>
      </c>
    </row>
    <row r="250" spans="1:55">
      <c r="A250" s="13">
        <v>100</v>
      </c>
      <c r="B250" s="13">
        <v>16</v>
      </c>
      <c r="C250" s="71">
        <v>0.1</v>
      </c>
      <c r="D250" s="71">
        <v>0.5</v>
      </c>
      <c r="E250" s="112">
        <v>3</v>
      </c>
      <c r="F250" s="92">
        <v>0</v>
      </c>
      <c r="G250" s="14" t="s">
        <v>15</v>
      </c>
      <c r="H250" s="14" t="s">
        <v>15</v>
      </c>
      <c r="I250" s="14" t="s">
        <v>15</v>
      </c>
      <c r="J250" s="14">
        <v>47.71</v>
      </c>
      <c r="K250" s="14">
        <v>62.99</v>
      </c>
      <c r="L250" s="9">
        <v>30.999999999999989</v>
      </c>
      <c r="M250" s="14">
        <v>62</v>
      </c>
      <c r="N250" s="90">
        <v>61.142272485909551</v>
      </c>
      <c r="O250" s="27">
        <v>80.205373692545962</v>
      </c>
      <c r="P250" s="92">
        <v>480</v>
      </c>
      <c r="Q250" s="14" t="s">
        <v>15</v>
      </c>
      <c r="R250" s="14" t="s">
        <v>15</v>
      </c>
      <c r="S250" s="14" t="s">
        <v>15</v>
      </c>
      <c r="T250" s="14">
        <v>489</v>
      </c>
      <c r="U250" s="14">
        <v>463</v>
      </c>
      <c r="V250" s="9" t="s">
        <v>14</v>
      </c>
      <c r="W250" s="14" t="s">
        <v>14</v>
      </c>
      <c r="X250" s="6" t="s">
        <v>14</v>
      </c>
      <c r="Y250" s="25" t="s">
        <v>14</v>
      </c>
      <c r="Z250" s="17">
        <f>MIN(P250:S250)+1</f>
        <v>481</v>
      </c>
      <c r="AA250" s="92">
        <v>100</v>
      </c>
      <c r="AB250" s="14">
        <v>100</v>
      </c>
      <c r="AC250" s="14">
        <v>100</v>
      </c>
      <c r="AD250" s="14">
        <v>100</v>
      </c>
      <c r="AE250" s="14">
        <v>90.24</v>
      </c>
      <c r="AF250" s="14">
        <v>86.4</v>
      </c>
      <c r="AG250" s="22">
        <f>IF(V250="NaN", IF($Z250&gt;1, (1-(L250/$Z250))*100,100), (1-(L250/V250))*100)</f>
        <v>93.555093555093563</v>
      </c>
      <c r="AH250" s="22">
        <f>IF(W250="NaN", IF($Z250&gt;1, (1-(M250/$Z250))*100,100), (1-(M250/W250))*100)</f>
        <v>87.110187110187113</v>
      </c>
      <c r="AI250" s="14">
        <f>IF(X250="NaN", IF($Z250&gt;1, (1-(N250/$Z250))*100,100), (1-(N250/X250))*100)</f>
        <v>87.288508838688244</v>
      </c>
      <c r="AJ250" s="26">
        <f>IF(Y250="NaN", IF($Z250&gt;1, (1-(O250/$Z250))*100,100), (1-(O250/Y250))*100)</f>
        <v>83.325286134605832</v>
      </c>
      <c r="AK250" s="14">
        <v>7200</v>
      </c>
      <c r="AL250" s="14">
        <v>7200</v>
      </c>
      <c r="AM250" s="14">
        <v>7200</v>
      </c>
      <c r="AN250" s="14">
        <v>7200</v>
      </c>
      <c r="AO250" s="14">
        <v>7200</v>
      </c>
      <c r="AP250" s="14">
        <v>7200</v>
      </c>
      <c r="AQ250" s="12">
        <v>7200</v>
      </c>
      <c r="AR250" s="15">
        <v>7200</v>
      </c>
      <c r="AS250" s="6">
        <v>7200</v>
      </c>
      <c r="AT250" s="96">
        <v>7200</v>
      </c>
      <c r="AU250" s="1" t="b">
        <f>SUM($AK250:$AT250) &lt; $AY$1 * 7200</f>
        <v>1</v>
      </c>
      <c r="AV250" s="1" t="b">
        <f t="shared" si="10"/>
        <v>0</v>
      </c>
      <c r="AW250" s="5" t="b">
        <f t="shared" si="11"/>
        <v>0</v>
      </c>
      <c r="AX250" s="24"/>
      <c r="AY250" s="24"/>
      <c r="BA250" s="14">
        <f xml:space="preserve"> SUBTOTAL(104, F250,I250,L250:O250)</f>
        <v>80.205373692545962</v>
      </c>
      <c r="BB250" s="14">
        <f>SUBTOTAL(105, P250:S250,V250:Z250)</f>
        <v>480</v>
      </c>
      <c r="BC250" s="39" t="b">
        <f t="shared" si="9"/>
        <v>1</v>
      </c>
    </row>
    <row r="251" spans="1:55">
      <c r="A251" s="13">
        <v>100</v>
      </c>
      <c r="B251" s="13">
        <v>16</v>
      </c>
      <c r="C251" s="71">
        <v>0.1</v>
      </c>
      <c r="D251" s="71">
        <v>0.5</v>
      </c>
      <c r="E251" s="112">
        <v>4</v>
      </c>
      <c r="F251" s="92">
        <v>0</v>
      </c>
      <c r="G251" s="14" t="s">
        <v>15</v>
      </c>
      <c r="H251" s="14" t="s">
        <v>15</v>
      </c>
      <c r="I251" s="14" t="s">
        <v>15</v>
      </c>
      <c r="J251" s="14">
        <v>47.39</v>
      </c>
      <c r="K251" s="14">
        <v>58.7</v>
      </c>
      <c r="L251" s="9">
        <v>33.344380820431013</v>
      </c>
      <c r="M251" s="14">
        <v>49.29</v>
      </c>
      <c r="N251" s="90">
        <v>63.067507037364358</v>
      </c>
      <c r="O251" s="27">
        <v>77.747833527639372</v>
      </c>
      <c r="P251" s="92">
        <v>457</v>
      </c>
      <c r="Q251" s="14" t="s">
        <v>15</v>
      </c>
      <c r="R251" s="14" t="s">
        <v>15</v>
      </c>
      <c r="S251" s="14" t="s">
        <v>15</v>
      </c>
      <c r="T251" s="14">
        <v>528</v>
      </c>
      <c r="U251" s="14">
        <v>528</v>
      </c>
      <c r="V251" s="9" t="s">
        <v>14</v>
      </c>
      <c r="W251" s="14" t="s">
        <v>14</v>
      </c>
      <c r="X251" s="6" t="s">
        <v>14</v>
      </c>
      <c r="Y251" s="25" t="s">
        <v>14</v>
      </c>
      <c r="Z251" s="17">
        <f>MIN(P251:S251)+1</f>
        <v>458</v>
      </c>
      <c r="AA251" s="92">
        <v>100</v>
      </c>
      <c r="AB251" s="14">
        <v>100</v>
      </c>
      <c r="AC251" s="14">
        <v>100</v>
      </c>
      <c r="AD251" s="14">
        <v>100</v>
      </c>
      <c r="AE251" s="14">
        <v>91.03</v>
      </c>
      <c r="AF251" s="14">
        <v>88.88</v>
      </c>
      <c r="AG251" s="22">
        <f>IF(V251="NaN", IF($Z251&gt;1, (1-(L251/$Z251))*100,100), (1-(L251/V251))*100)</f>
        <v>92.719567506456116</v>
      </c>
      <c r="AH251" s="22">
        <f>IF(W251="NaN", IF($Z251&gt;1, (1-(M251/$Z251))*100,100), (1-(M251/W251))*100)</f>
        <v>89.237991266375545</v>
      </c>
      <c r="AI251" s="14">
        <f>IF(X251="NaN", IF($Z251&gt;1, (1-(N251/$Z251))*100,100), (1-(N251/X251))*100)</f>
        <v>86.229801956907352</v>
      </c>
      <c r="AJ251" s="26">
        <f>IF(Y251="NaN", IF($Z251&gt;1, (1-(O251/$Z251))*100,100), (1-(O251/Y251))*100)</f>
        <v>83.024490496148601</v>
      </c>
      <c r="AK251" s="14">
        <v>7200</v>
      </c>
      <c r="AL251" s="14">
        <v>7200</v>
      </c>
      <c r="AM251" s="14">
        <v>7200</v>
      </c>
      <c r="AN251" s="14">
        <v>7200</v>
      </c>
      <c r="AO251" s="14">
        <v>7200</v>
      </c>
      <c r="AP251" s="14">
        <v>7200</v>
      </c>
      <c r="AQ251" s="12">
        <v>7200</v>
      </c>
      <c r="AR251" s="15">
        <v>7200</v>
      </c>
      <c r="AS251" s="6">
        <v>7200</v>
      </c>
      <c r="AT251" s="96">
        <v>7200</v>
      </c>
      <c r="AU251" s="1" t="b">
        <f>SUM($AK251:$AT251) &lt; $AY$1 * 7200</f>
        <v>1</v>
      </c>
      <c r="AV251" s="1" t="b">
        <f t="shared" si="10"/>
        <v>0</v>
      </c>
      <c r="AW251" s="5" t="b">
        <f t="shared" si="11"/>
        <v>0</v>
      </c>
      <c r="AX251" s="24"/>
      <c r="AY251" s="24"/>
      <c r="BA251" s="14">
        <f xml:space="preserve"> SUBTOTAL(104, F251,I251,L251:O251)</f>
        <v>77.747833527639372</v>
      </c>
      <c r="BB251" s="14">
        <f>SUBTOTAL(105, P251:S251,V251:Z251)</f>
        <v>457</v>
      </c>
      <c r="BC251" s="39" t="b">
        <f t="shared" si="9"/>
        <v>1</v>
      </c>
    </row>
    <row r="252" spans="1:55">
      <c r="A252" s="13">
        <v>100</v>
      </c>
      <c r="B252" s="13">
        <v>16</v>
      </c>
      <c r="C252" s="71">
        <v>0.1</v>
      </c>
      <c r="D252" s="71">
        <v>0.5</v>
      </c>
      <c r="E252" s="112">
        <v>5</v>
      </c>
      <c r="F252" s="92">
        <v>0</v>
      </c>
      <c r="G252" s="14" t="s">
        <v>15</v>
      </c>
      <c r="H252" s="14" t="s">
        <v>15</v>
      </c>
      <c r="I252" s="14" t="s">
        <v>15</v>
      </c>
      <c r="J252" s="14">
        <v>47.1</v>
      </c>
      <c r="K252" s="14">
        <v>53.61</v>
      </c>
      <c r="L252" s="9">
        <v>33.715995468636478</v>
      </c>
      <c r="M252" s="14">
        <v>47.04</v>
      </c>
      <c r="N252" s="90">
        <v>64.579805333729951</v>
      </c>
      <c r="O252" s="27">
        <v>78.568313325826807</v>
      </c>
      <c r="P252" s="92">
        <v>432</v>
      </c>
      <c r="Q252" s="14" t="s">
        <v>15</v>
      </c>
      <c r="R252" s="14" t="s">
        <v>15</v>
      </c>
      <c r="S252" s="14" t="s">
        <v>15</v>
      </c>
      <c r="T252" s="14">
        <v>588</v>
      </c>
      <c r="U252" s="14">
        <v>636</v>
      </c>
      <c r="V252" s="9" t="s">
        <v>14</v>
      </c>
      <c r="W252" s="14" t="s">
        <v>14</v>
      </c>
      <c r="X252" s="6" t="s">
        <v>14</v>
      </c>
      <c r="Y252" s="25" t="s">
        <v>14</v>
      </c>
      <c r="Z252" s="17">
        <f>MIN(P252:S252)+1</f>
        <v>433</v>
      </c>
      <c r="AA252" s="92">
        <v>100</v>
      </c>
      <c r="AB252" s="14">
        <v>100</v>
      </c>
      <c r="AC252" s="14">
        <v>100</v>
      </c>
      <c r="AD252" s="14">
        <v>100</v>
      </c>
      <c r="AE252" s="14">
        <v>91.99</v>
      </c>
      <c r="AF252" s="14">
        <v>91.57</v>
      </c>
      <c r="AG252" s="22">
        <f>IF(V252="NaN", IF($Z252&gt;1, (1-(L252/$Z252))*100,100), (1-(L252/V252))*100)</f>
        <v>92.213395965672873</v>
      </c>
      <c r="AH252" s="22">
        <f>IF(W252="NaN", IF($Z252&gt;1, (1-(M252/$Z252))*100,100), (1-(M252/W252))*100)</f>
        <v>89.136258660508076</v>
      </c>
      <c r="AI252" s="14">
        <f>IF(X252="NaN", IF($Z252&gt;1, (1-(N252/$Z252))*100,100), (1-(N252/X252))*100)</f>
        <v>85.085495303988466</v>
      </c>
      <c r="AJ252" s="26">
        <f>IF(Y252="NaN", IF($Z252&gt;1, (1-(O252/$Z252))*100,100), (1-(O252/Y252))*100)</f>
        <v>81.854892996344859</v>
      </c>
      <c r="AK252" s="14">
        <v>7200</v>
      </c>
      <c r="AL252" s="14">
        <v>7200</v>
      </c>
      <c r="AM252" s="14">
        <v>7200</v>
      </c>
      <c r="AN252" s="14">
        <v>7200</v>
      </c>
      <c r="AO252" s="14">
        <v>7200</v>
      </c>
      <c r="AP252" s="14">
        <v>7200</v>
      </c>
      <c r="AQ252" s="12">
        <v>7200</v>
      </c>
      <c r="AR252" s="15">
        <v>7200</v>
      </c>
      <c r="AS252" s="6">
        <v>7200</v>
      </c>
      <c r="AT252" s="96">
        <v>7200</v>
      </c>
      <c r="AU252" s="1" t="b">
        <f>SUM($AK252:$AT252) &lt; $AY$1 * 7200</f>
        <v>1</v>
      </c>
      <c r="AV252" s="1" t="b">
        <f t="shared" si="10"/>
        <v>0</v>
      </c>
      <c r="AW252" s="5" t="b">
        <f t="shared" si="11"/>
        <v>0</v>
      </c>
      <c r="AX252" s="24"/>
      <c r="AY252" s="24"/>
      <c r="BA252" s="14">
        <f xml:space="preserve"> SUBTOTAL(104, F252,I252,L252:O252)</f>
        <v>78.568313325826807</v>
      </c>
      <c r="BB252" s="14">
        <f>SUBTOTAL(105, P252:S252,V252:Z252)</f>
        <v>432</v>
      </c>
      <c r="BC252" s="39" t="b">
        <f t="shared" si="9"/>
        <v>1</v>
      </c>
    </row>
    <row r="253" spans="1:55">
      <c r="A253" s="13">
        <v>100</v>
      </c>
      <c r="B253" s="13">
        <v>16</v>
      </c>
      <c r="C253" s="71">
        <v>0.1</v>
      </c>
      <c r="D253" s="71">
        <v>1</v>
      </c>
      <c r="E253" s="112">
        <v>1</v>
      </c>
      <c r="F253" s="92">
        <v>0</v>
      </c>
      <c r="G253" s="14" t="s">
        <v>15</v>
      </c>
      <c r="H253" s="14" t="s">
        <v>15</v>
      </c>
      <c r="I253" s="14" t="s">
        <v>15</v>
      </c>
      <c r="J253" s="14">
        <v>49</v>
      </c>
      <c r="K253" s="14">
        <v>49.05</v>
      </c>
      <c r="L253" s="9">
        <v>63.999999999999467</v>
      </c>
      <c r="M253" s="14">
        <v>0</v>
      </c>
      <c r="N253" s="90">
        <v>65.998280911955078</v>
      </c>
      <c r="O253" s="27">
        <v>86.301673215293704</v>
      </c>
      <c r="P253" s="92">
        <v>457</v>
      </c>
      <c r="Q253" s="14" t="s">
        <v>15</v>
      </c>
      <c r="R253" s="14" t="s">
        <v>15</v>
      </c>
      <c r="S253" s="14" t="s">
        <v>15</v>
      </c>
      <c r="T253" s="14">
        <v>532</v>
      </c>
      <c r="U253" s="14">
        <v>512</v>
      </c>
      <c r="V253" s="9" t="s">
        <v>14</v>
      </c>
      <c r="W253" s="14" t="s">
        <v>14</v>
      </c>
      <c r="X253" s="6" t="s">
        <v>14</v>
      </c>
      <c r="Y253" s="25" t="s">
        <v>14</v>
      </c>
      <c r="Z253" s="17">
        <f>MIN(P253:S253)+1</f>
        <v>458</v>
      </c>
      <c r="AA253" s="92">
        <v>100</v>
      </c>
      <c r="AB253" s="14">
        <v>100</v>
      </c>
      <c r="AC253" s="14">
        <v>100</v>
      </c>
      <c r="AD253" s="14">
        <v>100</v>
      </c>
      <c r="AE253" s="14">
        <v>90.79</v>
      </c>
      <c r="AF253" s="14">
        <v>90.42</v>
      </c>
      <c r="AG253" s="22">
        <f>IF(V253="NaN", IF($Z253&gt;1, (1-(L253/$Z253))*100,100), (1-(L253/V253))*100)</f>
        <v>86.026200873362569</v>
      </c>
      <c r="AH253" s="22">
        <f>IF(W253="NaN", IF($Z253&gt;1, (1-(M253/$Z253))*100,100), (1-(M253/W253))*100)</f>
        <v>100</v>
      </c>
      <c r="AI253" s="14">
        <f>IF(X253="NaN", IF($Z253&gt;1, (1-(N253/$Z253))*100,100), (1-(N253/X253))*100)</f>
        <v>85.58989499738972</v>
      </c>
      <c r="AJ253" s="26">
        <f>IF(Y253="NaN", IF($Z253&gt;1, (1-(O253/$Z253))*100,100), (1-(O253/Y253))*100)</f>
        <v>81.156839909324518</v>
      </c>
      <c r="AK253" s="14">
        <v>7200</v>
      </c>
      <c r="AL253" s="14">
        <v>7200</v>
      </c>
      <c r="AM253" s="14">
        <v>7200</v>
      </c>
      <c r="AN253" s="14">
        <v>7200</v>
      </c>
      <c r="AO253" s="14">
        <v>7200</v>
      </c>
      <c r="AP253" s="14">
        <v>7200</v>
      </c>
      <c r="AQ253" s="12">
        <v>7200</v>
      </c>
      <c r="AR253" s="15">
        <v>7200</v>
      </c>
      <c r="AS253" s="6">
        <v>7200</v>
      </c>
      <c r="AT253" s="96">
        <v>7200</v>
      </c>
      <c r="AU253" s="1" t="b">
        <f>SUM($AK253:$AT253) &lt; $AY$1 * 7200</f>
        <v>1</v>
      </c>
      <c r="AV253" s="1" t="b">
        <f t="shared" si="10"/>
        <v>0</v>
      </c>
      <c r="AW253" s="5" t="b">
        <f t="shared" si="11"/>
        <v>0</v>
      </c>
      <c r="AX253" s="24"/>
      <c r="AY253" s="24"/>
      <c r="BA253" s="14">
        <f xml:space="preserve"> SUBTOTAL(104, F253,I253,L253:O253)</f>
        <v>86.301673215293704</v>
      </c>
      <c r="BB253" s="14">
        <f>SUBTOTAL(105, P253:S253,V253:Z253)</f>
        <v>457</v>
      </c>
      <c r="BC253" s="39" t="b">
        <f t="shared" si="9"/>
        <v>1</v>
      </c>
    </row>
    <row r="254" spans="1:55">
      <c r="A254" s="13">
        <v>100</v>
      </c>
      <c r="B254" s="13">
        <v>16</v>
      </c>
      <c r="C254" s="71">
        <v>0.1</v>
      </c>
      <c r="D254" s="71">
        <v>1</v>
      </c>
      <c r="E254" s="112">
        <v>2</v>
      </c>
      <c r="F254" s="92">
        <v>0</v>
      </c>
      <c r="G254" s="14" t="s">
        <v>15</v>
      </c>
      <c r="H254" s="14" t="s">
        <v>15</v>
      </c>
      <c r="I254" s="14" t="s">
        <v>15</v>
      </c>
      <c r="J254" s="14">
        <v>47.14</v>
      </c>
      <c r="K254" s="14">
        <v>47.07</v>
      </c>
      <c r="L254" s="9">
        <v>65.917981933727759</v>
      </c>
      <c r="M254" s="14">
        <v>0</v>
      </c>
      <c r="N254" s="90">
        <v>67.494347140884315</v>
      </c>
      <c r="O254" s="27">
        <v>87.640935171920233</v>
      </c>
      <c r="P254" s="92">
        <v>480</v>
      </c>
      <c r="Q254" s="14" t="s">
        <v>15</v>
      </c>
      <c r="R254" s="14" t="s">
        <v>15</v>
      </c>
      <c r="S254" s="14" t="s">
        <v>15</v>
      </c>
      <c r="T254" s="14">
        <v>564</v>
      </c>
      <c r="U254" s="14">
        <v>516</v>
      </c>
      <c r="V254" s="9" t="s">
        <v>14</v>
      </c>
      <c r="W254" s="14" t="s">
        <v>14</v>
      </c>
      <c r="X254" s="6" t="s">
        <v>14</v>
      </c>
      <c r="Y254" s="25" t="s">
        <v>14</v>
      </c>
      <c r="Z254" s="17">
        <f>MIN(P254:S254)+1</f>
        <v>481</v>
      </c>
      <c r="AA254" s="92">
        <v>100</v>
      </c>
      <c r="AB254" s="14">
        <v>100</v>
      </c>
      <c r="AC254" s="14">
        <v>100</v>
      </c>
      <c r="AD254" s="14">
        <v>100</v>
      </c>
      <c r="AE254" s="14">
        <v>91.64</v>
      </c>
      <c r="AF254" s="14">
        <v>90.88</v>
      </c>
      <c r="AG254" s="22">
        <f>IF(V254="NaN", IF($Z254&gt;1, (1-(L254/$Z254))*100,100), (1-(L254/V254))*100)</f>
        <v>86.295637851615851</v>
      </c>
      <c r="AH254" s="22">
        <f>IF(W254="NaN", IF($Z254&gt;1, (1-(M254/$Z254))*100,100), (1-(M254/W254))*100)</f>
        <v>100</v>
      </c>
      <c r="AI254" s="14">
        <f>IF(X254="NaN", IF($Z254&gt;1, (1-(N254/$Z254))*100,100), (1-(N254/X254))*100)</f>
        <v>85.967911197321342</v>
      </c>
      <c r="AJ254" s="26">
        <f>IF(Y254="NaN", IF($Z254&gt;1, (1-(O254/$Z254))*100,100), (1-(O254/Y254))*100)</f>
        <v>81.779431357189154</v>
      </c>
      <c r="AK254" s="14">
        <v>7200</v>
      </c>
      <c r="AL254" s="14">
        <v>7200</v>
      </c>
      <c r="AM254" s="14">
        <v>7200</v>
      </c>
      <c r="AN254" s="14">
        <v>7200</v>
      </c>
      <c r="AO254" s="14">
        <v>7200</v>
      </c>
      <c r="AP254" s="14">
        <v>7200</v>
      </c>
      <c r="AQ254" s="12">
        <v>7200</v>
      </c>
      <c r="AR254" s="15">
        <v>7200</v>
      </c>
      <c r="AS254" s="6">
        <v>7200</v>
      </c>
      <c r="AT254" s="96">
        <v>7200</v>
      </c>
      <c r="AU254" s="1" t="b">
        <f>SUM($AK254:$AT254) &lt; $AY$1 * 7200</f>
        <v>1</v>
      </c>
      <c r="AV254" s="1" t="b">
        <f t="shared" si="10"/>
        <v>0</v>
      </c>
      <c r="AW254" s="5" t="b">
        <f t="shared" si="11"/>
        <v>0</v>
      </c>
      <c r="AX254" s="24"/>
      <c r="AY254" s="24"/>
      <c r="BA254" s="14">
        <f xml:space="preserve"> SUBTOTAL(104, F254,I254,L254:O254)</f>
        <v>87.640935171920233</v>
      </c>
      <c r="BB254" s="14">
        <f>SUBTOTAL(105, P254:S254,V254:Z254)</f>
        <v>480</v>
      </c>
      <c r="BC254" s="39" t="b">
        <f t="shared" si="9"/>
        <v>1</v>
      </c>
    </row>
    <row r="255" spans="1:55">
      <c r="A255" s="13">
        <v>100</v>
      </c>
      <c r="B255" s="13">
        <v>16</v>
      </c>
      <c r="C255" s="71">
        <v>0.1</v>
      </c>
      <c r="D255" s="71">
        <v>1</v>
      </c>
      <c r="E255" s="112">
        <v>3</v>
      </c>
      <c r="F255" s="92">
        <v>0</v>
      </c>
      <c r="G255" s="14" t="s">
        <v>15</v>
      </c>
      <c r="H255" s="14" t="s">
        <v>15</v>
      </c>
      <c r="I255" s="14" t="s">
        <v>15</v>
      </c>
      <c r="J255" s="14">
        <v>46.41</v>
      </c>
      <c r="K255" s="14">
        <v>47</v>
      </c>
      <c r="L255" s="9">
        <v>65.492547420312093</v>
      </c>
      <c r="M255" s="14">
        <v>0</v>
      </c>
      <c r="N255" s="90">
        <v>67.566759820468477</v>
      </c>
      <c r="O255" s="27">
        <v>83.798843916766188</v>
      </c>
      <c r="P255" s="92">
        <v>528</v>
      </c>
      <c r="Q255" s="14" t="s">
        <v>15</v>
      </c>
      <c r="R255" s="14" t="s">
        <v>15</v>
      </c>
      <c r="S255" s="14" t="s">
        <v>15</v>
      </c>
      <c r="T255" s="14">
        <v>641</v>
      </c>
      <c r="U255" s="14">
        <v>599</v>
      </c>
      <c r="V255" s="9" t="s">
        <v>14</v>
      </c>
      <c r="W255" s="14" t="s">
        <v>14</v>
      </c>
      <c r="X255" s="6" t="s">
        <v>14</v>
      </c>
      <c r="Y255" s="27">
        <v>471</v>
      </c>
      <c r="Z255" s="17">
        <f>MIN(P255:S255)+1</f>
        <v>529</v>
      </c>
      <c r="AA255" s="92">
        <v>100</v>
      </c>
      <c r="AB255" s="14">
        <v>100</v>
      </c>
      <c r="AC255" s="14">
        <v>100</v>
      </c>
      <c r="AD255" s="14">
        <v>100</v>
      </c>
      <c r="AE255" s="14">
        <v>92.76</v>
      </c>
      <c r="AF255" s="14">
        <v>92.15</v>
      </c>
      <c r="AG255" s="22">
        <f>IF(V255="NaN", IF($Z255&gt;1, (1-(L255/$Z255))*100,100), (1-(L255/V255))*100)</f>
        <v>87.619556253249129</v>
      </c>
      <c r="AH255" s="22">
        <f>IF(W255="NaN", IF($Z255&gt;1, (1-(M255/$Z255))*100,100), (1-(M255/W255))*100)</f>
        <v>100</v>
      </c>
      <c r="AI255" s="14">
        <f>IF(X255="NaN", IF($Z255&gt;1, (1-(N255/$Z255))*100,100), (1-(N255/X255))*100)</f>
        <v>87.227455610497458</v>
      </c>
      <c r="AJ255" s="26">
        <f>IF(Y255="NaN", IF($Z255&gt;1, (1-(O255/$Z255))*100,100), (1-(O255/Y255))*100)</f>
        <v>82.208313393467904</v>
      </c>
      <c r="AK255" s="14">
        <v>7200</v>
      </c>
      <c r="AL255" s="14">
        <v>7200</v>
      </c>
      <c r="AM255" s="14">
        <v>7200</v>
      </c>
      <c r="AN255" s="14">
        <v>7200</v>
      </c>
      <c r="AO255" s="14">
        <v>7200</v>
      </c>
      <c r="AP255" s="14">
        <v>7200</v>
      </c>
      <c r="AQ255" s="12">
        <v>7200</v>
      </c>
      <c r="AR255" s="15">
        <v>7200</v>
      </c>
      <c r="AS255" s="6">
        <v>7200</v>
      </c>
      <c r="AT255" s="96">
        <v>7200</v>
      </c>
      <c r="AU255" s="1" t="b">
        <f>SUM($AK255:$AT255) &lt; $AY$1 * 7200</f>
        <v>1</v>
      </c>
      <c r="AV255" s="1" t="b">
        <f t="shared" si="10"/>
        <v>0</v>
      </c>
      <c r="AW255" s="5" t="b">
        <f t="shared" si="11"/>
        <v>0</v>
      </c>
      <c r="AX255" s="24"/>
      <c r="AY255" s="24"/>
      <c r="BA255" s="14">
        <f xml:space="preserve"> SUBTOTAL(104, F255,I255,L255:O255)</f>
        <v>83.798843916766188</v>
      </c>
      <c r="BB255" s="14">
        <f>SUBTOTAL(105, P255:S255,V255:Z255)</f>
        <v>471</v>
      </c>
      <c r="BC255" s="39" t="b">
        <f t="shared" si="9"/>
        <v>1</v>
      </c>
    </row>
    <row r="256" spans="1:55">
      <c r="A256" s="13">
        <v>100</v>
      </c>
      <c r="B256" s="13">
        <v>16</v>
      </c>
      <c r="C256" s="71">
        <v>0.1</v>
      </c>
      <c r="D256" s="71">
        <v>1</v>
      </c>
      <c r="E256" s="112">
        <v>4</v>
      </c>
      <c r="F256" s="92">
        <v>0</v>
      </c>
      <c r="G256" s="14" t="s">
        <v>15</v>
      </c>
      <c r="H256" s="14" t="s">
        <v>15</v>
      </c>
      <c r="I256" s="14" t="s">
        <v>15</v>
      </c>
      <c r="J256" s="14">
        <v>47.16</v>
      </c>
      <c r="K256" s="14">
        <v>45.74</v>
      </c>
      <c r="L256" s="9">
        <v>64.869809210343703</v>
      </c>
      <c r="M256" s="14">
        <v>30</v>
      </c>
      <c r="N256" s="90">
        <v>68.181356431917806</v>
      </c>
      <c r="O256" s="27">
        <v>86.000000000000028</v>
      </c>
      <c r="P256" s="92">
        <v>472</v>
      </c>
      <c r="Q256" s="14" t="s">
        <v>15</v>
      </c>
      <c r="R256" s="14" t="s">
        <v>15</v>
      </c>
      <c r="S256" s="14" t="s">
        <v>15</v>
      </c>
      <c r="T256" s="14">
        <v>684</v>
      </c>
      <c r="U256" s="14">
        <v>436</v>
      </c>
      <c r="V256" s="9" t="s">
        <v>14</v>
      </c>
      <c r="W256" s="14" t="s">
        <v>14</v>
      </c>
      <c r="X256" s="6" t="s">
        <v>14</v>
      </c>
      <c r="Y256" s="27">
        <v>413</v>
      </c>
      <c r="Z256" s="17">
        <f>MIN(P256:S256)+1</f>
        <v>473</v>
      </c>
      <c r="AA256" s="92">
        <v>100</v>
      </c>
      <c r="AB256" s="14">
        <v>100</v>
      </c>
      <c r="AC256" s="14">
        <v>100</v>
      </c>
      <c r="AD256" s="14">
        <v>100</v>
      </c>
      <c r="AE256" s="14">
        <v>93.11</v>
      </c>
      <c r="AF256" s="14">
        <v>89.51</v>
      </c>
      <c r="AG256" s="22">
        <f>IF(V256="NaN", IF($Z256&gt;1, (1-(L256/$Z256))*100,100), (1-(L256/V256))*100)</f>
        <v>86.285452598236006</v>
      </c>
      <c r="AH256" s="22">
        <f>IF(W256="NaN", IF($Z256&gt;1, (1-(M256/$Z256))*100,100), (1-(M256/W256))*100)</f>
        <v>93.657505285412256</v>
      </c>
      <c r="AI256" s="14">
        <f>IF(X256="NaN", IF($Z256&gt;1, (1-(N256/$Z256))*100,100), (1-(N256/X256))*100)</f>
        <v>85.585336906571285</v>
      </c>
      <c r="AJ256" s="26">
        <f>IF(Y256="NaN", IF($Z256&gt;1, (1-(O256/$Z256))*100,100), (1-(O256/Y256))*100)</f>
        <v>79.176755447941886</v>
      </c>
      <c r="AK256" s="14">
        <v>7200</v>
      </c>
      <c r="AL256" s="14">
        <v>7200</v>
      </c>
      <c r="AM256" s="14">
        <v>7200</v>
      </c>
      <c r="AN256" s="14">
        <v>7200</v>
      </c>
      <c r="AO256" s="14">
        <v>7200</v>
      </c>
      <c r="AP256" s="14">
        <v>7200</v>
      </c>
      <c r="AQ256" s="12">
        <v>7200</v>
      </c>
      <c r="AR256" s="15">
        <v>7200</v>
      </c>
      <c r="AS256" s="6">
        <v>7200</v>
      </c>
      <c r="AT256" s="96">
        <v>7200</v>
      </c>
      <c r="AU256" s="1" t="b">
        <f>SUM($AK256:$AT256) &lt; $AY$1 * 7200</f>
        <v>1</v>
      </c>
      <c r="AV256" s="1" t="b">
        <f t="shared" si="10"/>
        <v>0</v>
      </c>
      <c r="AW256" s="5" t="b">
        <f t="shared" si="11"/>
        <v>0</v>
      </c>
      <c r="AX256" s="24"/>
      <c r="AY256" s="24"/>
      <c r="BA256" s="14">
        <f xml:space="preserve"> SUBTOTAL(104, F256,I256,L256:O256)</f>
        <v>86.000000000000028</v>
      </c>
      <c r="BB256" s="14">
        <f>SUBTOTAL(105, P256:S256,V256:Z256)</f>
        <v>413</v>
      </c>
      <c r="BC256" s="39" t="b">
        <f t="shared" si="9"/>
        <v>1</v>
      </c>
    </row>
    <row r="257" spans="1:55">
      <c r="A257" s="13">
        <v>100</v>
      </c>
      <c r="B257" s="13">
        <v>16</v>
      </c>
      <c r="C257" s="71">
        <v>0.1</v>
      </c>
      <c r="D257" s="71">
        <v>1</v>
      </c>
      <c r="E257" s="112">
        <v>5</v>
      </c>
      <c r="F257" s="92">
        <v>0</v>
      </c>
      <c r="G257" s="14" t="s">
        <v>15</v>
      </c>
      <c r="H257" s="14" t="s">
        <v>15</v>
      </c>
      <c r="I257" s="14" t="s">
        <v>15</v>
      </c>
      <c r="J257" s="14">
        <v>46.92</v>
      </c>
      <c r="K257" s="14">
        <v>46.65</v>
      </c>
      <c r="L257" s="9">
        <v>65.300952568641321</v>
      </c>
      <c r="M257" s="14">
        <v>0</v>
      </c>
      <c r="N257" s="90">
        <v>66.93223874011143</v>
      </c>
      <c r="O257" s="27">
        <v>89.955969510767972</v>
      </c>
      <c r="P257" s="92">
        <v>532</v>
      </c>
      <c r="Q257" s="14" t="s">
        <v>15</v>
      </c>
      <c r="R257" s="14" t="s">
        <v>15</v>
      </c>
      <c r="S257" s="14" t="s">
        <v>15</v>
      </c>
      <c r="T257" s="14">
        <v>650</v>
      </c>
      <c r="U257" s="14">
        <v>583</v>
      </c>
      <c r="V257" s="9" t="s">
        <v>14</v>
      </c>
      <c r="W257" s="14" t="s">
        <v>14</v>
      </c>
      <c r="X257" s="6" t="s">
        <v>14</v>
      </c>
      <c r="Y257" s="27">
        <v>484</v>
      </c>
      <c r="Z257" s="17">
        <f>MIN(P257:S257)+1</f>
        <v>533</v>
      </c>
      <c r="AA257" s="92">
        <v>100</v>
      </c>
      <c r="AB257" s="14">
        <v>100</v>
      </c>
      <c r="AC257" s="14">
        <v>100</v>
      </c>
      <c r="AD257" s="14">
        <v>100</v>
      </c>
      <c r="AE257" s="14">
        <v>92.78</v>
      </c>
      <c r="AF257" s="14">
        <v>92</v>
      </c>
      <c r="AG257" s="22">
        <f>IF(V257="NaN", IF($Z257&gt;1, (1-(L257/$Z257))*100,100), (1-(L257/V257))*100)</f>
        <v>87.748414152224896</v>
      </c>
      <c r="AH257" s="22">
        <f>IF(W257="NaN", IF($Z257&gt;1, (1-(M257/$Z257))*100,100), (1-(M257/W257))*100)</f>
        <v>100</v>
      </c>
      <c r="AI257" s="14">
        <f>IF(X257="NaN", IF($Z257&gt;1, (1-(N257/$Z257))*100,100), (1-(N257/X257))*100)</f>
        <v>87.442356709172344</v>
      </c>
      <c r="AJ257" s="26">
        <f>IF(Y257="NaN", IF($Z257&gt;1, (1-(O257/$Z257))*100,100), (1-(O257/Y257))*100)</f>
        <v>81.414055886204963</v>
      </c>
      <c r="AK257" s="14">
        <v>7200</v>
      </c>
      <c r="AL257" s="14">
        <v>7200</v>
      </c>
      <c r="AM257" s="14">
        <v>7200</v>
      </c>
      <c r="AN257" s="14">
        <v>7200</v>
      </c>
      <c r="AO257" s="14">
        <v>7200</v>
      </c>
      <c r="AP257" s="14">
        <v>7200</v>
      </c>
      <c r="AQ257" s="12">
        <v>7200</v>
      </c>
      <c r="AR257" s="15">
        <v>7200</v>
      </c>
      <c r="AS257" s="6">
        <v>7200</v>
      </c>
      <c r="AT257" s="96">
        <v>7200</v>
      </c>
      <c r="AU257" s="1" t="b">
        <f>SUM($AK257:$AT257) &lt; $AY$1 * 7200</f>
        <v>1</v>
      </c>
      <c r="AV257" s="1" t="b">
        <f t="shared" si="10"/>
        <v>0</v>
      </c>
      <c r="AW257" s="5" t="b">
        <f t="shared" si="11"/>
        <v>0</v>
      </c>
      <c r="AX257" s="24"/>
      <c r="AY257" s="24"/>
      <c r="BA257" s="14">
        <f xml:space="preserve"> SUBTOTAL(104, F257,I257,L257:O257)</f>
        <v>89.955969510767972</v>
      </c>
      <c r="BB257" s="14">
        <f>SUBTOTAL(105, P257:S257,V257:Z257)</f>
        <v>484</v>
      </c>
      <c r="BC257" s="39" t="b">
        <f t="shared" si="9"/>
        <v>1</v>
      </c>
    </row>
    <row r="258" spans="1:55">
      <c r="A258" s="13">
        <v>100</v>
      </c>
      <c r="B258" s="13">
        <v>16</v>
      </c>
      <c r="C258" s="71">
        <v>0.3</v>
      </c>
      <c r="D258" s="71">
        <v>0.1</v>
      </c>
      <c r="E258" s="112">
        <v>1</v>
      </c>
      <c r="F258" s="92">
        <v>0</v>
      </c>
      <c r="G258" s="14" t="s">
        <v>15</v>
      </c>
      <c r="H258" s="14" t="s">
        <v>15</v>
      </c>
      <c r="I258" s="14" t="s">
        <v>15</v>
      </c>
      <c r="J258" s="14">
        <v>47.41</v>
      </c>
      <c r="K258" s="14">
        <v>47.41</v>
      </c>
      <c r="L258" s="9">
        <v>33.437708522003533</v>
      </c>
      <c r="M258" s="14">
        <v>49.36</v>
      </c>
      <c r="N258" s="90">
        <v>48.835012732154688</v>
      </c>
      <c r="O258" s="27">
        <v>68.367367010007229</v>
      </c>
      <c r="P258" s="92">
        <v>268</v>
      </c>
      <c r="Q258" s="14" t="s">
        <v>15</v>
      </c>
      <c r="R258" s="14" t="s">
        <v>15</v>
      </c>
      <c r="S258" s="14" t="s">
        <v>15</v>
      </c>
      <c r="T258" s="14">
        <v>251</v>
      </c>
      <c r="U258" s="14">
        <v>268</v>
      </c>
      <c r="V258" s="9" t="s">
        <v>14</v>
      </c>
      <c r="W258" s="14" t="s">
        <v>14</v>
      </c>
      <c r="X258" s="6" t="s">
        <v>14</v>
      </c>
      <c r="Y258" s="25" t="s">
        <v>14</v>
      </c>
      <c r="Z258" s="17">
        <f>MIN(P258:S258)+1</f>
        <v>269</v>
      </c>
      <c r="AA258" s="92">
        <v>100</v>
      </c>
      <c r="AB258" s="14">
        <v>100</v>
      </c>
      <c r="AC258" s="14">
        <v>100</v>
      </c>
      <c r="AD258" s="14">
        <v>100</v>
      </c>
      <c r="AE258" s="14">
        <v>81.11</v>
      </c>
      <c r="AF258" s="14">
        <v>82.31</v>
      </c>
      <c r="AG258" s="22">
        <f>IF(V258="NaN", IF($Z258&gt;1, (1-(L258/$Z258))*100,100), (1-(L258/V258))*100)</f>
        <v>87.56962508475705</v>
      </c>
      <c r="AH258" s="22">
        <f>IF(W258="NaN", IF($Z258&gt;1, (1-(M258/$Z258))*100,100), (1-(M258/W258))*100)</f>
        <v>81.65055762081785</v>
      </c>
      <c r="AI258" s="14">
        <f>IF(X258="NaN", IF($Z258&gt;1, (1-(N258/$Z258))*100,100), (1-(N258/X258))*100)</f>
        <v>81.845720173920185</v>
      </c>
      <c r="AJ258" s="26">
        <f>IF(Y258="NaN", IF($Z258&gt;1, (1-(O258/$Z258))*100,100), (1-(O258/Y258))*100)</f>
        <v>74.584621929365341</v>
      </c>
      <c r="AK258" s="14">
        <v>7200</v>
      </c>
      <c r="AL258" s="14">
        <v>7200</v>
      </c>
      <c r="AM258" s="14">
        <v>7200</v>
      </c>
      <c r="AN258" s="14">
        <v>7200</v>
      </c>
      <c r="AO258" s="14">
        <v>7200</v>
      </c>
      <c r="AP258" s="14">
        <v>7200</v>
      </c>
      <c r="AQ258" s="12">
        <v>7200</v>
      </c>
      <c r="AR258" s="15">
        <v>7200</v>
      </c>
      <c r="AS258" s="6">
        <v>7200</v>
      </c>
      <c r="AT258" s="96">
        <v>7200</v>
      </c>
      <c r="AU258" s="1" t="b">
        <f>SUM($AK258:$AT258) &lt; $AY$1 * 7200</f>
        <v>1</v>
      </c>
      <c r="AV258" s="1" t="b">
        <f t="shared" si="10"/>
        <v>0</v>
      </c>
      <c r="AW258" s="5" t="b">
        <f t="shared" si="11"/>
        <v>0</v>
      </c>
      <c r="AX258" s="24"/>
      <c r="AY258" s="24"/>
      <c r="BA258" s="14">
        <f xml:space="preserve"> SUBTOTAL(104, F258,I258,L258:O258)</f>
        <v>68.367367010007229</v>
      </c>
      <c r="BB258" s="14">
        <f>SUBTOTAL(105, P258:S258,V258:Z258)</f>
        <v>268</v>
      </c>
      <c r="BC258" s="39" t="b">
        <f t="shared" si="9"/>
        <v>1</v>
      </c>
    </row>
    <row r="259" spans="1:55">
      <c r="A259" s="13">
        <v>100</v>
      </c>
      <c r="B259" s="13">
        <v>16</v>
      </c>
      <c r="C259" s="71">
        <v>0.3</v>
      </c>
      <c r="D259" s="71">
        <v>0.1</v>
      </c>
      <c r="E259" s="112">
        <v>2</v>
      </c>
      <c r="F259" s="92">
        <v>0</v>
      </c>
      <c r="G259" s="14" t="s">
        <v>15</v>
      </c>
      <c r="H259" s="14" t="s">
        <v>15</v>
      </c>
      <c r="I259" s="14" t="s">
        <v>15</v>
      </c>
      <c r="J259" s="14">
        <v>49.32</v>
      </c>
      <c r="K259" s="14">
        <v>49.32</v>
      </c>
      <c r="L259" s="9">
        <v>35.001308109003119</v>
      </c>
      <c r="M259" s="14">
        <v>50.16</v>
      </c>
      <c r="N259" s="90">
        <v>49.999999999999908</v>
      </c>
      <c r="O259" s="27">
        <v>68.057058434887765</v>
      </c>
      <c r="P259" s="92">
        <v>265</v>
      </c>
      <c r="Q259" s="14" t="s">
        <v>15</v>
      </c>
      <c r="R259" s="14" t="s">
        <v>15</v>
      </c>
      <c r="S259" s="14" t="s">
        <v>15</v>
      </c>
      <c r="T259" s="14">
        <v>248</v>
      </c>
      <c r="U259" s="14">
        <v>248</v>
      </c>
      <c r="V259" s="9" t="s">
        <v>14</v>
      </c>
      <c r="W259" s="14" t="s">
        <v>14</v>
      </c>
      <c r="X259" s="6" t="s">
        <v>14</v>
      </c>
      <c r="Y259" s="25" t="s">
        <v>14</v>
      </c>
      <c r="Z259" s="17">
        <f>MIN(P259:S259)+1</f>
        <v>266</v>
      </c>
      <c r="AA259" s="92">
        <v>100</v>
      </c>
      <c r="AB259" s="14">
        <v>100</v>
      </c>
      <c r="AC259" s="14">
        <v>100</v>
      </c>
      <c r="AD259" s="14">
        <v>100</v>
      </c>
      <c r="AE259" s="14">
        <v>80.11</v>
      </c>
      <c r="AF259" s="14">
        <v>80.11</v>
      </c>
      <c r="AG259" s="22">
        <f>IF(V259="NaN", IF($Z259&gt;1, (1-(L259/$Z259))*100,100), (1-(L259/V259))*100)</f>
        <v>86.84161349285597</v>
      </c>
      <c r="AH259" s="22">
        <f>IF(W259="NaN", IF($Z259&gt;1, (1-(M259/$Z259))*100,100), (1-(M259/W259))*100)</f>
        <v>81.142857142857139</v>
      </c>
      <c r="AI259" s="14">
        <f>IF(X259="NaN", IF($Z259&gt;1, (1-(N259/$Z259))*100,100), (1-(N259/X259))*100)</f>
        <v>81.203007518797037</v>
      </c>
      <c r="AJ259" s="26">
        <f>IF(Y259="NaN", IF($Z259&gt;1, (1-(O259/$Z259))*100,100), (1-(O259/Y259))*100)</f>
        <v>74.414639686132418</v>
      </c>
      <c r="AK259" s="14">
        <v>7200</v>
      </c>
      <c r="AL259" s="14">
        <v>7200</v>
      </c>
      <c r="AM259" s="14">
        <v>7200</v>
      </c>
      <c r="AN259" s="14">
        <v>7200</v>
      </c>
      <c r="AO259" s="14">
        <v>7200</v>
      </c>
      <c r="AP259" s="14">
        <v>7200</v>
      </c>
      <c r="AQ259" s="12">
        <v>7200</v>
      </c>
      <c r="AR259" s="15">
        <v>7200</v>
      </c>
      <c r="AS259" s="6">
        <v>7200</v>
      </c>
      <c r="AT259" s="96">
        <v>7200</v>
      </c>
      <c r="AU259" s="1" t="b">
        <f>SUM($AK259:$AT259) &lt; $AY$1 * 7200</f>
        <v>1</v>
      </c>
      <c r="AV259" s="1" t="b">
        <f t="shared" si="10"/>
        <v>0</v>
      </c>
      <c r="AW259" s="5" t="b">
        <f t="shared" si="11"/>
        <v>0</v>
      </c>
      <c r="AX259" s="24"/>
      <c r="AY259" s="24"/>
      <c r="BA259" s="14">
        <f xml:space="preserve"> SUBTOTAL(104, F259,I259,L259:O259)</f>
        <v>68.057058434887765</v>
      </c>
      <c r="BB259" s="14">
        <f>SUBTOTAL(105, P259:S259,V259:Z259)</f>
        <v>265</v>
      </c>
      <c r="BC259" s="39" t="b">
        <f t="shared" ref="BC259:BC272" si="12">ROUND(BA259, 0) &lt;= ROUND(BB259, 0)</f>
        <v>1</v>
      </c>
    </row>
    <row r="260" spans="1:55">
      <c r="A260" s="13">
        <v>100</v>
      </c>
      <c r="B260" s="13">
        <v>16</v>
      </c>
      <c r="C260" s="71">
        <v>0.3</v>
      </c>
      <c r="D260" s="71">
        <v>0.1</v>
      </c>
      <c r="E260" s="112">
        <v>3</v>
      </c>
      <c r="F260" s="92">
        <v>0</v>
      </c>
      <c r="G260" s="14" t="s">
        <v>15</v>
      </c>
      <c r="H260" s="14" t="s">
        <v>15</v>
      </c>
      <c r="I260" s="14" t="s">
        <v>15</v>
      </c>
      <c r="J260" s="14">
        <v>49.3</v>
      </c>
      <c r="K260" s="14">
        <v>49.56</v>
      </c>
      <c r="L260" s="9">
        <v>33</v>
      </c>
      <c r="M260" s="14">
        <v>49.58</v>
      </c>
      <c r="N260" s="90">
        <v>49.174983405058647</v>
      </c>
      <c r="O260" s="27">
        <v>67.583542400255098</v>
      </c>
      <c r="P260" s="92">
        <v>270</v>
      </c>
      <c r="Q260" s="14" t="s">
        <v>15</v>
      </c>
      <c r="R260" s="14" t="s">
        <v>15</v>
      </c>
      <c r="S260" s="14" t="s">
        <v>15</v>
      </c>
      <c r="T260" s="14">
        <v>270</v>
      </c>
      <c r="U260" s="14">
        <v>270</v>
      </c>
      <c r="V260" s="9" t="s">
        <v>14</v>
      </c>
      <c r="W260" s="14" t="s">
        <v>14</v>
      </c>
      <c r="X260" s="6" t="s">
        <v>14</v>
      </c>
      <c r="Y260" s="25" t="s">
        <v>14</v>
      </c>
      <c r="Z260" s="17">
        <f>MIN(P260:S260)+1</f>
        <v>271</v>
      </c>
      <c r="AA260" s="92">
        <v>100</v>
      </c>
      <c r="AB260" s="14">
        <v>100</v>
      </c>
      <c r="AC260" s="14">
        <v>100</v>
      </c>
      <c r="AD260" s="14">
        <v>100</v>
      </c>
      <c r="AE260" s="14">
        <v>81.739999999999995</v>
      </c>
      <c r="AF260" s="14">
        <v>81.64</v>
      </c>
      <c r="AG260" s="22">
        <f>IF(V260="NaN", IF($Z260&gt;1, (1-(L260/$Z260))*100,100), (1-(L260/V260))*100)</f>
        <v>87.822878228782287</v>
      </c>
      <c r="AH260" s="22">
        <f>IF(W260="NaN", IF($Z260&gt;1, (1-(M260/$Z260))*100,100), (1-(M260/W260))*100)</f>
        <v>81.704797047970473</v>
      </c>
      <c r="AI260" s="14">
        <f>IF(X260="NaN", IF($Z260&gt;1, (1-(N260/$Z260))*100,100), (1-(N260/X260))*100)</f>
        <v>81.854249666030015</v>
      </c>
      <c r="AJ260" s="26">
        <f>IF(Y260="NaN", IF($Z260&gt;1, (1-(O260/$Z260))*100,100), (1-(O260/Y260))*100)</f>
        <v>75.061423468540553</v>
      </c>
      <c r="AK260" s="14">
        <v>7200</v>
      </c>
      <c r="AL260" s="14">
        <v>7200</v>
      </c>
      <c r="AM260" s="14">
        <v>7200</v>
      </c>
      <c r="AN260" s="14">
        <v>7200</v>
      </c>
      <c r="AO260" s="14">
        <v>7200</v>
      </c>
      <c r="AP260" s="14">
        <v>7200</v>
      </c>
      <c r="AQ260" s="12">
        <v>7200</v>
      </c>
      <c r="AR260" s="15">
        <v>7200</v>
      </c>
      <c r="AS260" s="6">
        <v>7200</v>
      </c>
      <c r="AT260" s="96">
        <v>7200</v>
      </c>
      <c r="AU260" s="1" t="b">
        <f>SUM($AK260:$AT260) &lt; $AY$1 * 7200</f>
        <v>1</v>
      </c>
      <c r="AV260" s="1" t="b">
        <f t="shared" ref="AV260:AV272" si="13">OR( $AA260=0, $AB260=0, $AC260=0,  $AD260=0,  $AE260=0,  $AF260=0,)</f>
        <v>0</v>
      </c>
      <c r="AW260" s="5" t="b">
        <f t="shared" ref="AW260:AW273" si="14">AND($AV260=FALSE, OR($AG260&lt;=0,  $AH260&lt;=0,  $AI260&lt;=0,  $AJ260&lt;=0))</f>
        <v>0</v>
      </c>
      <c r="AX260" s="24"/>
      <c r="AY260" s="24"/>
      <c r="BA260" s="14">
        <f xml:space="preserve"> SUBTOTAL(104, F260,I260,L260:O260)</f>
        <v>67.583542400255098</v>
      </c>
      <c r="BB260" s="14">
        <f>SUBTOTAL(105, P260:S260,V260:Z260)</f>
        <v>270</v>
      </c>
      <c r="BC260" s="39" t="b">
        <f t="shared" si="12"/>
        <v>1</v>
      </c>
    </row>
    <row r="261" spans="1:55">
      <c r="A261" s="13">
        <v>100</v>
      </c>
      <c r="B261" s="13">
        <v>16</v>
      </c>
      <c r="C261" s="71">
        <v>0.3</v>
      </c>
      <c r="D261" s="71">
        <v>0.1</v>
      </c>
      <c r="E261" s="112">
        <v>4</v>
      </c>
      <c r="F261" s="92">
        <v>0</v>
      </c>
      <c r="G261" s="14" t="s">
        <v>15</v>
      </c>
      <c r="H261" s="14" t="s">
        <v>15</v>
      </c>
      <c r="I261" s="14" t="s">
        <v>15</v>
      </c>
      <c r="J261" s="14">
        <v>47.53</v>
      </c>
      <c r="K261" s="14">
        <v>47.53</v>
      </c>
      <c r="L261" s="9">
        <v>38.008018185918871</v>
      </c>
      <c r="M261" s="14">
        <v>48.09</v>
      </c>
      <c r="N261" s="90">
        <v>49.881228588296722</v>
      </c>
      <c r="O261" s="27">
        <v>69.778344703803285</v>
      </c>
      <c r="P261" s="92">
        <v>271</v>
      </c>
      <c r="Q261" s="14" t="s">
        <v>15</v>
      </c>
      <c r="R261" s="14" t="s">
        <v>15</v>
      </c>
      <c r="S261" s="14" t="s">
        <v>15</v>
      </c>
      <c r="T261" s="14">
        <v>253</v>
      </c>
      <c r="U261" s="14">
        <v>290</v>
      </c>
      <c r="V261" s="9" t="s">
        <v>14</v>
      </c>
      <c r="W261" s="14" t="s">
        <v>14</v>
      </c>
      <c r="X261" s="6" t="s">
        <v>14</v>
      </c>
      <c r="Y261" s="25" t="s">
        <v>14</v>
      </c>
      <c r="Z261" s="17">
        <f>MIN(P261:S261)+1</f>
        <v>272</v>
      </c>
      <c r="AA261" s="92">
        <v>100</v>
      </c>
      <c r="AB261" s="14">
        <v>100</v>
      </c>
      <c r="AC261" s="14">
        <v>100</v>
      </c>
      <c r="AD261" s="14">
        <v>100</v>
      </c>
      <c r="AE261" s="14">
        <v>81.209999999999994</v>
      </c>
      <c r="AF261" s="14">
        <v>83.61</v>
      </c>
      <c r="AG261" s="22">
        <f>IF(V261="NaN", IF($Z261&gt;1, (1-(L261/$Z261))*100,100), (1-(L261/V261))*100)</f>
        <v>86.026463902235704</v>
      </c>
      <c r="AH261" s="22">
        <f>IF(W261="NaN", IF($Z261&gt;1, (1-(M261/$Z261))*100,100), (1-(M261/W261))*100)</f>
        <v>82.319852941176478</v>
      </c>
      <c r="AI261" s="14">
        <f>IF(X261="NaN", IF($Z261&gt;1, (1-(N261/$Z261))*100,100), (1-(N261/X261))*100)</f>
        <v>81.66131301900856</v>
      </c>
      <c r="AJ261" s="26">
        <f>IF(Y261="NaN", IF($Z261&gt;1, (1-(O261/$Z261))*100,100), (1-(O261/Y261))*100)</f>
        <v>74.346196800072335</v>
      </c>
      <c r="AK261" s="14">
        <v>7200</v>
      </c>
      <c r="AL261" s="14">
        <v>7200</v>
      </c>
      <c r="AM261" s="14">
        <v>7200</v>
      </c>
      <c r="AN261" s="14">
        <v>7200</v>
      </c>
      <c r="AO261" s="14">
        <v>7200</v>
      </c>
      <c r="AP261" s="14">
        <v>7200</v>
      </c>
      <c r="AQ261" s="12">
        <v>7200</v>
      </c>
      <c r="AR261" s="15">
        <v>7200</v>
      </c>
      <c r="AS261" s="6">
        <v>7200</v>
      </c>
      <c r="AT261" s="96">
        <v>7200</v>
      </c>
      <c r="AU261" s="1" t="b">
        <f>SUM($AK261:$AT261) &lt; $AY$1 * 7200</f>
        <v>1</v>
      </c>
      <c r="AV261" s="1" t="b">
        <f t="shared" si="13"/>
        <v>0</v>
      </c>
      <c r="AW261" s="5" t="b">
        <f t="shared" si="14"/>
        <v>0</v>
      </c>
      <c r="AX261" s="24"/>
      <c r="AY261" s="24"/>
      <c r="BA261" s="14">
        <f xml:space="preserve"> SUBTOTAL(104, F261,I261,L261:O261)</f>
        <v>69.778344703803285</v>
      </c>
      <c r="BB261" s="14">
        <f>SUBTOTAL(105, P261:S261,V261:Z261)</f>
        <v>271</v>
      </c>
      <c r="BC261" s="39" t="b">
        <f t="shared" si="12"/>
        <v>1</v>
      </c>
    </row>
    <row r="262" spans="1:55">
      <c r="A262" s="13">
        <v>100</v>
      </c>
      <c r="B262" s="13">
        <v>16</v>
      </c>
      <c r="C262" s="71">
        <v>0.3</v>
      </c>
      <c r="D262" s="71">
        <v>0.1</v>
      </c>
      <c r="E262" s="112">
        <v>5</v>
      </c>
      <c r="F262" s="92">
        <v>0</v>
      </c>
      <c r="G262" s="14" t="s">
        <v>15</v>
      </c>
      <c r="H262" s="14" t="s">
        <v>15</v>
      </c>
      <c r="I262" s="14" t="s">
        <v>15</v>
      </c>
      <c r="J262" s="14">
        <v>47.16</v>
      </c>
      <c r="K262" s="14">
        <v>47.16</v>
      </c>
      <c r="L262" s="9">
        <v>36.716445896731607</v>
      </c>
      <c r="M262" s="14">
        <v>47.38</v>
      </c>
      <c r="N262" s="90">
        <v>47.856006501945792</v>
      </c>
      <c r="O262" s="27">
        <v>65.59326204048476</v>
      </c>
      <c r="P262" s="92">
        <v>267</v>
      </c>
      <c r="Q262" s="14" t="s">
        <v>15</v>
      </c>
      <c r="R262" s="14" t="s">
        <v>15</v>
      </c>
      <c r="S262" s="14" t="s">
        <v>15</v>
      </c>
      <c r="T262" s="14">
        <v>229</v>
      </c>
      <c r="U262" s="14">
        <v>229</v>
      </c>
      <c r="V262" s="9">
        <v>267</v>
      </c>
      <c r="W262" s="14" t="s">
        <v>14</v>
      </c>
      <c r="X262" s="6" t="s">
        <v>14</v>
      </c>
      <c r="Y262" s="25" t="s">
        <v>14</v>
      </c>
      <c r="Z262" s="17">
        <f>MIN(P262:S262)+1</f>
        <v>268</v>
      </c>
      <c r="AA262" s="92">
        <v>100</v>
      </c>
      <c r="AB262" s="14">
        <v>100</v>
      </c>
      <c r="AC262" s="14">
        <v>100</v>
      </c>
      <c r="AD262" s="14">
        <v>100</v>
      </c>
      <c r="AE262" s="14">
        <v>79.41</v>
      </c>
      <c r="AF262" s="14">
        <v>79.41</v>
      </c>
      <c r="AG262" s="22">
        <f>IF(V262="NaN", IF($Z262&gt;1, (1-(L262/$Z262))*100,100), (1-(L262/V262))*100)</f>
        <v>86.248522136055584</v>
      </c>
      <c r="AH262" s="22">
        <f>IF(W262="NaN", IF($Z262&gt;1, (1-(M262/$Z262))*100,100), (1-(M262/W262))*100)</f>
        <v>82.320895522388057</v>
      </c>
      <c r="AI262" s="14">
        <f>IF(X262="NaN", IF($Z262&gt;1, (1-(N262/$Z262))*100,100), (1-(N262/X262))*100)</f>
        <v>82.14328115599038</v>
      </c>
      <c r="AJ262" s="26">
        <f>IF(Y262="NaN", IF($Z262&gt;1, (1-(O262/$Z262))*100,100), (1-(O262/Y262))*100)</f>
        <v>75.524902223699712</v>
      </c>
      <c r="AK262" s="14">
        <v>7200</v>
      </c>
      <c r="AL262" s="14">
        <v>7200</v>
      </c>
      <c r="AM262" s="14">
        <v>7200</v>
      </c>
      <c r="AN262" s="14">
        <v>7200</v>
      </c>
      <c r="AO262" s="14">
        <v>7200</v>
      </c>
      <c r="AP262" s="14">
        <v>7200</v>
      </c>
      <c r="AQ262" s="12">
        <v>7200</v>
      </c>
      <c r="AR262" s="15">
        <v>7200</v>
      </c>
      <c r="AS262" s="6">
        <v>7200</v>
      </c>
      <c r="AT262" s="96">
        <v>7200</v>
      </c>
      <c r="AU262" s="1" t="b">
        <f>SUM($AK262:$AT262) &lt; $AY$1 * 7200</f>
        <v>1</v>
      </c>
      <c r="AV262" s="1" t="b">
        <f t="shared" si="13"/>
        <v>0</v>
      </c>
      <c r="AW262" s="5" t="b">
        <f t="shared" si="14"/>
        <v>0</v>
      </c>
      <c r="AX262" s="24"/>
      <c r="AY262" s="24"/>
      <c r="BA262" s="14">
        <f xml:space="preserve"> SUBTOTAL(104, F262,I262,L262:O262)</f>
        <v>65.59326204048476</v>
      </c>
      <c r="BB262" s="14">
        <f>SUBTOTAL(105, P262:S262,V262:Z262)</f>
        <v>267</v>
      </c>
      <c r="BC262" s="39" t="b">
        <f t="shared" si="12"/>
        <v>1</v>
      </c>
    </row>
    <row r="263" spans="1:55">
      <c r="A263" s="13">
        <v>100</v>
      </c>
      <c r="B263" s="13">
        <v>16</v>
      </c>
      <c r="C263" s="71">
        <v>0.3</v>
      </c>
      <c r="D263" s="71">
        <v>0.5</v>
      </c>
      <c r="E263" s="112">
        <v>1</v>
      </c>
      <c r="F263" s="92">
        <v>0</v>
      </c>
      <c r="G263" s="14" t="s">
        <v>15</v>
      </c>
      <c r="H263" s="14" t="s">
        <v>15</v>
      </c>
      <c r="I263" s="14" t="s">
        <v>15</v>
      </c>
      <c r="J263" s="14">
        <v>53</v>
      </c>
      <c r="K263" s="14">
        <v>41.63</v>
      </c>
      <c r="L263" s="9">
        <v>34.866452850683388</v>
      </c>
      <c r="M263" s="14">
        <v>58.07</v>
      </c>
      <c r="N263" s="90">
        <v>66.033851942770937</v>
      </c>
      <c r="O263" s="27">
        <v>76.634633209561585</v>
      </c>
      <c r="P263" s="92">
        <v>985</v>
      </c>
      <c r="Q263" s="14" t="s">
        <v>15</v>
      </c>
      <c r="R263" s="14" t="s">
        <v>15</v>
      </c>
      <c r="S263" s="14" t="s">
        <v>15</v>
      </c>
      <c r="T263" s="14">
        <v>945</v>
      </c>
      <c r="U263" s="14">
        <v>959</v>
      </c>
      <c r="V263" s="9" t="s">
        <v>14</v>
      </c>
      <c r="W263" s="14" t="s">
        <v>14</v>
      </c>
      <c r="X263" s="6" t="s">
        <v>14</v>
      </c>
      <c r="Y263" s="25" t="s">
        <v>14</v>
      </c>
      <c r="Z263" s="17">
        <f>MIN(P263:S263)+1</f>
        <v>986</v>
      </c>
      <c r="AA263" s="92">
        <v>100</v>
      </c>
      <c r="AB263" s="14">
        <v>100</v>
      </c>
      <c r="AC263" s="14">
        <v>100</v>
      </c>
      <c r="AD263" s="14">
        <v>100</v>
      </c>
      <c r="AE263" s="14">
        <v>94.39</v>
      </c>
      <c r="AF263" s="14">
        <v>95.66</v>
      </c>
      <c r="AG263" s="22">
        <f>IF(V263="NaN", IF($Z263&gt;1, (1-(L263/$Z263))*100,100), (1-(L263/V263))*100)</f>
        <v>96.463848595265375</v>
      </c>
      <c r="AH263" s="22">
        <f>IF(W263="NaN", IF($Z263&gt;1, (1-(M263/$Z263))*100,100), (1-(M263/W263))*100)</f>
        <v>94.1105476673428</v>
      </c>
      <c r="AI263" s="14">
        <f>IF(X263="NaN", IF($Z263&gt;1, (1-(N263/$Z263))*100,100), (1-(N263/X263))*100)</f>
        <v>93.302854772538453</v>
      </c>
      <c r="AJ263" s="26">
        <f>IF(Y263="NaN", IF($Z263&gt;1, (1-(O263/$Z263))*100,100), (1-(O263/Y263))*100)</f>
        <v>92.22772482661648</v>
      </c>
      <c r="AK263" s="14">
        <v>7200</v>
      </c>
      <c r="AL263" s="14">
        <v>7200</v>
      </c>
      <c r="AM263" s="14">
        <v>7200</v>
      </c>
      <c r="AN263" s="14">
        <v>7200</v>
      </c>
      <c r="AO263" s="14">
        <v>7200</v>
      </c>
      <c r="AP263" s="14">
        <v>7200</v>
      </c>
      <c r="AQ263" s="12">
        <v>7200</v>
      </c>
      <c r="AR263" s="15">
        <v>7200</v>
      </c>
      <c r="AS263" s="6">
        <v>7200</v>
      </c>
      <c r="AT263" s="96">
        <v>7200</v>
      </c>
      <c r="AU263" s="1" t="b">
        <f>SUM($AK263:$AT263) &lt; $AY$1 * 7200</f>
        <v>1</v>
      </c>
      <c r="AV263" s="1" t="b">
        <f t="shared" si="13"/>
        <v>0</v>
      </c>
      <c r="AW263" s="5" t="b">
        <f t="shared" si="14"/>
        <v>0</v>
      </c>
      <c r="AX263" s="24"/>
      <c r="AY263" s="24"/>
      <c r="BA263" s="14">
        <f xml:space="preserve"> SUBTOTAL(104, F263,I263,L263:O263)</f>
        <v>76.634633209561585</v>
      </c>
      <c r="BB263" s="14">
        <f>SUBTOTAL(105, P263:S263,V263:Z263)</f>
        <v>985</v>
      </c>
      <c r="BC263" s="39" t="b">
        <f t="shared" si="12"/>
        <v>1</v>
      </c>
    </row>
    <row r="264" spans="1:55">
      <c r="A264" s="13">
        <v>100</v>
      </c>
      <c r="B264" s="13">
        <v>16</v>
      </c>
      <c r="C264" s="71">
        <v>0.3</v>
      </c>
      <c r="D264" s="71">
        <v>0.5</v>
      </c>
      <c r="E264" s="112">
        <v>2</v>
      </c>
      <c r="F264" s="92">
        <v>0</v>
      </c>
      <c r="G264" s="14" t="s">
        <v>15</v>
      </c>
      <c r="H264" s="14" t="s">
        <v>15</v>
      </c>
      <c r="I264" s="14" t="s">
        <v>15</v>
      </c>
      <c r="J264" s="14">
        <v>50.08</v>
      </c>
      <c r="K264" s="14">
        <v>50</v>
      </c>
      <c r="L264" s="9">
        <v>31.776690416250691</v>
      </c>
      <c r="M264" s="14">
        <v>56.33</v>
      </c>
      <c r="N264" s="90">
        <v>65.240430909662663</v>
      </c>
      <c r="O264" s="27">
        <v>78.693495275690992</v>
      </c>
      <c r="P264" s="92">
        <v>889</v>
      </c>
      <c r="Q264" s="14" t="s">
        <v>15</v>
      </c>
      <c r="R264" s="14" t="s">
        <v>15</v>
      </c>
      <c r="S264" s="14" t="s">
        <v>15</v>
      </c>
      <c r="T264" s="14">
        <v>875</v>
      </c>
      <c r="U264" s="14">
        <v>911</v>
      </c>
      <c r="V264" s="9" t="s">
        <v>14</v>
      </c>
      <c r="W264" s="14" t="s">
        <v>14</v>
      </c>
      <c r="X264" s="6" t="s">
        <v>14</v>
      </c>
      <c r="Y264" s="25" t="s">
        <v>14</v>
      </c>
      <c r="Z264" s="17">
        <f>MIN(P264:S264)+1</f>
        <v>890</v>
      </c>
      <c r="AA264" s="92">
        <v>100</v>
      </c>
      <c r="AB264" s="14">
        <v>100</v>
      </c>
      <c r="AC264" s="14">
        <v>100</v>
      </c>
      <c r="AD264" s="14">
        <v>100</v>
      </c>
      <c r="AE264" s="14">
        <v>94.28</v>
      </c>
      <c r="AF264" s="14">
        <v>94.51</v>
      </c>
      <c r="AG264" s="22">
        <f>IF(V264="NaN", IF($Z264&gt;1, (1-(L264/$Z264))*100,100), (1-(L264/V264))*100)</f>
        <v>96.429585346488693</v>
      </c>
      <c r="AH264" s="22">
        <f>IF(W264="NaN", IF($Z264&gt;1, (1-(M264/$Z264))*100,100), (1-(M264/W264))*100)</f>
        <v>93.670786516853937</v>
      </c>
      <c r="AI264" s="14">
        <f>IF(X264="NaN", IF($Z264&gt;1, (1-(N264/$Z264))*100,100), (1-(N264/X264))*100)</f>
        <v>92.669614504532277</v>
      </c>
      <c r="AJ264" s="26">
        <f>IF(Y264="NaN", IF($Z264&gt;1, (1-(O264/$Z264))*100,100), (1-(O264/Y264))*100)</f>
        <v>91.158034238686398</v>
      </c>
      <c r="AK264" s="14">
        <v>7200</v>
      </c>
      <c r="AL264" s="14">
        <v>7200</v>
      </c>
      <c r="AM264" s="14">
        <v>7200</v>
      </c>
      <c r="AN264" s="14">
        <v>7200</v>
      </c>
      <c r="AO264" s="14">
        <v>7200</v>
      </c>
      <c r="AP264" s="14">
        <v>7200</v>
      </c>
      <c r="AQ264" s="12">
        <v>7200</v>
      </c>
      <c r="AR264" s="15">
        <v>7200</v>
      </c>
      <c r="AS264" s="6">
        <v>7200</v>
      </c>
      <c r="AT264" s="96">
        <v>7200</v>
      </c>
      <c r="AU264" s="1" t="b">
        <f>SUM($AK264:$AT264) &lt; $AY$1 * 7200</f>
        <v>1</v>
      </c>
      <c r="AV264" s="1" t="b">
        <f t="shared" si="13"/>
        <v>0</v>
      </c>
      <c r="AW264" s="5" t="b">
        <f t="shared" si="14"/>
        <v>0</v>
      </c>
      <c r="AX264" s="24"/>
      <c r="AY264" s="24"/>
      <c r="BA264" s="14">
        <f xml:space="preserve"> SUBTOTAL(104, F264,I264,L264:O264)</f>
        <v>78.693495275690992</v>
      </c>
      <c r="BB264" s="14">
        <f>SUBTOTAL(105, P264:S264,V264:Z264)</f>
        <v>889</v>
      </c>
      <c r="BC264" s="39" t="b">
        <f t="shared" si="12"/>
        <v>1</v>
      </c>
    </row>
    <row r="265" spans="1:55">
      <c r="A265" s="13">
        <v>100</v>
      </c>
      <c r="B265" s="13">
        <v>16</v>
      </c>
      <c r="C265" s="71">
        <v>0.3</v>
      </c>
      <c r="D265" s="71">
        <v>0.5</v>
      </c>
      <c r="E265" s="112">
        <v>3</v>
      </c>
      <c r="F265" s="92">
        <v>0</v>
      </c>
      <c r="G265" s="14" t="s">
        <v>15</v>
      </c>
      <c r="H265" s="14" t="s">
        <v>15</v>
      </c>
      <c r="I265" s="14" t="s">
        <v>15</v>
      </c>
      <c r="J265" s="14">
        <v>48.1</v>
      </c>
      <c r="K265" s="14">
        <v>43.31</v>
      </c>
      <c r="L265" s="9">
        <v>32.78168764853379</v>
      </c>
      <c r="M265" s="14">
        <v>51</v>
      </c>
      <c r="N265" s="90">
        <v>66.218721211876243</v>
      </c>
      <c r="O265" s="27">
        <v>80.016613619265314</v>
      </c>
      <c r="P265" s="92">
        <v>708</v>
      </c>
      <c r="Q265" s="14" t="s">
        <v>15</v>
      </c>
      <c r="R265" s="14" t="s">
        <v>15</v>
      </c>
      <c r="S265" s="14" t="s">
        <v>15</v>
      </c>
      <c r="T265" s="14">
        <v>849</v>
      </c>
      <c r="U265" s="14">
        <v>870</v>
      </c>
      <c r="V265" s="9" t="s">
        <v>14</v>
      </c>
      <c r="W265" s="14" t="s">
        <v>14</v>
      </c>
      <c r="X265" s="6" t="s">
        <v>14</v>
      </c>
      <c r="Y265" s="25" t="s">
        <v>14</v>
      </c>
      <c r="Z265" s="17">
        <f>MIN(P265:S265)+1</f>
        <v>709</v>
      </c>
      <c r="AA265" s="92">
        <v>100</v>
      </c>
      <c r="AB265" s="14">
        <v>100</v>
      </c>
      <c r="AC265" s="14">
        <v>100</v>
      </c>
      <c r="AD265" s="14">
        <v>100</v>
      </c>
      <c r="AE265" s="14">
        <v>94.34</v>
      </c>
      <c r="AF265" s="14">
        <v>95.02</v>
      </c>
      <c r="AG265" s="22">
        <f>IF(V265="NaN", IF($Z265&gt;1, (1-(L265/$Z265))*100,100), (1-(L265/V265))*100)</f>
        <v>95.376348709656739</v>
      </c>
      <c r="AH265" s="22">
        <f>IF(W265="NaN", IF($Z265&gt;1, (1-(M265/$Z265))*100,100), (1-(M265/W265))*100)</f>
        <v>92.80677009873061</v>
      </c>
      <c r="AI265" s="14">
        <f>IF(X265="NaN", IF($Z265&gt;1, (1-(N265/$Z265))*100,100), (1-(N265/X265))*100)</f>
        <v>90.66026499127274</v>
      </c>
      <c r="AJ265" s="26">
        <f>IF(Y265="NaN", IF($Z265&gt;1, (1-(O265/$Z265))*100,100), (1-(O265/Y265))*100)</f>
        <v>88.714158868932955</v>
      </c>
      <c r="AK265" s="14">
        <v>7200</v>
      </c>
      <c r="AL265" s="14">
        <v>7200</v>
      </c>
      <c r="AM265" s="14">
        <v>7200</v>
      </c>
      <c r="AN265" s="14">
        <v>7200</v>
      </c>
      <c r="AO265" s="14">
        <v>7200</v>
      </c>
      <c r="AP265" s="14">
        <v>7200</v>
      </c>
      <c r="AQ265" s="12">
        <v>7200</v>
      </c>
      <c r="AR265" s="15">
        <v>7200</v>
      </c>
      <c r="AS265" s="6">
        <v>7200</v>
      </c>
      <c r="AT265" s="96">
        <v>7200</v>
      </c>
      <c r="AU265" s="1" t="b">
        <f>SUM($AK265:$AT265) &lt; $AY$1 * 7200</f>
        <v>1</v>
      </c>
      <c r="AV265" s="1" t="b">
        <f t="shared" si="13"/>
        <v>0</v>
      </c>
      <c r="AW265" s="5" t="b">
        <f t="shared" si="14"/>
        <v>0</v>
      </c>
      <c r="AX265" s="24"/>
      <c r="AY265" s="24"/>
      <c r="BA265" s="14">
        <f xml:space="preserve"> SUBTOTAL(104, F265,I265,L265:O265)</f>
        <v>80.016613619265314</v>
      </c>
      <c r="BB265" s="14">
        <f>SUBTOTAL(105, P265:S265,V265:Z265)</f>
        <v>708</v>
      </c>
      <c r="BC265" s="39" t="b">
        <f t="shared" si="12"/>
        <v>1</v>
      </c>
    </row>
    <row r="266" spans="1:55">
      <c r="A266" s="13">
        <v>100</v>
      </c>
      <c r="B266" s="13">
        <v>16</v>
      </c>
      <c r="C266" s="71">
        <v>0.3</v>
      </c>
      <c r="D266" s="71">
        <v>0.5</v>
      </c>
      <c r="E266" s="112">
        <v>4</v>
      </c>
      <c r="F266" s="92">
        <v>0</v>
      </c>
      <c r="G266" s="14" t="s">
        <v>15</v>
      </c>
      <c r="H266" s="14" t="s">
        <v>15</v>
      </c>
      <c r="I266" s="14" t="s">
        <v>15</v>
      </c>
      <c r="J266" s="14">
        <v>52.63</v>
      </c>
      <c r="K266" s="14">
        <v>56.19</v>
      </c>
      <c r="L266" s="9">
        <v>34.073874216960057</v>
      </c>
      <c r="M266" s="14">
        <v>62.13</v>
      </c>
      <c r="N266" s="90">
        <v>63.034538389990217</v>
      </c>
      <c r="O266" s="27">
        <v>77.33476043014015</v>
      </c>
      <c r="P266" s="92">
        <v>902</v>
      </c>
      <c r="Q266" s="14" t="s">
        <v>15</v>
      </c>
      <c r="R266" s="14" t="s">
        <v>15</v>
      </c>
      <c r="S266" s="14" t="s">
        <v>15</v>
      </c>
      <c r="T266" s="14">
        <v>970</v>
      </c>
      <c r="U266" s="14">
        <v>934</v>
      </c>
      <c r="V266" s="9" t="s">
        <v>14</v>
      </c>
      <c r="W266" s="14" t="s">
        <v>14</v>
      </c>
      <c r="X266" s="6" t="s">
        <v>14</v>
      </c>
      <c r="Y266" s="25" t="s">
        <v>14</v>
      </c>
      <c r="Z266" s="17">
        <f>MIN(P266:S266)+1</f>
        <v>903</v>
      </c>
      <c r="AA266" s="92">
        <v>100</v>
      </c>
      <c r="AB266" s="14">
        <v>100</v>
      </c>
      <c r="AC266" s="14">
        <v>100</v>
      </c>
      <c r="AD266" s="14">
        <v>100</v>
      </c>
      <c r="AE266" s="14">
        <v>94.57</v>
      </c>
      <c r="AF266" s="14">
        <v>93.98</v>
      </c>
      <c r="AG266" s="22">
        <f>IF(V266="NaN", IF($Z266&gt;1, (1-(L266/$Z266))*100,100), (1-(L266/V266))*100)</f>
        <v>96.226592002551499</v>
      </c>
      <c r="AH266" s="22">
        <f>IF(W266="NaN", IF($Z266&gt;1, (1-(M266/$Z266))*100,100), (1-(M266/W266))*100)</f>
        <v>93.119601328903656</v>
      </c>
      <c r="AI266" s="14">
        <f>IF(X266="NaN", IF($Z266&gt;1, (1-(N266/$Z266))*100,100), (1-(N266/X266))*100)</f>
        <v>93.019430964563654</v>
      </c>
      <c r="AJ266" s="26">
        <f>IF(Y266="NaN", IF($Z266&gt;1, (1-(O266/$Z266))*100,100), (1-(O266/Y266))*100)</f>
        <v>91.435796187138408</v>
      </c>
      <c r="AK266" s="14">
        <v>7200</v>
      </c>
      <c r="AL266" s="14">
        <v>7200</v>
      </c>
      <c r="AM266" s="14">
        <v>7200</v>
      </c>
      <c r="AN266" s="14">
        <v>7200</v>
      </c>
      <c r="AO266" s="14">
        <v>7200</v>
      </c>
      <c r="AP266" s="14">
        <v>7200</v>
      </c>
      <c r="AQ266" s="12">
        <v>7200</v>
      </c>
      <c r="AR266" s="15">
        <v>7200</v>
      </c>
      <c r="AS266" s="6">
        <v>7200</v>
      </c>
      <c r="AT266" s="96">
        <v>7200</v>
      </c>
      <c r="AU266" s="1" t="b">
        <f>SUM($AK266:$AT266) &lt; $AY$1 * 7200</f>
        <v>1</v>
      </c>
      <c r="AV266" s="1" t="b">
        <f t="shared" si="13"/>
        <v>0</v>
      </c>
      <c r="AW266" s="5" t="b">
        <f t="shared" si="14"/>
        <v>0</v>
      </c>
      <c r="AX266" s="24"/>
      <c r="AY266" s="24"/>
      <c r="BA266" s="14">
        <f xml:space="preserve"> SUBTOTAL(104, F266,I266,L266:O266)</f>
        <v>77.33476043014015</v>
      </c>
      <c r="BB266" s="14">
        <f>SUBTOTAL(105, P266:S266,V266:Z266)</f>
        <v>902</v>
      </c>
      <c r="BC266" s="39" t="b">
        <f t="shared" si="12"/>
        <v>1</v>
      </c>
    </row>
    <row r="267" spans="1:55">
      <c r="A267" s="13">
        <v>100</v>
      </c>
      <c r="B267" s="13">
        <v>16</v>
      </c>
      <c r="C267" s="71">
        <v>0.3</v>
      </c>
      <c r="D267" s="71">
        <v>0.5</v>
      </c>
      <c r="E267" s="112">
        <v>5</v>
      </c>
      <c r="F267" s="92">
        <v>0</v>
      </c>
      <c r="G267" s="14" t="s">
        <v>15</v>
      </c>
      <c r="H267" s="14" t="s">
        <v>15</v>
      </c>
      <c r="I267" s="14" t="s">
        <v>15</v>
      </c>
      <c r="J267" s="14">
        <v>47.65</v>
      </c>
      <c r="K267" s="14">
        <v>40.6</v>
      </c>
      <c r="L267" s="9">
        <v>34.478058353646887</v>
      </c>
      <c r="M267" s="14">
        <v>63.26</v>
      </c>
      <c r="N267" s="90">
        <v>66.114535906826191</v>
      </c>
      <c r="O267" s="27">
        <v>80.079999999999984</v>
      </c>
      <c r="P267" s="92">
        <v>830</v>
      </c>
      <c r="Q267" s="14" t="s">
        <v>15</v>
      </c>
      <c r="R267" s="14" t="s">
        <v>15</v>
      </c>
      <c r="S267" s="14" t="s">
        <v>15</v>
      </c>
      <c r="T267" s="14">
        <v>937</v>
      </c>
      <c r="U267" s="14">
        <v>937</v>
      </c>
      <c r="V267" s="9" t="s">
        <v>14</v>
      </c>
      <c r="W267" s="14" t="s">
        <v>14</v>
      </c>
      <c r="X267" s="6" t="s">
        <v>14</v>
      </c>
      <c r="Y267" s="25" t="s">
        <v>14</v>
      </c>
      <c r="Z267" s="17">
        <f>MIN(P267:S267)+1</f>
        <v>831</v>
      </c>
      <c r="AA267" s="92">
        <v>100</v>
      </c>
      <c r="AB267" s="14">
        <v>100</v>
      </c>
      <c r="AC267" s="14">
        <v>100</v>
      </c>
      <c r="AD267" s="14">
        <v>100</v>
      </c>
      <c r="AE267" s="14">
        <v>94.91</v>
      </c>
      <c r="AF267" s="14">
        <v>95.67</v>
      </c>
      <c r="AG267" s="22">
        <f>IF(V267="NaN", IF($Z267&gt;1, (1-(L267/$Z267))*100,100), (1-(L267/V267))*100)</f>
        <v>95.851015841919747</v>
      </c>
      <c r="AH267" s="22">
        <f>IF(W267="NaN", IF($Z267&gt;1, (1-(M267/$Z267))*100,100), (1-(M267/W267))*100)</f>
        <v>92.387484957882066</v>
      </c>
      <c r="AI267" s="14">
        <f>IF(X267="NaN", IF($Z267&gt;1, (1-(N267/$Z267))*100,100), (1-(N267/X267))*100)</f>
        <v>92.043978831910195</v>
      </c>
      <c r="AJ267" s="26">
        <f>IF(Y267="NaN", IF($Z267&gt;1, (1-(O267/$Z267))*100,100), (1-(O267/Y267))*100)</f>
        <v>90.363417569193743</v>
      </c>
      <c r="AK267" s="14">
        <v>7200</v>
      </c>
      <c r="AL267" s="14">
        <v>7200</v>
      </c>
      <c r="AM267" s="14">
        <v>7200</v>
      </c>
      <c r="AN267" s="14">
        <v>7200</v>
      </c>
      <c r="AO267" s="14">
        <v>7200</v>
      </c>
      <c r="AP267" s="14">
        <v>7200</v>
      </c>
      <c r="AQ267" s="12">
        <v>7200</v>
      </c>
      <c r="AR267" s="15">
        <v>7200</v>
      </c>
      <c r="AS267" s="6">
        <v>7200</v>
      </c>
      <c r="AT267" s="96">
        <v>7200</v>
      </c>
      <c r="AU267" s="1" t="b">
        <f>SUM($AK267:$AT267) &lt; $AY$1 * 7200</f>
        <v>1</v>
      </c>
      <c r="AV267" s="1" t="b">
        <f t="shared" si="13"/>
        <v>0</v>
      </c>
      <c r="AW267" s="5" t="b">
        <f t="shared" si="14"/>
        <v>0</v>
      </c>
      <c r="AX267" s="24"/>
      <c r="AY267" s="24"/>
      <c r="BA267" s="14">
        <f xml:space="preserve"> SUBTOTAL(104, F267,I267,L267:O267)</f>
        <v>80.079999999999984</v>
      </c>
      <c r="BB267" s="14">
        <f>SUBTOTAL(105, P267:S267,V267:Z267)</f>
        <v>830</v>
      </c>
      <c r="BC267" s="39" t="b">
        <f t="shared" si="12"/>
        <v>1</v>
      </c>
    </row>
    <row r="268" spans="1:55">
      <c r="A268" s="13">
        <v>100</v>
      </c>
      <c r="B268" s="13">
        <v>16</v>
      </c>
      <c r="C268" s="71">
        <v>0.3</v>
      </c>
      <c r="D268" s="71">
        <v>1</v>
      </c>
      <c r="E268" s="112">
        <v>1</v>
      </c>
      <c r="F268" s="92">
        <v>0</v>
      </c>
      <c r="G268" s="14" t="s">
        <v>15</v>
      </c>
      <c r="H268" s="14" t="s">
        <v>15</v>
      </c>
      <c r="I268" s="14" t="s">
        <v>15</v>
      </c>
      <c r="J268" s="14">
        <v>48.92</v>
      </c>
      <c r="K268" s="14">
        <v>45.81</v>
      </c>
      <c r="L268" s="9">
        <v>83.318840579710155</v>
      </c>
      <c r="M268" s="14">
        <v>37</v>
      </c>
      <c r="N268" s="90">
        <v>71.509396617264983</v>
      </c>
      <c r="O268" s="27">
        <v>92.076299721553909</v>
      </c>
      <c r="P268" s="92">
        <v>889</v>
      </c>
      <c r="Q268" s="14" t="s">
        <v>15</v>
      </c>
      <c r="R268" s="14" t="s">
        <v>15</v>
      </c>
      <c r="S268" s="14" t="s">
        <v>15</v>
      </c>
      <c r="T268" s="14">
        <v>1022</v>
      </c>
      <c r="U268" s="14">
        <v>1025</v>
      </c>
      <c r="V268" s="9" t="s">
        <v>14</v>
      </c>
      <c r="W268" s="14" t="s">
        <v>14</v>
      </c>
      <c r="X268" s="6" t="s">
        <v>14</v>
      </c>
      <c r="Y268" s="25" t="s">
        <v>14</v>
      </c>
      <c r="Z268" s="17">
        <f>MIN(P268:S268)+1</f>
        <v>890</v>
      </c>
      <c r="AA268" s="92">
        <v>100</v>
      </c>
      <c r="AB268" s="14">
        <v>100</v>
      </c>
      <c r="AC268" s="14">
        <v>100</v>
      </c>
      <c r="AD268" s="14">
        <v>100</v>
      </c>
      <c r="AE268" s="14">
        <v>95.21</v>
      </c>
      <c r="AF268" s="14">
        <v>95.53</v>
      </c>
      <c r="AG268" s="22">
        <f>IF(V268="NaN", IF($Z268&gt;1, (1-(L268/$Z268))*100,100), (1-(L268/V268))*100)</f>
        <v>90.638332519133684</v>
      </c>
      <c r="AH268" s="22">
        <f>IF(W268="NaN", IF($Z268&gt;1, (1-(M268/$Z268))*100,100), (1-(M268/W268))*100)</f>
        <v>95.842696629213492</v>
      </c>
      <c r="AI268" s="14">
        <f>IF(X268="NaN", IF($Z268&gt;1, (1-(N268/$Z268))*100,100), (1-(N268/X268))*100)</f>
        <v>91.965236335138769</v>
      </c>
      <c r="AJ268" s="26">
        <f>IF(Y268="NaN", IF($Z268&gt;1, (1-(O268/$Z268))*100,100), (1-(O268/Y268))*100)</f>
        <v>89.654348345892814</v>
      </c>
      <c r="AK268" s="14">
        <v>7200</v>
      </c>
      <c r="AL268" s="14">
        <v>7200</v>
      </c>
      <c r="AM268" s="14">
        <v>7200</v>
      </c>
      <c r="AN268" s="14">
        <v>7200</v>
      </c>
      <c r="AO268" s="14">
        <v>7200</v>
      </c>
      <c r="AP268" s="14">
        <v>7200</v>
      </c>
      <c r="AQ268" s="12">
        <v>7200</v>
      </c>
      <c r="AR268" s="15">
        <v>7200</v>
      </c>
      <c r="AS268" s="6">
        <v>7200</v>
      </c>
      <c r="AT268" s="96">
        <v>7200</v>
      </c>
      <c r="AU268" s="1" t="b">
        <f>SUM($AK268:$AT268) &lt; $AY$1 * 7200</f>
        <v>1</v>
      </c>
      <c r="AV268" s="1" t="b">
        <f t="shared" si="13"/>
        <v>0</v>
      </c>
      <c r="AW268" s="5" t="b">
        <f t="shared" si="14"/>
        <v>0</v>
      </c>
      <c r="AX268" s="24"/>
      <c r="AY268" s="24"/>
      <c r="BA268" s="14">
        <f xml:space="preserve"> SUBTOTAL(104, F268,I268,L268:O268)</f>
        <v>92.076299721553909</v>
      </c>
      <c r="BB268" s="14">
        <f>SUBTOTAL(105, P268:S268,V268:Z268)</f>
        <v>889</v>
      </c>
      <c r="BC268" s="39" t="b">
        <f t="shared" si="12"/>
        <v>1</v>
      </c>
    </row>
    <row r="269" spans="1:55">
      <c r="A269" s="13">
        <v>100</v>
      </c>
      <c r="B269" s="13">
        <v>16</v>
      </c>
      <c r="C269" s="71">
        <v>0.3</v>
      </c>
      <c r="D269" s="71">
        <v>1</v>
      </c>
      <c r="E269" s="112">
        <v>2</v>
      </c>
      <c r="F269" s="92">
        <v>0</v>
      </c>
      <c r="G269" s="14" t="s">
        <v>15</v>
      </c>
      <c r="H269" s="14" t="s">
        <v>15</v>
      </c>
      <c r="I269" s="14" t="s">
        <v>15</v>
      </c>
      <c r="J269" s="14">
        <v>50.04</v>
      </c>
      <c r="K269" s="14">
        <v>50.02</v>
      </c>
      <c r="L269" s="9">
        <v>63.999999999950447</v>
      </c>
      <c r="M269" s="14">
        <v>0</v>
      </c>
      <c r="N269" s="90">
        <v>64.697743811840212</v>
      </c>
      <c r="O269" s="27">
        <v>92.889987482332899</v>
      </c>
      <c r="P269" s="92">
        <v>837</v>
      </c>
      <c r="Q269" s="14" t="s">
        <v>15</v>
      </c>
      <c r="R269" s="14" t="s">
        <v>15</v>
      </c>
      <c r="S269" s="14" t="s">
        <v>15</v>
      </c>
      <c r="T269" s="14">
        <v>965</v>
      </c>
      <c r="U269" s="14">
        <v>981</v>
      </c>
      <c r="V269" s="9" t="s">
        <v>14</v>
      </c>
      <c r="W269" s="14" t="s">
        <v>14</v>
      </c>
      <c r="X269" s="6" t="s">
        <v>14</v>
      </c>
      <c r="Y269" s="25" t="s">
        <v>14</v>
      </c>
      <c r="Z269" s="17">
        <f>MIN(P269:S269)+1</f>
        <v>838</v>
      </c>
      <c r="AA269" s="92">
        <v>100</v>
      </c>
      <c r="AB269" s="14">
        <v>100</v>
      </c>
      <c r="AC269" s="14">
        <v>100</v>
      </c>
      <c r="AD269" s="14">
        <v>100</v>
      </c>
      <c r="AE269" s="14">
        <v>94.81</v>
      </c>
      <c r="AF269" s="14">
        <v>94.9</v>
      </c>
      <c r="AG269" s="22">
        <f>IF(V269="NaN", IF($Z269&gt;1, (1-(L269/$Z269))*100,100), (1-(L269/V269))*100)</f>
        <v>92.362768496425957</v>
      </c>
      <c r="AH269" s="22">
        <f>IF(W269="NaN", IF($Z269&gt;1, (1-(M269/$Z269))*100,100), (1-(M269/W269))*100)</f>
        <v>100</v>
      </c>
      <c r="AI269" s="14">
        <f>IF(X269="NaN", IF($Z269&gt;1, (1-(N269/$Z269))*100,100), (1-(N269/X269))*100)</f>
        <v>92.27950551171358</v>
      </c>
      <c r="AJ269" s="26">
        <f>IF(Y269="NaN", IF($Z269&gt;1, (1-(O269/$Z269))*100,100), (1-(O269/Y269))*100)</f>
        <v>88.915275956762187</v>
      </c>
      <c r="AK269" s="14">
        <v>7200</v>
      </c>
      <c r="AL269" s="14">
        <v>7200</v>
      </c>
      <c r="AM269" s="14">
        <v>7200</v>
      </c>
      <c r="AN269" s="14">
        <v>7200</v>
      </c>
      <c r="AO269" s="14">
        <v>7200</v>
      </c>
      <c r="AP269" s="14">
        <v>7200</v>
      </c>
      <c r="AQ269" s="12">
        <v>7200</v>
      </c>
      <c r="AR269" s="15">
        <v>7200</v>
      </c>
      <c r="AS269" s="6">
        <v>7200</v>
      </c>
      <c r="AT269" s="96">
        <v>7200</v>
      </c>
      <c r="AU269" s="1" t="b">
        <f>SUM($AK269:$AT269) &lt; $AY$1 * 7200</f>
        <v>1</v>
      </c>
      <c r="AV269" s="1" t="b">
        <f t="shared" si="13"/>
        <v>0</v>
      </c>
      <c r="AW269" s="5" t="b">
        <f t="shared" si="14"/>
        <v>0</v>
      </c>
      <c r="AX269" s="24"/>
      <c r="AY269" s="24"/>
      <c r="BA269" s="14">
        <f xml:space="preserve"> SUBTOTAL(104, F269,I269,L269:O269)</f>
        <v>92.889987482332899</v>
      </c>
      <c r="BB269" s="14">
        <f>SUBTOTAL(105, P269:S269,V269:Z269)</f>
        <v>837</v>
      </c>
      <c r="BC269" s="39" t="b">
        <f t="shared" si="12"/>
        <v>1</v>
      </c>
    </row>
    <row r="270" spans="1:55">
      <c r="A270" s="13">
        <v>100</v>
      </c>
      <c r="B270" s="13">
        <v>16</v>
      </c>
      <c r="C270" s="71">
        <v>0.3</v>
      </c>
      <c r="D270" s="71">
        <v>1</v>
      </c>
      <c r="E270" s="112">
        <v>3</v>
      </c>
      <c r="F270" s="92">
        <v>0</v>
      </c>
      <c r="G270" s="14" t="s">
        <v>15</v>
      </c>
      <c r="H270" s="14" t="s">
        <v>15</v>
      </c>
      <c r="I270" s="14" t="s">
        <v>15</v>
      </c>
      <c r="J270" s="14">
        <v>48.03</v>
      </c>
      <c r="K270" s="14">
        <v>48.05</v>
      </c>
      <c r="L270" s="9">
        <v>79.999999999825164</v>
      </c>
      <c r="M270" s="14">
        <v>0</v>
      </c>
      <c r="N270" s="90">
        <v>70.214230021519796</v>
      </c>
      <c r="O270" s="27">
        <v>90.815943640781143</v>
      </c>
      <c r="P270" s="92">
        <v>729</v>
      </c>
      <c r="Q270" s="14" t="s">
        <v>15</v>
      </c>
      <c r="R270" s="14" t="s">
        <v>15</v>
      </c>
      <c r="S270" s="14" t="s">
        <v>15</v>
      </c>
      <c r="T270" s="14">
        <v>903</v>
      </c>
      <c r="U270" s="14">
        <v>903</v>
      </c>
      <c r="V270" s="9" t="s">
        <v>14</v>
      </c>
      <c r="W270" s="14" t="s">
        <v>14</v>
      </c>
      <c r="X270" s="6" t="s">
        <v>14</v>
      </c>
      <c r="Y270" s="25" t="s">
        <v>14</v>
      </c>
      <c r="Z270" s="17">
        <f>MIN(P270:S270)+1</f>
        <v>730</v>
      </c>
      <c r="AA270" s="92">
        <v>100</v>
      </c>
      <c r="AB270" s="14">
        <v>100</v>
      </c>
      <c r="AC270" s="14">
        <v>100</v>
      </c>
      <c r="AD270" s="14">
        <v>100</v>
      </c>
      <c r="AE270" s="14">
        <v>94.68</v>
      </c>
      <c r="AF270" s="14">
        <v>94.68</v>
      </c>
      <c r="AG270" s="22">
        <f>IF(V270="NaN", IF($Z270&gt;1, (1-(L270/$Z270))*100,100), (1-(L270/V270))*100)</f>
        <v>89.041095890434903</v>
      </c>
      <c r="AH270" s="22">
        <f>IF(W270="NaN", IF($Z270&gt;1, (1-(M270/$Z270))*100,100), (1-(M270/W270))*100)</f>
        <v>100</v>
      </c>
      <c r="AI270" s="14">
        <f>IF(X270="NaN", IF($Z270&gt;1, (1-(N270/$Z270))*100,100), (1-(N270/X270))*100)</f>
        <v>90.381612325819205</v>
      </c>
      <c r="AJ270" s="26">
        <f>IF(Y270="NaN", IF($Z270&gt;1, (1-(O270/$Z270))*100,100), (1-(O270/Y270))*100)</f>
        <v>87.559459775235453</v>
      </c>
      <c r="AK270" s="14">
        <v>7200</v>
      </c>
      <c r="AL270" s="14">
        <v>7200</v>
      </c>
      <c r="AM270" s="14">
        <v>7200</v>
      </c>
      <c r="AN270" s="14">
        <v>7200</v>
      </c>
      <c r="AO270" s="14">
        <v>7200</v>
      </c>
      <c r="AP270" s="14">
        <v>7200</v>
      </c>
      <c r="AQ270" s="12">
        <v>7200</v>
      </c>
      <c r="AR270" s="15">
        <v>7200</v>
      </c>
      <c r="AS270" s="6">
        <v>7200</v>
      </c>
      <c r="AT270" s="96">
        <v>7200</v>
      </c>
      <c r="AU270" s="1" t="b">
        <f>SUM($AK270:$AT270) &lt; $AY$1 * 7200</f>
        <v>1</v>
      </c>
      <c r="AV270" s="1" t="b">
        <f t="shared" si="13"/>
        <v>0</v>
      </c>
      <c r="AW270" s="5" t="b">
        <f t="shared" si="14"/>
        <v>0</v>
      </c>
      <c r="AX270" s="24"/>
      <c r="AY270" s="24"/>
      <c r="BA270" s="14">
        <f xml:space="preserve"> SUBTOTAL(104, F270,I270,L270:O270)</f>
        <v>90.815943640781143</v>
      </c>
      <c r="BB270" s="14">
        <f>SUBTOTAL(105, P270:S270,V270:Z270)</f>
        <v>729</v>
      </c>
      <c r="BC270" s="39" t="b">
        <f t="shared" si="12"/>
        <v>1</v>
      </c>
    </row>
    <row r="271" spans="1:55">
      <c r="A271" s="13">
        <v>100</v>
      </c>
      <c r="B271" s="13">
        <v>16</v>
      </c>
      <c r="C271" s="71">
        <v>0.3</v>
      </c>
      <c r="D271" s="71">
        <v>1</v>
      </c>
      <c r="E271" s="112">
        <v>4</v>
      </c>
      <c r="F271" s="92">
        <v>0</v>
      </c>
      <c r="G271" s="14" t="s">
        <v>15</v>
      </c>
      <c r="H271" s="14" t="s">
        <v>15</v>
      </c>
      <c r="I271" s="14" t="s">
        <v>15</v>
      </c>
      <c r="J271" s="14">
        <v>48.1</v>
      </c>
      <c r="K271" s="14">
        <v>45</v>
      </c>
      <c r="L271" s="9">
        <v>74.999999999169518</v>
      </c>
      <c r="M271" s="14">
        <v>0</v>
      </c>
      <c r="N271" s="90">
        <v>68.319201812598919</v>
      </c>
      <c r="O271" s="27">
        <v>104.39569153234321</v>
      </c>
      <c r="P271" s="92">
        <v>808</v>
      </c>
      <c r="Q271" s="14" t="s">
        <v>15</v>
      </c>
      <c r="R271" s="14" t="s">
        <v>15</v>
      </c>
      <c r="S271" s="14" t="s">
        <v>15</v>
      </c>
      <c r="T271" s="14">
        <v>932</v>
      </c>
      <c r="U271" s="14">
        <v>932</v>
      </c>
      <c r="V271" s="9" t="s">
        <v>14</v>
      </c>
      <c r="W271" s="14" t="s">
        <v>14</v>
      </c>
      <c r="X271" s="6" t="s">
        <v>14</v>
      </c>
      <c r="Y271" s="25" t="s">
        <v>14</v>
      </c>
      <c r="Z271" s="17">
        <f>MIN(P271:S271)+1</f>
        <v>809</v>
      </c>
      <c r="AA271" s="92">
        <v>100</v>
      </c>
      <c r="AB271" s="14">
        <v>100</v>
      </c>
      <c r="AC271" s="14">
        <v>100</v>
      </c>
      <c r="AD271" s="14">
        <v>100</v>
      </c>
      <c r="AE271" s="14">
        <v>94.84</v>
      </c>
      <c r="AF271" s="14">
        <v>95.17</v>
      </c>
      <c r="AG271" s="22">
        <f>IF(V271="NaN", IF($Z271&gt;1, (1-(L271/$Z271))*100,100), (1-(L271/V271))*100)</f>
        <v>90.729295426555069</v>
      </c>
      <c r="AH271" s="22">
        <f>IF(W271="NaN", IF($Z271&gt;1, (1-(M271/$Z271))*100,100), (1-(M271/W271))*100)</f>
        <v>100</v>
      </c>
      <c r="AI271" s="14">
        <f>IF(X271="NaN", IF($Z271&gt;1, (1-(N271/$Z271))*100,100), (1-(N271/X271))*100)</f>
        <v>91.555104843930906</v>
      </c>
      <c r="AJ271" s="26">
        <f>IF(Y271="NaN", IF($Z271&gt;1, (1-(O271/$Z271))*100,100), (1-(O271/Y271))*100)</f>
        <v>87.095711800699235</v>
      </c>
      <c r="AK271" s="14">
        <v>7200</v>
      </c>
      <c r="AL271" s="14">
        <v>7200</v>
      </c>
      <c r="AM271" s="14">
        <v>7200</v>
      </c>
      <c r="AN271" s="14">
        <v>7200</v>
      </c>
      <c r="AO271" s="14">
        <v>7200</v>
      </c>
      <c r="AP271" s="14">
        <v>7200</v>
      </c>
      <c r="AQ271" s="12">
        <v>7200</v>
      </c>
      <c r="AR271" s="15">
        <v>7200</v>
      </c>
      <c r="AS271" s="6">
        <v>7200</v>
      </c>
      <c r="AT271" s="96">
        <v>7200</v>
      </c>
      <c r="AU271" s="1" t="b">
        <f>SUM($AK271:$AT271) &lt; $AY$1 * 7200</f>
        <v>1</v>
      </c>
      <c r="AV271" s="1" t="b">
        <f t="shared" si="13"/>
        <v>0</v>
      </c>
      <c r="AW271" s="5" t="b">
        <f t="shared" si="14"/>
        <v>0</v>
      </c>
      <c r="AX271" s="24"/>
      <c r="AY271" s="24"/>
      <c r="BA271" s="14">
        <f xml:space="preserve"> SUBTOTAL(104, F271,I271,L271:O271)</f>
        <v>104.39569153234321</v>
      </c>
      <c r="BB271" s="14">
        <f>SUBTOTAL(105, P271:S271,V271:Z271)</f>
        <v>808</v>
      </c>
      <c r="BC271" s="39" t="b">
        <f t="shared" si="12"/>
        <v>1</v>
      </c>
    </row>
    <row r="272" spans="1:55">
      <c r="A272" s="13">
        <v>100</v>
      </c>
      <c r="B272" s="13">
        <v>16</v>
      </c>
      <c r="C272" s="71">
        <v>0.3</v>
      </c>
      <c r="D272" s="71">
        <v>1</v>
      </c>
      <c r="E272" s="112">
        <v>5</v>
      </c>
      <c r="F272" s="92">
        <v>0</v>
      </c>
      <c r="G272" s="14" t="s">
        <v>15</v>
      </c>
      <c r="H272" s="14" t="s">
        <v>15</v>
      </c>
      <c r="I272" s="14" t="s">
        <v>15</v>
      </c>
      <c r="J272" s="14">
        <v>46.06</v>
      </c>
      <c r="K272" s="14">
        <v>44.65</v>
      </c>
      <c r="L272" s="9">
        <v>65.258430561714647</v>
      </c>
      <c r="M272" s="14">
        <v>0</v>
      </c>
      <c r="N272" s="90">
        <v>69.27519526885709</v>
      </c>
      <c r="O272" s="27">
        <v>104.2124488293729</v>
      </c>
      <c r="P272" s="92">
        <v>834</v>
      </c>
      <c r="Q272" s="14" t="s">
        <v>15</v>
      </c>
      <c r="R272" s="14" t="s">
        <v>15</v>
      </c>
      <c r="S272" s="14" t="s">
        <v>15</v>
      </c>
      <c r="T272" s="14">
        <v>859</v>
      </c>
      <c r="U272" s="14">
        <v>859</v>
      </c>
      <c r="V272" s="9" t="s">
        <v>14</v>
      </c>
      <c r="W272" s="14" t="s">
        <v>14</v>
      </c>
      <c r="X272" s="6" t="s">
        <v>14</v>
      </c>
      <c r="Y272" s="25" t="s">
        <v>14</v>
      </c>
      <c r="Z272" s="17">
        <f>MIN(P272:S272)+1</f>
        <v>835</v>
      </c>
      <c r="AA272" s="92">
        <v>100</v>
      </c>
      <c r="AB272" s="14">
        <v>100</v>
      </c>
      <c r="AC272" s="14">
        <v>100</v>
      </c>
      <c r="AD272" s="14">
        <v>100</v>
      </c>
      <c r="AE272" s="14">
        <v>94.64</v>
      </c>
      <c r="AF272" s="14">
        <v>94.8</v>
      </c>
      <c r="AG272" s="22">
        <f>IF(V272="NaN", IF($Z272&gt;1, (1-(L272/$Z272))*100,100), (1-(L272/V272))*100)</f>
        <v>92.184619094405434</v>
      </c>
      <c r="AH272" s="22">
        <f>IF(W272="NaN", IF($Z272&gt;1, (1-(M272/$Z272))*100,100), (1-(M272/W272))*100)</f>
        <v>100</v>
      </c>
      <c r="AI272" s="14">
        <f>IF(X272="NaN", IF($Z272&gt;1, (1-(N272/$Z272))*100,100), (1-(N272/X272))*100)</f>
        <v>91.703569428879391</v>
      </c>
      <c r="AJ272" s="26">
        <f>IF(Y272="NaN", IF($Z272&gt;1, (1-(O272/$Z272))*100,100), (1-(O272/Y272))*100)</f>
        <v>87.519467206063126</v>
      </c>
      <c r="AK272" s="14">
        <v>7200</v>
      </c>
      <c r="AL272" s="14">
        <v>7200</v>
      </c>
      <c r="AM272" s="14">
        <v>7200</v>
      </c>
      <c r="AN272" s="14">
        <v>7200</v>
      </c>
      <c r="AO272" s="14">
        <v>7200</v>
      </c>
      <c r="AP272" s="14">
        <v>7200</v>
      </c>
      <c r="AQ272" s="12">
        <v>7200</v>
      </c>
      <c r="AR272" s="15">
        <v>7200</v>
      </c>
      <c r="AS272" s="6">
        <v>7200</v>
      </c>
      <c r="AT272" s="96">
        <v>7200</v>
      </c>
      <c r="AU272" s="1" t="b">
        <f>SUM($AK272:$AT272) &lt; $AY$1 * 7200</f>
        <v>1</v>
      </c>
      <c r="AV272" s="1" t="b">
        <f t="shared" si="13"/>
        <v>0</v>
      </c>
      <c r="AW272" s="5" t="b">
        <f t="shared" si="14"/>
        <v>0</v>
      </c>
      <c r="AX272" s="24"/>
      <c r="AY272" s="24"/>
      <c r="BA272" s="14">
        <f xml:space="preserve"> SUBTOTAL(104, F272,I272,L272:O272)</f>
        <v>104.2124488293729</v>
      </c>
      <c r="BB272" s="14">
        <f>SUBTOTAL(105, P272:S272,V272:Z272)</f>
        <v>834</v>
      </c>
      <c r="BC272" s="39" t="b">
        <f t="shared" si="12"/>
        <v>1</v>
      </c>
    </row>
    <row r="273" spans="6:51">
      <c r="F273" s="23"/>
      <c r="N273" s="23"/>
      <c r="P273" s="23"/>
      <c r="X273" s="11"/>
      <c r="AA273" s="11"/>
      <c r="AH273" s="32"/>
      <c r="AI273" s="11"/>
      <c r="AK273" s="23"/>
      <c r="AS273" s="23"/>
      <c r="AU273" s="189" t="s">
        <v>50</v>
      </c>
      <c r="AV273" s="190"/>
      <c r="AW273" s="5">
        <f>COUNTIF(AW3:AW272, TRUE)</f>
        <v>40</v>
      </c>
    </row>
    <row r="274" spans="6:51">
      <c r="F274" s="184"/>
      <c r="G274" s="184"/>
      <c r="H274" s="184"/>
      <c r="I274" s="184"/>
      <c r="J274" s="184"/>
      <c r="K274" s="184"/>
      <c r="L274" s="184"/>
      <c r="M274" s="184"/>
      <c r="N274" s="184"/>
      <c r="O274" s="185"/>
      <c r="P274" s="184"/>
      <c r="Q274" s="184"/>
      <c r="R274" s="184"/>
      <c r="S274" s="184"/>
      <c r="T274" s="184"/>
      <c r="U274" s="184"/>
      <c r="V274" s="184"/>
      <c r="W274" s="184"/>
      <c r="X274" s="184"/>
      <c r="Y274" s="185"/>
      <c r="AA274" s="11"/>
      <c r="AH274" s="32"/>
      <c r="AI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27"/>
      <c r="AU274" s="11"/>
      <c r="AV274" s="11"/>
      <c r="AW274" s="11"/>
      <c r="AX274" s="11"/>
      <c r="AY274" s="11"/>
    </row>
    <row r="275" spans="6:51">
      <c r="F275" s="180"/>
      <c r="G275" s="180"/>
      <c r="H275" s="180"/>
      <c r="I275" s="180"/>
      <c r="J275" s="180"/>
      <c r="K275" s="180"/>
      <c r="L275" s="180"/>
      <c r="M275" s="180"/>
      <c r="N275" s="180"/>
      <c r="O275" s="182"/>
      <c r="P275" s="180"/>
      <c r="Q275" s="180"/>
      <c r="R275" s="180"/>
      <c r="S275" s="180"/>
      <c r="T275" s="180"/>
      <c r="U275" s="180"/>
      <c r="V275" s="180"/>
      <c r="W275" s="180"/>
      <c r="X275" s="180"/>
      <c r="Y275" s="182"/>
      <c r="AA275" s="11"/>
      <c r="AH275" s="32"/>
      <c r="AI275" s="11"/>
      <c r="AK275" s="1"/>
      <c r="AL275" s="1"/>
      <c r="AM275" s="1"/>
      <c r="AN275" s="1"/>
      <c r="AO275" s="1"/>
      <c r="AP275" s="1"/>
      <c r="AQ275" s="1"/>
      <c r="AR275" s="1"/>
      <c r="AS275" s="1"/>
      <c r="AT275" s="18"/>
      <c r="AU275" s="1"/>
      <c r="AV275" s="1"/>
      <c r="AW275" s="1"/>
      <c r="AX275" s="1"/>
      <c r="AY275" s="1"/>
    </row>
    <row r="276" spans="6:51">
      <c r="F276" s="180"/>
      <c r="G276" s="180"/>
      <c r="H276" s="180"/>
      <c r="I276" s="180"/>
      <c r="J276" s="180"/>
      <c r="K276" s="180"/>
      <c r="L276" s="180"/>
      <c r="M276" s="180"/>
      <c r="N276" s="180"/>
      <c r="O276" s="182"/>
      <c r="P276" s="180"/>
      <c r="Q276" s="180"/>
      <c r="R276" s="180"/>
      <c r="S276" s="180"/>
      <c r="T276" s="180"/>
      <c r="U276" s="180"/>
      <c r="V276" s="180"/>
      <c r="W276" s="180"/>
      <c r="X276" s="180"/>
      <c r="Y276" s="182"/>
      <c r="AA276" s="11"/>
      <c r="AH276" s="32"/>
      <c r="AI276" s="11"/>
      <c r="AK276" s="19"/>
      <c r="AL276" s="19"/>
      <c r="AM276" s="19"/>
      <c r="AN276" s="19"/>
      <c r="AO276" s="19"/>
      <c r="AP276" s="19"/>
      <c r="AQ276" s="19"/>
      <c r="AR276" s="19"/>
      <c r="AS276" s="19"/>
      <c r="AT276" s="81"/>
      <c r="AU276" s="19"/>
      <c r="AV276" s="19"/>
      <c r="AW276" s="19"/>
      <c r="AX276" s="19"/>
      <c r="AY276" s="19"/>
    </row>
    <row r="277" spans="6:51">
      <c r="F277" s="73"/>
      <c r="G277" s="73"/>
      <c r="H277" s="73"/>
      <c r="I277" s="73"/>
      <c r="J277" s="73"/>
      <c r="K277" s="73"/>
      <c r="L277" s="73"/>
      <c r="M277" s="73"/>
      <c r="N277" s="73"/>
      <c r="O277" s="183"/>
      <c r="P277" s="73"/>
      <c r="Q277" s="73"/>
      <c r="R277" s="73"/>
      <c r="S277" s="73"/>
      <c r="T277" s="73"/>
      <c r="U277" s="73"/>
      <c r="V277" s="73"/>
      <c r="W277" s="73"/>
      <c r="X277" s="73"/>
      <c r="Y277" s="183"/>
      <c r="AA277" s="11"/>
      <c r="AH277" s="32"/>
      <c r="AI277" s="11"/>
      <c r="AK277" s="41"/>
      <c r="AL277" s="41"/>
      <c r="AM277" s="41"/>
      <c r="AN277" s="41"/>
      <c r="AO277" s="41"/>
      <c r="AP277" s="41"/>
      <c r="AQ277" s="41"/>
      <c r="AR277" s="41"/>
      <c r="AS277" s="41"/>
      <c r="AT277" s="49"/>
      <c r="AU277" s="41"/>
      <c r="AV277" s="41"/>
      <c r="AW277" s="41"/>
      <c r="AX277" s="41"/>
      <c r="AY277" s="41"/>
    </row>
    <row r="278" spans="6:51">
      <c r="F278" s="73"/>
      <c r="G278" s="73"/>
      <c r="H278" s="73"/>
      <c r="I278" s="73"/>
      <c r="J278" s="73"/>
      <c r="K278" s="73"/>
      <c r="L278" s="73"/>
      <c r="M278" s="73"/>
      <c r="N278" s="73"/>
      <c r="O278" s="183"/>
      <c r="P278" s="73"/>
      <c r="Q278" s="73"/>
      <c r="R278" s="73"/>
      <c r="S278" s="73"/>
      <c r="T278" s="73"/>
      <c r="U278" s="73"/>
      <c r="V278" s="73"/>
      <c r="W278" s="73"/>
      <c r="X278" s="73"/>
      <c r="Y278" s="183"/>
      <c r="AA278" s="11"/>
      <c r="AH278" s="32"/>
      <c r="AI278" s="11"/>
      <c r="AK278" s="41"/>
      <c r="AL278" s="41"/>
      <c r="AM278" s="41"/>
      <c r="AN278" s="41"/>
      <c r="AO278" s="41"/>
      <c r="AP278" s="41"/>
      <c r="AQ278" s="41"/>
      <c r="AR278" s="41"/>
      <c r="AS278" s="41"/>
      <c r="AT278" s="49"/>
      <c r="AU278" s="41"/>
      <c r="AV278" s="41"/>
      <c r="AW278" s="41"/>
      <c r="AX278" s="41"/>
      <c r="AY278" s="41"/>
    </row>
    <row r="279" spans="6:51">
      <c r="F279" s="73"/>
      <c r="G279" s="73"/>
      <c r="H279" s="73"/>
      <c r="I279" s="73"/>
      <c r="J279" s="73"/>
      <c r="K279" s="73"/>
      <c r="L279" s="73"/>
      <c r="M279" s="73"/>
      <c r="N279" s="73"/>
      <c r="O279" s="183"/>
      <c r="P279" s="73"/>
      <c r="Q279" s="73"/>
      <c r="R279" s="73"/>
      <c r="S279" s="73"/>
      <c r="T279" s="73"/>
      <c r="U279" s="73"/>
      <c r="V279" s="73"/>
      <c r="W279" s="73"/>
      <c r="X279" s="73"/>
      <c r="Y279" s="183"/>
      <c r="AA279" s="1"/>
      <c r="AD279" s="1"/>
      <c r="AG279" s="1"/>
      <c r="AH279" s="1"/>
      <c r="AI279" s="1"/>
      <c r="AJ279" s="18"/>
      <c r="AK279" s="41"/>
      <c r="AL279" s="41"/>
      <c r="AM279" s="41"/>
      <c r="AN279" s="41"/>
      <c r="AO279" s="41"/>
      <c r="AP279" s="41"/>
      <c r="AQ279" s="41"/>
      <c r="AR279" s="41"/>
      <c r="AS279" s="41"/>
      <c r="AT279" s="49"/>
      <c r="AU279" s="41"/>
      <c r="AV279" s="41"/>
      <c r="AW279" s="41"/>
      <c r="AX279" s="41"/>
      <c r="AY279" s="41"/>
    </row>
    <row r="280" spans="6:51">
      <c r="F280" s="180"/>
      <c r="G280" s="180"/>
      <c r="H280" s="180"/>
      <c r="I280" s="180"/>
      <c r="J280" s="180"/>
      <c r="K280" s="180"/>
      <c r="L280" s="180"/>
      <c r="M280" s="180"/>
      <c r="N280" s="180"/>
      <c r="O280" s="182"/>
      <c r="P280" s="180"/>
      <c r="Q280" s="180"/>
      <c r="R280" s="180"/>
      <c r="S280" s="180"/>
      <c r="T280" s="180"/>
      <c r="U280" s="180"/>
      <c r="V280" s="180"/>
      <c r="W280" s="180"/>
      <c r="X280" s="180"/>
      <c r="Y280" s="182"/>
      <c r="AA280" s="20"/>
      <c r="AD280" s="20"/>
      <c r="AE280" s="1"/>
      <c r="AF280" s="1"/>
      <c r="AG280" s="1"/>
      <c r="AH280" s="1"/>
      <c r="AI280" s="1"/>
      <c r="AJ280" s="18"/>
      <c r="AK280" s="23"/>
      <c r="AS280" s="23"/>
    </row>
    <row r="281" spans="6:51">
      <c r="F281" s="180"/>
      <c r="G281" s="180"/>
      <c r="H281" s="180"/>
      <c r="I281" s="180"/>
      <c r="J281" s="180"/>
      <c r="K281" s="180"/>
      <c r="L281" s="180"/>
      <c r="M281" s="180"/>
      <c r="N281" s="180"/>
      <c r="O281" s="182"/>
      <c r="P281" s="180"/>
      <c r="Q281" s="180"/>
      <c r="R281" s="180"/>
      <c r="S281" s="180"/>
      <c r="T281" s="180"/>
      <c r="U281" s="180"/>
      <c r="V281" s="180"/>
      <c r="W281" s="180"/>
      <c r="X281" s="180"/>
      <c r="Y281" s="182"/>
      <c r="AA281" s="1"/>
      <c r="AB281" s="1"/>
      <c r="AC281" s="1"/>
      <c r="AD281" s="1"/>
      <c r="AE281" s="1"/>
      <c r="AF281" s="1"/>
      <c r="AG281" s="1"/>
      <c r="AH281" s="1"/>
      <c r="AI281" s="1"/>
      <c r="AJ281" s="18"/>
      <c r="AK281" s="23"/>
      <c r="AS281" s="23"/>
    </row>
    <row r="282" spans="6:51">
      <c r="F282" s="180"/>
      <c r="G282" s="180"/>
      <c r="H282" s="180"/>
      <c r="I282" s="180"/>
      <c r="J282" s="180"/>
      <c r="K282" s="180"/>
      <c r="L282" s="180"/>
      <c r="M282" s="180"/>
      <c r="N282" s="180"/>
      <c r="O282" s="182"/>
      <c r="P282" s="180"/>
      <c r="Q282" s="180"/>
      <c r="R282" s="180"/>
      <c r="S282" s="180"/>
      <c r="T282" s="180"/>
      <c r="U282" s="180"/>
      <c r="V282" s="180"/>
      <c r="W282" s="180"/>
      <c r="X282" s="180"/>
      <c r="Y282" s="182"/>
      <c r="AA282" s="21"/>
      <c r="AB282" s="21"/>
      <c r="AC282" s="21"/>
      <c r="AD282" s="21"/>
      <c r="AE282" s="21"/>
      <c r="AF282" s="21"/>
      <c r="AG282" s="21"/>
      <c r="AH282" s="21"/>
      <c r="AI282" s="41"/>
      <c r="AJ282" s="79"/>
      <c r="AK282" s="23"/>
      <c r="AS282" s="23"/>
    </row>
    <row r="283" spans="6:51">
      <c r="J283" s="1"/>
      <c r="K283" s="1"/>
      <c r="L283" s="1"/>
      <c r="M283" s="1"/>
      <c r="N283" s="93"/>
      <c r="O283" s="18"/>
      <c r="P283" s="1"/>
      <c r="Q283" s="1"/>
      <c r="R283" s="1"/>
      <c r="S283" s="1"/>
      <c r="T283" s="1"/>
      <c r="U283" s="1"/>
      <c r="V283" s="1"/>
      <c r="W283" s="1"/>
    </row>
    <row r="284" spans="6:51">
      <c r="P284" s="23"/>
    </row>
  </sheetData>
  <mergeCells count="6">
    <mergeCell ref="AU273:AV273"/>
    <mergeCell ref="F1:O1"/>
    <mergeCell ref="P1:Y1"/>
    <mergeCell ref="AA1:AJ1"/>
    <mergeCell ref="AK1:AT1"/>
    <mergeCell ref="Z1:Z2"/>
  </mergeCells>
  <phoneticPr fontId="18" type="noConversion"/>
  <conditionalFormatting sqref="BC3:BC272">
    <cfRule type="expression" dxfId="13" priority="3">
      <formula>IF($BC3, FALSE)</formula>
    </cfRule>
  </conditionalFormatting>
  <conditionalFormatting sqref="AA3:AJ272">
    <cfRule type="expression" dxfId="12" priority="16">
      <formula>AA3=MIN($AA3, $AD3, $AG3:$AJ3)</formula>
    </cfRule>
  </conditionalFormatting>
  <conditionalFormatting sqref="AG3:AJ272">
    <cfRule type="expression" dxfId="11" priority="19">
      <formula>AND(AG3&lt;=0, $AV3=FALSE)</formula>
    </cfRule>
  </conditionalFormatting>
  <conditionalFormatting sqref="F3:AT272">
    <cfRule type="expression" dxfId="10" priority="1">
      <formula>MOD(ROW()-2,5) = 0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554E5-CE16-D440-ADD2-098F9A0C3280}">
  <dimension ref="A1:AC57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B31" sqref="AB31"/>
    </sheetView>
  </sheetViews>
  <sheetFormatPr baseColWidth="10" defaultRowHeight="16"/>
  <cols>
    <col min="1" max="2" width="7.28515625" bestFit="1" customWidth="1"/>
    <col min="3" max="3" width="10.28515625" bestFit="1" customWidth="1"/>
    <col min="4" max="4" width="11.28515625" style="50" bestFit="1" customWidth="1"/>
    <col min="5" max="5" width="5.42578125" style="63" bestFit="1" customWidth="1"/>
    <col min="6" max="6" width="5.42578125" bestFit="1" customWidth="1"/>
    <col min="7" max="7" width="5.42578125" hidden="1" customWidth="1"/>
    <col min="8" max="8" width="5.42578125" bestFit="1" customWidth="1"/>
    <col min="9" max="10" width="4.42578125" hidden="1" customWidth="1"/>
    <col min="11" max="11" width="4.42578125" bestFit="1" customWidth="1"/>
    <col min="12" max="12" width="5" bestFit="1" customWidth="1"/>
    <col min="13" max="13" width="6" bestFit="1" customWidth="1"/>
    <col min="14" max="14" width="4.42578125" style="50" bestFit="1" customWidth="1"/>
    <col min="15" max="16" width="6.42578125" bestFit="1" customWidth="1"/>
    <col min="17" max="17" width="6.42578125" hidden="1" customWidth="1"/>
    <col min="18" max="18" width="6.42578125" bestFit="1" customWidth="1"/>
    <col min="19" max="20" width="6.42578125" hidden="1" customWidth="1"/>
    <col min="21" max="23" width="6.42578125" bestFit="1" customWidth="1"/>
    <col min="24" max="24" width="6.42578125" style="50" bestFit="1" customWidth="1"/>
    <col min="26" max="26" width="11.5703125" hidden="1" customWidth="1"/>
    <col min="27" max="27" width="4" hidden="1" customWidth="1"/>
  </cols>
  <sheetData>
    <row r="1" spans="1:27">
      <c r="A1" s="55"/>
      <c r="B1" s="55"/>
      <c r="C1" s="55"/>
      <c r="D1" s="61"/>
      <c r="E1" s="125" t="s">
        <v>40</v>
      </c>
      <c r="F1" s="126"/>
      <c r="G1" s="126"/>
      <c r="H1" s="126"/>
      <c r="I1" s="126"/>
      <c r="J1" s="126"/>
      <c r="K1" s="126"/>
      <c r="L1" s="126"/>
      <c r="M1" s="126"/>
      <c r="N1" s="127"/>
      <c r="O1" s="125" t="s">
        <v>41</v>
      </c>
      <c r="P1" s="126"/>
      <c r="Q1" s="126"/>
      <c r="R1" s="126"/>
      <c r="S1" s="126"/>
      <c r="T1" s="126"/>
      <c r="U1" s="126"/>
      <c r="V1" s="126"/>
      <c r="W1" s="126"/>
      <c r="X1" s="127"/>
      <c r="Z1" s="45" t="s">
        <v>33</v>
      </c>
      <c r="AA1" s="45"/>
    </row>
    <row r="2" spans="1:27" s="124" customFormat="1" ht="17" thickBot="1">
      <c r="A2" s="120" t="s">
        <v>4</v>
      </c>
      <c r="B2" s="120" t="s">
        <v>5</v>
      </c>
      <c r="C2" s="120" t="s">
        <v>6</v>
      </c>
      <c r="D2" s="121" t="s">
        <v>7</v>
      </c>
      <c r="E2" s="122" t="s">
        <v>19</v>
      </c>
      <c r="F2" s="123" t="s">
        <v>9</v>
      </c>
      <c r="G2" s="123" t="s">
        <v>10</v>
      </c>
      <c r="H2" s="74" t="s">
        <v>11</v>
      </c>
      <c r="I2" s="74" t="s">
        <v>12</v>
      </c>
      <c r="J2" s="74" t="s">
        <v>13</v>
      </c>
      <c r="K2" s="74" t="s">
        <v>42</v>
      </c>
      <c r="L2" s="74" t="s">
        <v>25</v>
      </c>
      <c r="M2" s="74" t="s">
        <v>26</v>
      </c>
      <c r="N2" s="78" t="s">
        <v>24</v>
      </c>
      <c r="O2" s="74" t="s">
        <v>19</v>
      </c>
      <c r="P2" s="123" t="s">
        <v>9</v>
      </c>
      <c r="Q2" s="123" t="s">
        <v>10</v>
      </c>
      <c r="R2" s="74" t="s">
        <v>11</v>
      </c>
      <c r="S2" s="74" t="s">
        <v>12</v>
      </c>
      <c r="T2" s="74" t="s">
        <v>13</v>
      </c>
      <c r="U2" s="74" t="s">
        <v>42</v>
      </c>
      <c r="V2" s="74" t="s">
        <v>25</v>
      </c>
      <c r="W2" s="74" t="s">
        <v>26</v>
      </c>
      <c r="X2" s="78" t="s">
        <v>24</v>
      </c>
      <c r="Z2" s="74" t="s">
        <v>31</v>
      </c>
      <c r="AA2" s="74" t="s">
        <v>32</v>
      </c>
    </row>
    <row r="3" spans="1:27" ht="17" thickTop="1">
      <c r="A3" s="56">
        <v>50</v>
      </c>
      <c r="B3" s="57">
        <v>4</v>
      </c>
      <c r="C3" s="57">
        <v>0.1</v>
      </c>
      <c r="D3" s="58">
        <v>0.1</v>
      </c>
      <c r="E3" s="119">
        <f ca="1">AVERAGE(INDIRECT($Z$1&amp;ADDRESS($Z3, E$57)&amp;":"&amp;ADDRESS($AA3, E$57)))</f>
        <v>10</v>
      </c>
      <c r="F3" s="119">
        <f t="shared" ref="F3:U18" ca="1" si="0">AVERAGE(INDIRECT($Z$1&amp;ADDRESS($Z3, F$57)&amp;":"&amp;ADDRESS($AA3, F$57)))</f>
        <v>0</v>
      </c>
      <c r="G3" s="119">
        <f t="shared" ca="1" si="0"/>
        <v>0</v>
      </c>
      <c r="H3" s="119">
        <f t="shared" ca="1" si="0"/>
        <v>0</v>
      </c>
      <c r="I3" s="119">
        <f t="shared" ca="1" si="0"/>
        <v>22.901999999999997</v>
      </c>
      <c r="J3" s="119">
        <f t="shared" ca="1" si="0"/>
        <v>21.052</v>
      </c>
      <c r="K3" s="119">
        <f t="shared" ca="1" si="0"/>
        <v>0</v>
      </c>
      <c r="L3" s="119">
        <f t="shared" ca="1" si="0"/>
        <v>0</v>
      </c>
      <c r="M3" s="119">
        <f t="shared" ca="1" si="0"/>
        <v>0</v>
      </c>
      <c r="N3" s="59">
        <f t="shared" ca="1" si="0"/>
        <v>0</v>
      </c>
      <c r="O3" s="119">
        <f t="shared" ca="1" si="0"/>
        <v>1443.8240000000001</v>
      </c>
      <c r="P3" s="119">
        <f t="shared" ca="1" si="0"/>
        <v>2.1840000000000002</v>
      </c>
      <c r="Q3" s="119">
        <f t="shared" ca="1" si="0"/>
        <v>0.54199999999999993</v>
      </c>
      <c r="R3" s="119">
        <f t="shared" ca="1" si="0"/>
        <v>3.048</v>
      </c>
      <c r="S3" s="119">
        <f t="shared" ca="1" si="0"/>
        <v>0.24800000000000005</v>
      </c>
      <c r="T3" s="119">
        <f t="shared" ca="1" si="0"/>
        <v>1.7559999999999998</v>
      </c>
      <c r="U3" s="119">
        <f t="shared" ca="1" si="0"/>
        <v>59.81191611289978</v>
      </c>
      <c r="V3" s="119">
        <f t="shared" ref="O3:X18" ca="1" si="1">AVERAGE(INDIRECT($Z$1&amp;ADDRESS($Z3, V$57)&amp;":"&amp;ADDRESS($AA3, V$57)))</f>
        <v>17.644231414794923</v>
      </c>
      <c r="W3" s="119">
        <f t="shared" ca="1" si="1"/>
        <v>13.13972978591919</v>
      </c>
      <c r="X3" s="59">
        <f t="shared" ca="1" si="1"/>
        <v>5.8543766021728514</v>
      </c>
      <c r="Z3">
        <f>((ROW()-3)*4+ROW())</f>
        <v>3</v>
      </c>
      <c r="AA3">
        <f>(ROW()-3)*4+ROW()+4</f>
        <v>7</v>
      </c>
    </row>
    <row r="4" spans="1:27">
      <c r="A4" s="56">
        <v>50</v>
      </c>
      <c r="B4" s="57">
        <v>4</v>
      </c>
      <c r="C4" s="57">
        <v>0.1</v>
      </c>
      <c r="D4" s="58">
        <v>0.5</v>
      </c>
      <c r="E4" s="119">
        <f t="shared" ref="E4:N56" ca="1" si="2">AVERAGE(INDIRECT($Z$1&amp;ADDRESS($Z4, E$57)&amp;":"&amp;ADDRESS($AA4, E$57)))</f>
        <v>10</v>
      </c>
      <c r="F4" s="119">
        <f t="shared" ca="1" si="0"/>
        <v>0</v>
      </c>
      <c r="G4" s="119">
        <f t="shared" ca="1" si="0"/>
        <v>0</v>
      </c>
      <c r="H4" s="119">
        <f t="shared" ca="1" si="0"/>
        <v>0</v>
      </c>
      <c r="I4" s="119">
        <f t="shared" ca="1" si="0"/>
        <v>10.814</v>
      </c>
      <c r="J4" s="119">
        <f t="shared" ca="1" si="0"/>
        <v>2.8899999999999997</v>
      </c>
      <c r="K4" s="119">
        <f t="shared" ca="1" si="0"/>
        <v>0</v>
      </c>
      <c r="L4" s="119">
        <f t="shared" ca="1" si="0"/>
        <v>0</v>
      </c>
      <c r="M4" s="119">
        <f t="shared" ca="1" si="0"/>
        <v>0</v>
      </c>
      <c r="N4" s="59">
        <f t="shared" ca="1" si="0"/>
        <v>0</v>
      </c>
      <c r="O4" s="119">
        <f t="shared" ca="1" si="1"/>
        <v>1831.81</v>
      </c>
      <c r="P4" s="119">
        <f t="shared" ca="1" si="1"/>
        <v>70.171999999999997</v>
      </c>
      <c r="Q4" s="119">
        <f t="shared" ca="1" si="1"/>
        <v>5.0439999999999987</v>
      </c>
      <c r="R4" s="119">
        <f t="shared" ca="1" si="1"/>
        <v>4.71</v>
      </c>
      <c r="S4" s="119">
        <f t="shared" ca="1" si="1"/>
        <v>0.55600000000000005</v>
      </c>
      <c r="T4" s="119">
        <f t="shared" ca="1" si="1"/>
        <v>10.772</v>
      </c>
      <c r="U4" s="119">
        <f t="shared" ca="1" si="1"/>
        <v>244.89070720672603</v>
      </c>
      <c r="V4" s="119">
        <f t="shared" ca="1" si="1"/>
        <v>342.65554361343379</v>
      </c>
      <c r="W4" s="119">
        <f t="shared" ca="1" si="1"/>
        <v>188.65087962150574</v>
      </c>
      <c r="X4" s="59">
        <f t="shared" ca="1" si="1"/>
        <v>12.896192836761475</v>
      </c>
      <c r="Z4">
        <f t="shared" ref="Z4:Z56" si="3">((ROW()-3)*4+ROW())</f>
        <v>8</v>
      </c>
      <c r="AA4">
        <f t="shared" ref="AA4:AA56" si="4">(ROW()-3)*4+ROW()+4</f>
        <v>12</v>
      </c>
    </row>
    <row r="5" spans="1:27">
      <c r="A5" s="56">
        <v>50</v>
      </c>
      <c r="B5" s="57">
        <v>4</v>
      </c>
      <c r="C5" s="57">
        <v>0.1</v>
      </c>
      <c r="D5" s="58">
        <v>1</v>
      </c>
      <c r="E5" s="119">
        <f t="shared" ca="1" si="2"/>
        <v>17.334</v>
      </c>
      <c r="F5" s="119">
        <f t="shared" ca="1" si="0"/>
        <v>0</v>
      </c>
      <c r="G5" s="119">
        <f t="shared" ca="1" si="0"/>
        <v>0</v>
      </c>
      <c r="H5" s="119">
        <f t="shared" ca="1" si="0"/>
        <v>0</v>
      </c>
      <c r="I5" s="119">
        <f t="shared" ca="1" si="0"/>
        <v>10.124000000000001</v>
      </c>
      <c r="J5" s="119">
        <f t="shared" ca="1" si="0"/>
        <v>4.5</v>
      </c>
      <c r="K5" s="119">
        <f t="shared" ca="1" si="0"/>
        <v>0</v>
      </c>
      <c r="L5" s="119">
        <f t="shared" ca="1" si="0"/>
        <v>0</v>
      </c>
      <c r="M5" s="119">
        <f t="shared" ca="1" si="0"/>
        <v>-8.8817841970012523E-15</v>
      </c>
      <c r="N5" s="59">
        <f t="shared" ca="1" si="0"/>
        <v>0</v>
      </c>
      <c r="O5" s="119">
        <f t="shared" ca="1" si="1"/>
        <v>2973.28</v>
      </c>
      <c r="P5" s="119">
        <f t="shared" ca="1" si="1"/>
        <v>98.525999999999996</v>
      </c>
      <c r="Q5" s="119">
        <f t="shared" ca="1" si="1"/>
        <v>1.556</v>
      </c>
      <c r="R5" s="119">
        <f t="shared" ca="1" si="1"/>
        <v>1.8780000000000001</v>
      </c>
      <c r="S5" s="119">
        <f t="shared" ca="1" si="1"/>
        <v>0.44800000000000006</v>
      </c>
      <c r="T5" s="119">
        <f t="shared" ca="1" si="1"/>
        <v>0.95199999999999996</v>
      </c>
      <c r="U5" s="119">
        <f t="shared" ca="1" si="1"/>
        <v>251.51980938911439</v>
      </c>
      <c r="V5" s="119">
        <f t="shared" ca="1" si="1"/>
        <v>519.67088675498974</v>
      </c>
      <c r="W5" s="119">
        <f t="shared" ca="1" si="1"/>
        <v>150.42317266464232</v>
      </c>
      <c r="X5" s="59">
        <f t="shared" ca="1" si="1"/>
        <v>11.25691523551941</v>
      </c>
      <c r="Z5">
        <f t="shared" si="3"/>
        <v>13</v>
      </c>
      <c r="AA5">
        <f t="shared" si="4"/>
        <v>17</v>
      </c>
    </row>
    <row r="6" spans="1:27">
      <c r="A6" s="56">
        <v>50</v>
      </c>
      <c r="B6" s="57">
        <v>4</v>
      </c>
      <c r="C6" s="57">
        <v>0.3</v>
      </c>
      <c r="D6" s="58">
        <v>0.1</v>
      </c>
      <c r="E6" s="119">
        <f t="shared" ca="1" si="2"/>
        <v>0</v>
      </c>
      <c r="F6" s="119">
        <f t="shared" ca="1" si="0"/>
        <v>0</v>
      </c>
      <c r="G6" s="119">
        <f t="shared" ca="1" si="0"/>
        <v>0</v>
      </c>
      <c r="H6" s="119">
        <f t="shared" ca="1" si="0"/>
        <v>0</v>
      </c>
      <c r="I6" s="119">
        <f t="shared" ca="1" si="0"/>
        <v>15.382</v>
      </c>
      <c r="J6" s="119">
        <f t="shared" ca="1" si="0"/>
        <v>14.215999999999999</v>
      </c>
      <c r="K6" s="119">
        <f t="shared" ca="1" si="0"/>
        <v>0</v>
      </c>
      <c r="L6" s="119">
        <f t="shared" ca="1" si="0"/>
        <v>0</v>
      </c>
      <c r="M6" s="119">
        <f t="shared" ca="1" si="0"/>
        <v>0</v>
      </c>
      <c r="N6" s="59">
        <f t="shared" ca="1" si="0"/>
        <v>0</v>
      </c>
      <c r="O6" s="119">
        <f t="shared" ca="1" si="1"/>
        <v>0.95400000000000007</v>
      </c>
      <c r="P6" s="119">
        <f t="shared" ca="1" si="1"/>
        <v>0.42799999999999994</v>
      </c>
      <c r="Q6" s="119">
        <f t="shared" ca="1" si="1"/>
        <v>0.26400000000000001</v>
      </c>
      <c r="R6" s="119">
        <f t="shared" ca="1" si="1"/>
        <v>0.72799999999999998</v>
      </c>
      <c r="S6" s="119">
        <f t="shared" ca="1" si="1"/>
        <v>0.09</v>
      </c>
      <c r="T6" s="119">
        <f t="shared" ca="1" si="1"/>
        <v>2.1859999999999999</v>
      </c>
      <c r="U6" s="119">
        <f t="shared" ca="1" si="1"/>
        <v>59.581623363494863</v>
      </c>
      <c r="V6" s="119">
        <f t="shared" ca="1" si="1"/>
        <v>15.992895221710208</v>
      </c>
      <c r="W6" s="119">
        <f t="shared" ca="1" si="1"/>
        <v>13.712958717346192</v>
      </c>
      <c r="X6" s="59">
        <f t="shared" ca="1" si="1"/>
        <v>5.8142680644989015</v>
      </c>
      <c r="Z6">
        <f t="shared" si="3"/>
        <v>18</v>
      </c>
      <c r="AA6">
        <f t="shared" si="4"/>
        <v>22</v>
      </c>
    </row>
    <row r="7" spans="1:27">
      <c r="A7" s="56">
        <v>50</v>
      </c>
      <c r="B7" s="57">
        <v>4</v>
      </c>
      <c r="C7" s="57">
        <v>0.3</v>
      </c>
      <c r="D7" s="58">
        <v>0.5</v>
      </c>
      <c r="E7" s="119">
        <f t="shared" ca="1" si="2"/>
        <v>0</v>
      </c>
      <c r="F7" s="119">
        <f t="shared" ca="1" si="0"/>
        <v>0</v>
      </c>
      <c r="G7" s="119">
        <f t="shared" ca="1" si="0"/>
        <v>0</v>
      </c>
      <c r="H7" s="119">
        <f t="shared" ca="1" si="0"/>
        <v>0</v>
      </c>
      <c r="I7" s="119">
        <f t="shared" ca="1" si="0"/>
        <v>33.028000000000006</v>
      </c>
      <c r="J7" s="119">
        <f t="shared" ca="1" si="0"/>
        <v>19.660000000000004</v>
      </c>
      <c r="K7" s="119">
        <f t="shared" ca="1" si="0"/>
        <v>0</v>
      </c>
      <c r="L7" s="119">
        <f t="shared" ca="1" si="0"/>
        <v>29.313985990999335</v>
      </c>
      <c r="M7" s="119">
        <f t="shared" ca="1" si="0"/>
        <v>9.6977440565963207</v>
      </c>
      <c r="N7" s="59">
        <f t="shared" ca="1" si="0"/>
        <v>0</v>
      </c>
      <c r="O7" s="119">
        <f t="shared" ca="1" si="1"/>
        <v>1087.4720000000002</v>
      </c>
      <c r="P7" s="119">
        <f t="shared" ca="1" si="1"/>
        <v>1039.8799999999999</v>
      </c>
      <c r="Q7" s="119">
        <f t="shared" ca="1" si="1"/>
        <v>92.335999999999999</v>
      </c>
      <c r="R7" s="119">
        <f t="shared" ca="1" si="1"/>
        <v>273.72800000000001</v>
      </c>
      <c r="S7" s="119">
        <f t="shared" ca="1" si="1"/>
        <v>4.7380000000000004</v>
      </c>
      <c r="T7" s="119">
        <f t="shared" ca="1" si="1"/>
        <v>28.762</v>
      </c>
      <c r="U7" s="119">
        <f t="shared" ca="1" si="1"/>
        <v>565.74513602256764</v>
      </c>
      <c r="V7" s="119">
        <f t="shared" ca="1" si="1"/>
        <v>5819.4149574279782</v>
      </c>
      <c r="W7" s="119">
        <f t="shared" ca="1" si="1"/>
        <v>2994.4148401737211</v>
      </c>
      <c r="X7" s="59">
        <f t="shared" ca="1" si="1"/>
        <v>302.28555102348332</v>
      </c>
      <c r="Z7">
        <f t="shared" si="3"/>
        <v>23</v>
      </c>
      <c r="AA7">
        <f t="shared" si="4"/>
        <v>27</v>
      </c>
    </row>
    <row r="8" spans="1:27">
      <c r="A8" s="57">
        <v>50</v>
      </c>
      <c r="B8" s="57">
        <v>4</v>
      </c>
      <c r="C8" s="57">
        <v>0.3</v>
      </c>
      <c r="D8" s="58">
        <v>1</v>
      </c>
      <c r="E8" s="119">
        <f t="shared" ca="1" si="2"/>
        <v>5.758</v>
      </c>
      <c r="F8" s="119">
        <f t="shared" ca="1" si="0"/>
        <v>0</v>
      </c>
      <c r="G8" s="119">
        <f t="shared" ca="1" si="0"/>
        <v>0</v>
      </c>
      <c r="H8" s="119">
        <f t="shared" ca="1" si="0"/>
        <v>0</v>
      </c>
      <c r="I8" s="119">
        <f t="shared" ca="1" si="0"/>
        <v>19.963999999999999</v>
      </c>
      <c r="J8" s="119">
        <f t="shared" ca="1" si="0"/>
        <v>5.8719999999999999</v>
      </c>
      <c r="K8" s="119">
        <f t="shared" ca="1" si="0"/>
        <v>0</v>
      </c>
      <c r="L8" s="119">
        <f t="shared" ca="1" si="0"/>
        <v>5.4935483870967738</v>
      </c>
      <c r="M8" s="119">
        <f t="shared" ca="1" si="0"/>
        <v>0</v>
      </c>
      <c r="N8" s="59">
        <f t="shared" ca="1" si="0"/>
        <v>0</v>
      </c>
      <c r="O8" s="119">
        <f t="shared" ca="1" si="1"/>
        <v>2585.3120000000004</v>
      </c>
      <c r="P8" s="119">
        <f t="shared" ca="1" si="1"/>
        <v>944.78600000000006</v>
      </c>
      <c r="Q8" s="119">
        <f t="shared" ca="1" si="1"/>
        <v>18.602</v>
      </c>
      <c r="R8" s="119">
        <f t="shared" ca="1" si="1"/>
        <v>29.115999999999996</v>
      </c>
      <c r="S8" s="119">
        <f t="shared" ca="1" si="1"/>
        <v>20.872</v>
      </c>
      <c r="T8" s="119">
        <f t="shared" ca="1" si="1"/>
        <v>7.5220000000000002</v>
      </c>
      <c r="U8" s="119">
        <f t="shared" ca="1" si="1"/>
        <v>711.78876657485966</v>
      </c>
      <c r="V8" s="119">
        <f t="shared" ca="1" si="1"/>
        <v>3182.543486213684</v>
      </c>
      <c r="W8" s="119">
        <f t="shared" ca="1" si="1"/>
        <v>1200.8475401878356</v>
      </c>
      <c r="X8" s="59">
        <f t="shared" ca="1" si="1"/>
        <v>52.833578681945802</v>
      </c>
      <c r="Z8">
        <f t="shared" si="3"/>
        <v>28</v>
      </c>
      <c r="AA8">
        <f t="shared" si="4"/>
        <v>32</v>
      </c>
    </row>
    <row r="9" spans="1:27">
      <c r="A9" s="57">
        <v>50</v>
      </c>
      <c r="B9" s="57">
        <v>8</v>
      </c>
      <c r="C9" s="57">
        <v>0.1</v>
      </c>
      <c r="D9" s="58">
        <v>0.1</v>
      </c>
      <c r="E9" s="119">
        <f t="shared" ca="1" si="2"/>
        <v>83.64200000000001</v>
      </c>
      <c r="F9" s="119">
        <f t="shared" ca="1" si="0"/>
        <v>98.213999999999999</v>
      </c>
      <c r="G9" s="119">
        <f t="shared" ca="1" si="0"/>
        <v>17.315999999999999</v>
      </c>
      <c r="H9" s="119">
        <f t="shared" ca="1" si="0"/>
        <v>25.927999999999997</v>
      </c>
      <c r="I9" s="119">
        <f t="shared" ca="1" si="0"/>
        <v>52.977999999999994</v>
      </c>
      <c r="J9" s="119">
        <f t="shared" ca="1" si="0"/>
        <v>52.39200000000001</v>
      </c>
      <c r="K9" s="119">
        <f t="shared" ca="1" si="0"/>
        <v>26.941097121054906</v>
      </c>
      <c r="L9" s="119">
        <f t="shared" ca="1" si="0"/>
        <v>0</v>
      </c>
      <c r="M9" s="119">
        <f t="shared" ca="1" si="0"/>
        <v>0</v>
      </c>
      <c r="N9" s="59">
        <f t="shared" ca="1" si="0"/>
        <v>0</v>
      </c>
      <c r="O9" s="119">
        <f t="shared" ca="1" si="1"/>
        <v>7200</v>
      </c>
      <c r="P9" s="119">
        <f t="shared" ca="1" si="1"/>
        <v>7200</v>
      </c>
      <c r="Q9" s="119">
        <f t="shared" ca="1" si="1"/>
        <v>5102.8919999999998</v>
      </c>
      <c r="R9" s="119">
        <f t="shared" ca="1" si="1"/>
        <v>4928.09</v>
      </c>
      <c r="S9" s="119">
        <f t="shared" ca="1" si="1"/>
        <v>3807.3859999999995</v>
      </c>
      <c r="T9" s="119">
        <f t="shared" ca="1" si="1"/>
        <v>299.11400000000003</v>
      </c>
      <c r="U9" s="119">
        <f t="shared" ca="1" si="1"/>
        <v>6482.071475982666</v>
      </c>
      <c r="V9" s="119">
        <f t="shared" ca="1" si="1"/>
        <v>634.79726467132571</v>
      </c>
      <c r="W9" s="119">
        <f t="shared" ca="1" si="1"/>
        <v>760.03723359107971</v>
      </c>
      <c r="X9" s="59">
        <f t="shared" ca="1" si="1"/>
        <v>36.4207444190979</v>
      </c>
      <c r="Z9">
        <f t="shared" si="3"/>
        <v>33</v>
      </c>
      <c r="AA9">
        <f t="shared" si="4"/>
        <v>37</v>
      </c>
    </row>
    <row r="10" spans="1:27">
      <c r="A10" s="57">
        <v>50</v>
      </c>
      <c r="B10" s="57">
        <v>8</v>
      </c>
      <c r="C10" s="57">
        <v>0.1</v>
      </c>
      <c r="D10" s="58">
        <v>0.5</v>
      </c>
      <c r="E10" s="119">
        <f t="shared" ca="1" si="2"/>
        <v>89.594000000000008</v>
      </c>
      <c r="F10" s="119">
        <f t="shared" ca="1" si="0"/>
        <v>99.248000000000005</v>
      </c>
      <c r="G10" s="119">
        <f t="shared" ca="1" si="0"/>
        <v>45.03</v>
      </c>
      <c r="H10" s="119">
        <f t="shared" ca="1" si="0"/>
        <v>41.803999999999995</v>
      </c>
      <c r="I10" s="119">
        <f t="shared" ca="1" si="0"/>
        <v>46.321999999999996</v>
      </c>
      <c r="J10" s="119">
        <f t="shared" ca="1" si="0"/>
        <v>34.36</v>
      </c>
      <c r="K10" s="119">
        <f t="shared" ca="1" si="0"/>
        <v>53.996143545955462</v>
      </c>
      <c r="L10" s="119">
        <f t="shared" ca="1" si="0"/>
        <v>43.985848544446789</v>
      </c>
      <c r="M10" s="119">
        <f t="shared" ca="1" si="0"/>
        <v>44.075971657421263</v>
      </c>
      <c r="N10" s="59">
        <f t="shared" ca="1" si="0"/>
        <v>0</v>
      </c>
      <c r="O10" s="119">
        <f t="shared" ca="1" si="1"/>
        <v>7200</v>
      </c>
      <c r="P10" s="119">
        <f t="shared" ca="1" si="1"/>
        <v>7200</v>
      </c>
      <c r="Q10" s="119">
        <f t="shared" ca="1" si="1"/>
        <v>6571.0179999999991</v>
      </c>
      <c r="R10" s="119">
        <f t="shared" ca="1" si="1"/>
        <v>5871.6959999999999</v>
      </c>
      <c r="S10" s="119">
        <f t="shared" ca="1" si="1"/>
        <v>6819.6139999999996</v>
      </c>
      <c r="T10" s="119">
        <f t="shared" ca="1" si="1"/>
        <v>5811.7520000000004</v>
      </c>
      <c r="U10" s="119">
        <f t="shared" ca="1" si="1"/>
        <v>7200</v>
      </c>
      <c r="V10" s="119">
        <f t="shared" ca="1" si="1"/>
        <v>6217.5695996284485</v>
      </c>
      <c r="W10" s="119">
        <f t="shared" ca="1" si="1"/>
        <v>6276.5655717849731</v>
      </c>
      <c r="X10" s="59">
        <f t="shared" ca="1" si="1"/>
        <v>1977.635375404358</v>
      </c>
      <c r="Z10">
        <f t="shared" si="3"/>
        <v>38</v>
      </c>
      <c r="AA10">
        <f t="shared" si="4"/>
        <v>42</v>
      </c>
    </row>
    <row r="11" spans="1:27">
      <c r="A11" s="57">
        <v>50</v>
      </c>
      <c r="B11" s="57">
        <v>8</v>
      </c>
      <c r="C11" s="57">
        <v>0.1</v>
      </c>
      <c r="D11" s="58">
        <v>1</v>
      </c>
      <c r="E11" s="119">
        <f t="shared" ca="1" si="2"/>
        <v>90.635999999999996</v>
      </c>
      <c r="F11" s="119">
        <f t="shared" ca="1" si="0"/>
        <v>97.813999999999993</v>
      </c>
      <c r="G11" s="119">
        <f t="shared" ca="1" si="0"/>
        <v>66</v>
      </c>
      <c r="H11" s="119">
        <f t="shared" ca="1" si="0"/>
        <v>25.692</v>
      </c>
      <c r="I11" s="119">
        <f t="shared" ca="1" si="0"/>
        <v>39.421999999999997</v>
      </c>
      <c r="J11" s="119">
        <f t="shared" ca="1" si="0"/>
        <v>12.55</v>
      </c>
      <c r="K11" s="119">
        <f t="shared" ca="1" si="0"/>
        <v>48.783084148827612</v>
      </c>
      <c r="L11" s="119">
        <f t="shared" ca="1" si="0"/>
        <v>39.997228644207439</v>
      </c>
      <c r="M11" s="119">
        <f t="shared" ca="1" si="0"/>
        <v>32.309420835937523</v>
      </c>
      <c r="N11" s="59">
        <f t="shared" ca="1" si="0"/>
        <v>0</v>
      </c>
      <c r="O11" s="119">
        <f t="shared" ca="1" si="1"/>
        <v>7200</v>
      </c>
      <c r="P11" s="119">
        <f t="shared" ca="1" si="1"/>
        <v>7200</v>
      </c>
      <c r="Q11" s="119">
        <f t="shared" ca="1" si="1"/>
        <v>7200</v>
      </c>
      <c r="R11" s="119">
        <f t="shared" ca="1" si="1"/>
        <v>5893.7060000000001</v>
      </c>
      <c r="S11" s="119">
        <f t="shared" ca="1" si="1"/>
        <v>7200</v>
      </c>
      <c r="T11" s="119">
        <f t="shared" ca="1" si="1"/>
        <v>6348.0759999999991</v>
      </c>
      <c r="U11" s="119">
        <f t="shared" ca="1" si="1"/>
        <v>7200</v>
      </c>
      <c r="V11" s="119">
        <f t="shared" ca="1" si="1"/>
        <v>7200</v>
      </c>
      <c r="W11" s="119">
        <f t="shared" ca="1" si="1"/>
        <v>6558.8038753986357</v>
      </c>
      <c r="X11" s="59">
        <f t="shared" ca="1" si="1"/>
        <v>728.561220741272</v>
      </c>
      <c r="Z11">
        <f t="shared" si="3"/>
        <v>43</v>
      </c>
      <c r="AA11">
        <f t="shared" si="4"/>
        <v>47</v>
      </c>
    </row>
    <row r="12" spans="1:27">
      <c r="A12" s="57">
        <v>50</v>
      </c>
      <c r="B12" s="57">
        <v>8</v>
      </c>
      <c r="C12" s="57">
        <v>0.3</v>
      </c>
      <c r="D12" s="58">
        <v>0.1</v>
      </c>
      <c r="E12" s="119">
        <f t="shared" ca="1" si="2"/>
        <v>62.951999999999998</v>
      </c>
      <c r="F12" s="119">
        <f t="shared" ca="1" si="0"/>
        <v>89.546000000000006</v>
      </c>
      <c r="G12" s="119">
        <f t="shared" ca="1" si="0"/>
        <v>28.931999999999999</v>
      </c>
      <c r="H12" s="119">
        <f t="shared" ca="1" si="0"/>
        <v>39.462000000000003</v>
      </c>
      <c r="I12" s="119">
        <f t="shared" ca="1" si="0"/>
        <v>55.091999999999999</v>
      </c>
      <c r="J12" s="119">
        <f t="shared" ca="1" si="0"/>
        <v>54.302</v>
      </c>
      <c r="K12" s="119">
        <f t="shared" ca="1" si="0"/>
        <v>20.28444414333164</v>
      </c>
      <c r="L12" s="119">
        <f t="shared" ca="1" si="0"/>
        <v>0</v>
      </c>
      <c r="M12" s="119">
        <f t="shared" ca="1" si="0"/>
        <v>0</v>
      </c>
      <c r="N12" s="59">
        <f t="shared" ca="1" si="0"/>
        <v>0</v>
      </c>
      <c r="O12" s="119">
        <f t="shared" ca="1" si="1"/>
        <v>7200</v>
      </c>
      <c r="P12" s="119">
        <f t="shared" ca="1" si="1"/>
        <v>7200</v>
      </c>
      <c r="Q12" s="119">
        <f t="shared" ca="1" si="1"/>
        <v>7083.0280000000002</v>
      </c>
      <c r="R12" s="119">
        <f t="shared" ca="1" si="1"/>
        <v>7122.7839999999997</v>
      </c>
      <c r="S12" s="119">
        <f t="shared" ca="1" si="1"/>
        <v>1328.6419999999998</v>
      </c>
      <c r="T12" s="119">
        <f t="shared" ca="1" si="1"/>
        <v>280.34199999999998</v>
      </c>
      <c r="U12" s="119">
        <f t="shared" ca="1" si="1"/>
        <v>4844.059117746353</v>
      </c>
      <c r="V12" s="119">
        <f t="shared" ca="1" si="1"/>
        <v>279.50022602081299</v>
      </c>
      <c r="W12" s="119">
        <f t="shared" ca="1" si="1"/>
        <v>461.88035917282093</v>
      </c>
      <c r="X12" s="59">
        <f t="shared" ca="1" si="1"/>
        <v>40.435468387603763</v>
      </c>
      <c r="Z12">
        <f t="shared" si="3"/>
        <v>48</v>
      </c>
      <c r="AA12">
        <f t="shared" si="4"/>
        <v>52</v>
      </c>
    </row>
    <row r="13" spans="1:27">
      <c r="A13" s="57">
        <v>50</v>
      </c>
      <c r="B13" s="57">
        <v>8</v>
      </c>
      <c r="C13" s="57">
        <v>0.3</v>
      </c>
      <c r="D13" s="58">
        <v>0.5</v>
      </c>
      <c r="E13" s="119">
        <f t="shared" ca="1" si="2"/>
        <v>90.833999999999989</v>
      </c>
      <c r="F13" s="119">
        <f t="shared" ca="1" si="0"/>
        <v>96.266000000000005</v>
      </c>
      <c r="G13" s="119">
        <f t="shared" ca="1" si="0"/>
        <v>74.5</v>
      </c>
      <c r="H13" s="119">
        <f t="shared" ca="1" si="0"/>
        <v>66.163999999999987</v>
      </c>
      <c r="I13" s="119">
        <f t="shared" ca="1" si="0"/>
        <v>63.158000000000001</v>
      </c>
      <c r="J13" s="119">
        <f t="shared" ca="1" si="0"/>
        <v>59.777999999999999</v>
      </c>
      <c r="K13" s="119">
        <f t="shared" ca="1" si="0"/>
        <v>75.033986710112259</v>
      </c>
      <c r="L13" s="119">
        <f t="shared" ca="1" si="0"/>
        <v>71.924173532524264</v>
      </c>
      <c r="M13" s="119">
        <f t="shared" ca="1" si="0"/>
        <v>71.832607918865264</v>
      </c>
      <c r="N13" s="59">
        <f t="shared" ca="1" si="0"/>
        <v>52.240353926939498</v>
      </c>
      <c r="O13" s="119">
        <f t="shared" ca="1" si="1"/>
        <v>7200</v>
      </c>
      <c r="P13" s="119">
        <f t="shared" ca="1" si="1"/>
        <v>7200</v>
      </c>
      <c r="Q13" s="119">
        <f t="shared" ca="1" si="1"/>
        <v>7200</v>
      </c>
      <c r="R13" s="119">
        <f t="shared" ca="1" si="1"/>
        <v>7200</v>
      </c>
      <c r="S13" s="119">
        <f t="shared" ca="1" si="1"/>
        <v>7200</v>
      </c>
      <c r="T13" s="119">
        <f t="shared" ca="1" si="1"/>
        <v>7200</v>
      </c>
      <c r="U13" s="119">
        <f t="shared" ca="1" si="1"/>
        <v>7200</v>
      </c>
      <c r="V13" s="119">
        <f t="shared" ca="1" si="1"/>
        <v>7200</v>
      </c>
      <c r="W13" s="119">
        <f t="shared" ca="1" si="1"/>
        <v>7200</v>
      </c>
      <c r="X13" s="59">
        <f t="shared" ca="1" si="1"/>
        <v>7200</v>
      </c>
      <c r="Z13">
        <f t="shared" si="3"/>
        <v>53</v>
      </c>
      <c r="AA13">
        <f t="shared" si="4"/>
        <v>57</v>
      </c>
    </row>
    <row r="14" spans="1:27">
      <c r="A14" s="57">
        <v>50</v>
      </c>
      <c r="B14" s="57">
        <v>8</v>
      </c>
      <c r="C14" s="57">
        <v>0.3</v>
      </c>
      <c r="D14" s="58">
        <v>1</v>
      </c>
      <c r="E14" s="119">
        <f t="shared" ca="1" si="2"/>
        <v>85.14</v>
      </c>
      <c r="F14" s="119">
        <f t="shared" ca="1" si="0"/>
        <v>95.204000000000008</v>
      </c>
      <c r="G14" s="119">
        <f t="shared" ca="1" si="0"/>
        <v>67.53</v>
      </c>
      <c r="H14" s="119">
        <f t="shared" ca="1" si="0"/>
        <v>61.595999999999989</v>
      </c>
      <c r="I14" s="119">
        <f t="shared" ca="1" si="0"/>
        <v>61.35</v>
      </c>
      <c r="J14" s="119">
        <f t="shared" ca="1" si="0"/>
        <v>40.44</v>
      </c>
      <c r="K14" s="119">
        <f t="shared" ca="1" si="0"/>
        <v>65.624371301351957</v>
      </c>
      <c r="L14" s="119">
        <f t="shared" ca="1" si="0"/>
        <v>64.088241049581057</v>
      </c>
      <c r="M14" s="119">
        <f t="shared" ca="1" si="0"/>
        <v>60.239618699531079</v>
      </c>
      <c r="N14" s="59">
        <f t="shared" ca="1" si="0"/>
        <v>30.116068800587453</v>
      </c>
      <c r="O14" s="119">
        <f t="shared" ca="1" si="1"/>
        <v>7200</v>
      </c>
      <c r="P14" s="119">
        <f t="shared" ca="1" si="1"/>
        <v>7200</v>
      </c>
      <c r="Q14" s="119">
        <f t="shared" ca="1" si="1"/>
        <v>7200</v>
      </c>
      <c r="R14" s="119">
        <f t="shared" ca="1" si="1"/>
        <v>7200</v>
      </c>
      <c r="S14" s="119">
        <f t="shared" ca="1" si="1"/>
        <v>7200</v>
      </c>
      <c r="T14" s="119">
        <f t="shared" ca="1" si="1"/>
        <v>7200</v>
      </c>
      <c r="U14" s="119">
        <f t="shared" ca="1" si="1"/>
        <v>7200</v>
      </c>
      <c r="V14" s="119">
        <f t="shared" ca="1" si="1"/>
        <v>7200</v>
      </c>
      <c r="W14" s="119">
        <f t="shared" ca="1" si="1"/>
        <v>7200</v>
      </c>
      <c r="X14" s="128">
        <f t="shared" ca="1" si="1"/>
        <v>6747.3436861991886</v>
      </c>
      <c r="Z14">
        <f t="shared" si="3"/>
        <v>58</v>
      </c>
      <c r="AA14">
        <f t="shared" si="4"/>
        <v>62</v>
      </c>
    </row>
    <row r="15" spans="1:27">
      <c r="A15" s="60">
        <v>75</v>
      </c>
      <c r="B15" s="60">
        <v>4</v>
      </c>
      <c r="C15" s="60">
        <v>0.1</v>
      </c>
      <c r="D15" s="67">
        <v>0.1</v>
      </c>
      <c r="E15" s="119">
        <f t="shared" ca="1" si="2"/>
        <v>10</v>
      </c>
      <c r="F15" s="119">
        <f t="shared" ca="1" si="0"/>
        <v>0</v>
      </c>
      <c r="G15" s="119">
        <f t="shared" ca="1" si="0"/>
        <v>0</v>
      </c>
      <c r="H15" s="119">
        <f t="shared" ca="1" si="0"/>
        <v>0</v>
      </c>
      <c r="I15" s="119">
        <f t="shared" ca="1" si="0"/>
        <v>23.104000000000003</v>
      </c>
      <c r="J15" s="119">
        <f t="shared" ca="1" si="0"/>
        <v>23.613999999999997</v>
      </c>
      <c r="K15" s="119">
        <f t="shared" ca="1" si="0"/>
        <v>0</v>
      </c>
      <c r="L15" s="119">
        <f t="shared" ca="1" si="0"/>
        <v>6.1538461538461542</v>
      </c>
      <c r="M15" s="119">
        <f t="shared" ca="1" si="0"/>
        <v>0</v>
      </c>
      <c r="N15" s="59">
        <f t="shared" ca="1" si="0"/>
        <v>0</v>
      </c>
      <c r="O15" s="119">
        <f t="shared" ca="1" si="1"/>
        <v>1454.424</v>
      </c>
      <c r="P15" s="119">
        <f t="shared" ca="1" si="1"/>
        <v>13.446000000000002</v>
      </c>
      <c r="Q15" s="119">
        <f t="shared" ca="1" si="1"/>
        <v>0.84399999999999997</v>
      </c>
      <c r="R15" s="119">
        <f t="shared" ca="1" si="1"/>
        <v>5.9479999999999995</v>
      </c>
      <c r="S15" s="119">
        <f t="shared" ca="1" si="1"/>
        <v>0.59800000000000009</v>
      </c>
      <c r="T15" s="119">
        <f t="shared" ca="1" si="1"/>
        <v>8.4420000000000002</v>
      </c>
      <c r="U15" s="119">
        <f t="shared" ca="1" si="1"/>
        <v>81.091876363754267</v>
      </c>
      <c r="V15" s="119">
        <f t="shared" ca="1" si="1"/>
        <v>1459.645828962326</v>
      </c>
      <c r="W15" s="119">
        <f t="shared" ca="1" si="1"/>
        <v>17.786644601821898</v>
      </c>
      <c r="X15" s="59">
        <f t="shared" ca="1" si="1"/>
        <v>7.0736578464508053</v>
      </c>
      <c r="Z15">
        <f t="shared" si="3"/>
        <v>63</v>
      </c>
      <c r="AA15">
        <f t="shared" si="4"/>
        <v>67</v>
      </c>
    </row>
    <row r="16" spans="1:27">
      <c r="A16" s="60">
        <v>75</v>
      </c>
      <c r="B16" s="60">
        <v>4</v>
      </c>
      <c r="C16" s="60">
        <v>0.1</v>
      </c>
      <c r="D16" s="67">
        <v>0.5</v>
      </c>
      <c r="E16" s="119">
        <f t="shared" ca="1" si="2"/>
        <v>20</v>
      </c>
      <c r="F16" s="119">
        <f t="shared" ca="1" si="0"/>
        <v>0</v>
      </c>
      <c r="G16" s="119">
        <f t="shared" ca="1" si="0"/>
        <v>0</v>
      </c>
      <c r="H16" s="119">
        <f t="shared" ca="1" si="0"/>
        <v>0</v>
      </c>
      <c r="I16" s="119">
        <f t="shared" ca="1" si="0"/>
        <v>22.82</v>
      </c>
      <c r="J16" s="119">
        <f t="shared" ca="1" si="0"/>
        <v>8.2900000000000009</v>
      </c>
      <c r="K16" s="119">
        <f t="shared" ca="1" si="0"/>
        <v>4.4444444444444526</v>
      </c>
      <c r="L16" s="119">
        <f t="shared" ca="1" si="0"/>
        <v>9.8279069767441847</v>
      </c>
      <c r="M16" s="119">
        <f t="shared" ca="1" si="0"/>
        <v>3.9902758536164584</v>
      </c>
      <c r="N16" s="59">
        <f t="shared" ca="1" si="0"/>
        <v>0</v>
      </c>
      <c r="O16" s="119">
        <f t="shared" ca="1" si="1"/>
        <v>4887.4660000000003</v>
      </c>
      <c r="P16" s="119">
        <f t="shared" ca="1" si="1"/>
        <v>293.80799999999999</v>
      </c>
      <c r="Q16" s="119">
        <f t="shared" ca="1" si="1"/>
        <v>27.310000000000002</v>
      </c>
      <c r="R16" s="119">
        <f t="shared" ca="1" si="1"/>
        <v>132.81800000000001</v>
      </c>
      <c r="S16" s="119">
        <f t="shared" ca="1" si="1"/>
        <v>4.6959999999999997</v>
      </c>
      <c r="T16" s="119">
        <f t="shared" ca="1" si="1"/>
        <v>144.13799999999998</v>
      </c>
      <c r="U16" s="119">
        <f t="shared" ca="1" si="1"/>
        <v>1649.0973587989806</v>
      </c>
      <c r="V16" s="119">
        <f t="shared" ca="1" si="1"/>
        <v>2879.7189512252808</v>
      </c>
      <c r="W16" s="119">
        <f t="shared" ca="1" si="1"/>
        <v>1878.7548681735993</v>
      </c>
      <c r="X16" s="59">
        <f t="shared" ca="1" si="1"/>
        <v>107.49379024505615</v>
      </c>
      <c r="Z16">
        <f t="shared" si="3"/>
        <v>68</v>
      </c>
      <c r="AA16">
        <f t="shared" si="4"/>
        <v>72</v>
      </c>
    </row>
    <row r="17" spans="1:27">
      <c r="A17" s="60">
        <v>75</v>
      </c>
      <c r="B17" s="60">
        <v>4</v>
      </c>
      <c r="C17" s="60">
        <v>0.1</v>
      </c>
      <c r="D17" s="67">
        <v>1</v>
      </c>
      <c r="E17" s="119">
        <f t="shared" ca="1" si="2"/>
        <v>21.606000000000002</v>
      </c>
      <c r="F17" s="119">
        <f t="shared" ca="1" si="0"/>
        <v>0</v>
      </c>
      <c r="G17" s="119">
        <f t="shared" ca="1" si="0"/>
        <v>0</v>
      </c>
      <c r="H17" s="119">
        <f t="shared" ca="1" si="0"/>
        <v>0</v>
      </c>
      <c r="I17" s="119">
        <f t="shared" ca="1" si="0"/>
        <v>7.234</v>
      </c>
      <c r="J17" s="119">
        <f t="shared" ca="1" si="0"/>
        <v>1.4279999999999999</v>
      </c>
      <c r="K17" s="119">
        <f t="shared" ca="1" si="0"/>
        <v>0</v>
      </c>
      <c r="L17" s="119">
        <f t="shared" ca="1" si="0"/>
        <v>3.7400000000000011</v>
      </c>
      <c r="M17" s="119">
        <f t="shared" ca="1" si="0"/>
        <v>11.174792282232492</v>
      </c>
      <c r="N17" s="59">
        <f t="shared" ca="1" si="0"/>
        <v>0</v>
      </c>
      <c r="O17" s="119">
        <f t="shared" ca="1" si="1"/>
        <v>5679.076</v>
      </c>
      <c r="P17" s="119">
        <f t="shared" ca="1" si="1"/>
        <v>1350.1799999999998</v>
      </c>
      <c r="Q17" s="119">
        <f t="shared" ca="1" si="1"/>
        <v>5.4879999999999995</v>
      </c>
      <c r="R17" s="119">
        <f t="shared" ca="1" si="1"/>
        <v>4.8460000000000001</v>
      </c>
      <c r="S17" s="119">
        <f t="shared" ca="1" si="1"/>
        <v>1.6179999999999999</v>
      </c>
      <c r="T17" s="119">
        <f t="shared" ca="1" si="1"/>
        <v>2.3839999999999999</v>
      </c>
      <c r="U17" s="119">
        <f t="shared" ca="1" si="1"/>
        <v>308.3385040283203</v>
      </c>
      <c r="V17" s="119">
        <f t="shared" ca="1" si="1"/>
        <v>2277.4177592277529</v>
      </c>
      <c r="W17" s="119">
        <f t="shared" ca="1" si="1"/>
        <v>2934.7521424293518</v>
      </c>
      <c r="X17" s="59">
        <f t="shared" ca="1" si="1"/>
        <v>15.045644187927246</v>
      </c>
      <c r="Z17">
        <f t="shared" si="3"/>
        <v>73</v>
      </c>
      <c r="AA17">
        <f t="shared" si="4"/>
        <v>77</v>
      </c>
    </row>
    <row r="18" spans="1:27">
      <c r="A18" s="60">
        <v>75</v>
      </c>
      <c r="B18" s="60">
        <v>4</v>
      </c>
      <c r="C18" s="60">
        <v>0.3</v>
      </c>
      <c r="D18" s="67">
        <v>0.1</v>
      </c>
      <c r="E18" s="119">
        <f t="shared" ca="1" si="2"/>
        <v>0</v>
      </c>
      <c r="F18" s="119">
        <f t="shared" ca="1" si="0"/>
        <v>0</v>
      </c>
      <c r="G18" s="119">
        <f t="shared" ca="1" si="0"/>
        <v>0</v>
      </c>
      <c r="H18" s="119">
        <f t="shared" ca="1" si="0"/>
        <v>0</v>
      </c>
      <c r="I18" s="119">
        <f t="shared" ca="1" si="0"/>
        <v>29.332000000000001</v>
      </c>
      <c r="J18" s="119">
        <f t="shared" ca="1" si="0"/>
        <v>24.792000000000002</v>
      </c>
      <c r="K18" s="119">
        <f t="shared" ca="1" si="0"/>
        <v>0</v>
      </c>
      <c r="L18" s="119">
        <f t="shared" ca="1" si="0"/>
        <v>0</v>
      </c>
      <c r="M18" s="119">
        <f t="shared" ca="1" si="0"/>
        <v>0</v>
      </c>
      <c r="N18" s="59">
        <f t="shared" ca="1" si="0"/>
        <v>0</v>
      </c>
      <c r="O18" s="119">
        <f t="shared" ca="1" si="1"/>
        <v>1.6839999999999999</v>
      </c>
      <c r="P18" s="119">
        <f t="shared" ca="1" si="1"/>
        <v>1.052</v>
      </c>
      <c r="Q18" s="119">
        <f t="shared" ca="1" si="1"/>
        <v>1.5619999999999998</v>
      </c>
      <c r="R18" s="119">
        <f t="shared" ca="1" si="1"/>
        <v>10.797999999999998</v>
      </c>
      <c r="S18" s="119">
        <f t="shared" ca="1" si="1"/>
        <v>0.38600000000000001</v>
      </c>
      <c r="T18" s="119">
        <f t="shared" ca="1" si="1"/>
        <v>15.946000000000003</v>
      </c>
      <c r="U18" s="119">
        <f t="shared" ca="1" si="1"/>
        <v>75.527627420425418</v>
      </c>
      <c r="V18" s="119">
        <f t="shared" ca="1" si="1"/>
        <v>21.972859334945678</v>
      </c>
      <c r="W18" s="119">
        <f t="shared" ca="1" si="1"/>
        <v>23.256589221954343</v>
      </c>
      <c r="X18" s="59">
        <f t="shared" ca="1" si="1"/>
        <v>6.8061253547668459</v>
      </c>
      <c r="Z18">
        <f t="shared" si="3"/>
        <v>78</v>
      </c>
      <c r="AA18">
        <f t="shared" si="4"/>
        <v>82</v>
      </c>
    </row>
    <row r="19" spans="1:27">
      <c r="A19" s="60">
        <v>75</v>
      </c>
      <c r="B19" s="60">
        <v>4</v>
      </c>
      <c r="C19" s="60">
        <v>0.3</v>
      </c>
      <c r="D19" s="67">
        <v>0.5</v>
      </c>
      <c r="E19" s="119">
        <f t="shared" ca="1" si="2"/>
        <v>8.23</v>
      </c>
      <c r="F19" s="119">
        <f t="shared" ref="F19:U34" ca="1" si="5">AVERAGE(INDIRECT($Z$1&amp;ADDRESS($Z19, F$57)&amp;":"&amp;ADDRESS($AA19, F$57)))</f>
        <v>0</v>
      </c>
      <c r="G19" s="119">
        <f t="shared" ca="1" si="5"/>
        <v>0</v>
      </c>
      <c r="H19" s="119">
        <f t="shared" ca="1" si="5"/>
        <v>0</v>
      </c>
      <c r="I19" s="119">
        <f t="shared" ca="1" si="5"/>
        <v>42.403999999999996</v>
      </c>
      <c r="J19" s="119">
        <f t="shared" ca="1" si="5"/>
        <v>26.234000000000002</v>
      </c>
      <c r="K19" s="119">
        <f t="shared" ca="1" si="5"/>
        <v>10.01201104758491</v>
      </c>
      <c r="L19" s="119">
        <f t="shared" ca="1" si="5"/>
        <v>37.60103327718722</v>
      </c>
      <c r="M19" s="119">
        <f t="shared" ca="1" si="5"/>
        <v>30.740420360843245</v>
      </c>
      <c r="N19" s="59">
        <f t="shared" ca="1" si="5"/>
        <v>7.0586003480811685</v>
      </c>
      <c r="O19" s="119">
        <f t="shared" ca="1" si="5"/>
        <v>2716.8</v>
      </c>
      <c r="P19" s="119">
        <f t="shared" ca="1" si="5"/>
        <v>1158.354</v>
      </c>
      <c r="Q19" s="119">
        <f t="shared" ca="1" si="5"/>
        <v>347.78399999999999</v>
      </c>
      <c r="R19" s="119">
        <f t="shared" ca="1" si="5"/>
        <v>1037.8699999999999</v>
      </c>
      <c r="S19" s="119">
        <f t="shared" ca="1" si="5"/>
        <v>23.321999999999996</v>
      </c>
      <c r="T19" s="119">
        <f t="shared" ca="1" si="5"/>
        <v>456.90800000000002</v>
      </c>
      <c r="U19" s="119">
        <f t="shared" ca="1" si="5"/>
        <v>3825.3636903762817</v>
      </c>
      <c r="V19" s="119">
        <f t="shared" ref="O19:X34" ca="1" si="6">AVERAGE(INDIRECT($Z$1&amp;ADDRESS($Z19, V$57)&amp;":"&amp;ADDRESS($AA19, V$57)))</f>
        <v>6802.952949428558</v>
      </c>
      <c r="W19" s="119">
        <f t="shared" ca="1" si="6"/>
        <v>6576.5719562053682</v>
      </c>
      <c r="X19" s="59">
        <f t="shared" ca="1" si="6"/>
        <v>2694.4861825942994</v>
      </c>
      <c r="Z19">
        <f t="shared" si="3"/>
        <v>83</v>
      </c>
      <c r="AA19">
        <f t="shared" si="4"/>
        <v>87</v>
      </c>
    </row>
    <row r="20" spans="1:27">
      <c r="A20" s="60">
        <v>75</v>
      </c>
      <c r="B20" s="60">
        <v>4</v>
      </c>
      <c r="C20" s="60">
        <v>0.3</v>
      </c>
      <c r="D20" s="67">
        <v>1</v>
      </c>
      <c r="E20" s="119">
        <f t="shared" ca="1" si="2"/>
        <v>22.216000000000001</v>
      </c>
      <c r="F20" s="119">
        <f t="shared" ca="1" si="5"/>
        <v>5.5720000000000001</v>
      </c>
      <c r="G20" s="119">
        <f t="shared" ca="1" si="5"/>
        <v>0</v>
      </c>
      <c r="H20" s="119">
        <f t="shared" ca="1" si="5"/>
        <v>0</v>
      </c>
      <c r="I20" s="119">
        <f t="shared" ca="1" si="5"/>
        <v>20.527999999999999</v>
      </c>
      <c r="J20" s="119">
        <f t="shared" ca="1" si="5"/>
        <v>3.9760000000000004</v>
      </c>
      <c r="K20" s="119">
        <f t="shared" ca="1" si="5"/>
        <v>4.3750000000000062</v>
      </c>
      <c r="L20" s="119">
        <f t="shared" ca="1" si="5"/>
        <v>22.039841433941994</v>
      </c>
      <c r="M20" s="119">
        <f t="shared" ca="1" si="5"/>
        <v>8.2577610988567436</v>
      </c>
      <c r="N20" s="59">
        <f t="shared" ca="1" si="5"/>
        <v>0</v>
      </c>
      <c r="O20" s="119">
        <f t="shared" ca="1" si="6"/>
        <v>5988.152</v>
      </c>
      <c r="P20" s="119">
        <f t="shared" ca="1" si="6"/>
        <v>1618.0520000000001</v>
      </c>
      <c r="Q20" s="119">
        <f t="shared" ca="1" si="6"/>
        <v>697.07600000000002</v>
      </c>
      <c r="R20" s="119">
        <f t="shared" ca="1" si="6"/>
        <v>56.781999999999996</v>
      </c>
      <c r="S20" s="119">
        <f t="shared" ca="1" si="6"/>
        <v>757.52800000000002</v>
      </c>
      <c r="T20" s="119">
        <f t="shared" ca="1" si="6"/>
        <v>101.73599999999999</v>
      </c>
      <c r="U20" s="119">
        <f t="shared" ca="1" si="6"/>
        <v>2093.1917892932893</v>
      </c>
      <c r="V20" s="119">
        <f t="shared" ca="1" si="6"/>
        <v>7200</v>
      </c>
      <c r="W20" s="119">
        <f t="shared" ca="1" si="6"/>
        <v>5440.9142457962034</v>
      </c>
      <c r="X20" s="59">
        <f t="shared" ca="1" si="6"/>
        <v>57.564970445632937</v>
      </c>
      <c r="Z20">
        <f t="shared" si="3"/>
        <v>88</v>
      </c>
      <c r="AA20">
        <f t="shared" si="4"/>
        <v>92</v>
      </c>
    </row>
    <row r="21" spans="1:27">
      <c r="A21" s="60">
        <v>75</v>
      </c>
      <c r="B21" s="60">
        <v>8</v>
      </c>
      <c r="C21" s="60">
        <v>0.1</v>
      </c>
      <c r="D21" s="67">
        <v>0.1</v>
      </c>
      <c r="E21" s="119">
        <f t="shared" ca="1" si="2"/>
        <v>93.188000000000002</v>
      </c>
      <c r="F21" s="119">
        <f t="shared" ca="1" si="5"/>
        <v>99.736000000000004</v>
      </c>
      <c r="G21" s="119">
        <f t="shared" ca="1" si="5"/>
        <v>67.352000000000004</v>
      </c>
      <c r="H21" s="119">
        <f t="shared" ca="1" si="5"/>
        <v>70.885999999999996</v>
      </c>
      <c r="I21" s="119">
        <f t="shared" ca="1" si="5"/>
        <v>62.378</v>
      </c>
      <c r="J21" s="119">
        <f t="shared" ca="1" si="5"/>
        <v>61.965999999999994</v>
      </c>
      <c r="K21" s="119">
        <f t="shared" ca="1" si="5"/>
        <v>56.835291024752692</v>
      </c>
      <c r="L21" s="119">
        <f t="shared" ca="1" si="5"/>
        <v>28.118760762141044</v>
      </c>
      <c r="M21" s="119">
        <f t="shared" ca="1" si="5"/>
        <v>41.670147920342615</v>
      </c>
      <c r="N21" s="59">
        <f t="shared" ca="1" si="5"/>
        <v>8.7731118860098043</v>
      </c>
      <c r="O21" s="119">
        <f t="shared" ca="1" si="6"/>
        <v>7200</v>
      </c>
      <c r="P21" s="119">
        <f t="shared" ca="1" si="6"/>
        <v>7200</v>
      </c>
      <c r="Q21" s="119">
        <f t="shared" ca="1" si="6"/>
        <v>7200</v>
      </c>
      <c r="R21" s="119">
        <f t="shared" ca="1" si="6"/>
        <v>7200</v>
      </c>
      <c r="S21" s="119">
        <f t="shared" ca="1" si="6"/>
        <v>7200</v>
      </c>
      <c r="T21" s="119">
        <f t="shared" ca="1" si="6"/>
        <v>6640.0199999999995</v>
      </c>
      <c r="U21" s="119">
        <f t="shared" ca="1" si="6"/>
        <v>7200</v>
      </c>
      <c r="V21" s="119">
        <f t="shared" ca="1" si="6"/>
        <v>6120.5824907779697</v>
      </c>
      <c r="W21" s="119">
        <f t="shared" ca="1" si="6"/>
        <v>7200</v>
      </c>
      <c r="X21" s="59">
        <f t="shared" ca="1" si="6"/>
        <v>3872.103404569626</v>
      </c>
      <c r="Z21">
        <f t="shared" si="3"/>
        <v>93</v>
      </c>
      <c r="AA21">
        <f t="shared" si="4"/>
        <v>97</v>
      </c>
    </row>
    <row r="22" spans="1:27">
      <c r="A22" s="60">
        <v>75</v>
      </c>
      <c r="B22" s="60">
        <v>8</v>
      </c>
      <c r="C22" s="60">
        <v>0.1</v>
      </c>
      <c r="D22" s="67">
        <v>0.5</v>
      </c>
      <c r="E22" s="119">
        <f t="shared" ca="1" si="2"/>
        <v>95.427999999999997</v>
      </c>
      <c r="F22" s="119">
        <f t="shared" ca="1" si="5"/>
        <v>98.97999999999999</v>
      </c>
      <c r="G22" s="119">
        <f t="shared" ca="1" si="5"/>
        <v>78.092000000000013</v>
      </c>
      <c r="H22" s="119">
        <f t="shared" ca="1" si="5"/>
        <v>65.28</v>
      </c>
      <c r="I22" s="119">
        <f t="shared" ca="1" si="5"/>
        <v>61.990000000000009</v>
      </c>
      <c r="J22" s="119">
        <f t="shared" ca="1" si="5"/>
        <v>45.28</v>
      </c>
      <c r="K22" s="119">
        <f t="shared" ca="1" si="5"/>
        <v>71.103123217228955</v>
      </c>
      <c r="L22" s="119">
        <f t="shared" ca="1" si="5"/>
        <v>65.563276611094594</v>
      </c>
      <c r="M22" s="119">
        <f t="shared" ca="1" si="5"/>
        <v>61.003288402678514</v>
      </c>
      <c r="N22" s="59">
        <f t="shared" ca="1" si="5"/>
        <v>15.151264530537961</v>
      </c>
      <c r="O22" s="119">
        <f t="shared" ca="1" si="6"/>
        <v>7200</v>
      </c>
      <c r="P22" s="119">
        <f t="shared" ca="1" si="6"/>
        <v>7200</v>
      </c>
      <c r="Q22" s="119">
        <f t="shared" ca="1" si="6"/>
        <v>7200</v>
      </c>
      <c r="R22" s="119">
        <f t="shared" ca="1" si="6"/>
        <v>7200</v>
      </c>
      <c r="S22" s="119">
        <f t="shared" ca="1" si="6"/>
        <v>7200</v>
      </c>
      <c r="T22" s="119">
        <f t="shared" ca="1" si="6"/>
        <v>7200</v>
      </c>
      <c r="U22" s="119">
        <f t="shared" ca="1" si="6"/>
        <v>7200</v>
      </c>
      <c r="V22" s="119">
        <f t="shared" ca="1" si="6"/>
        <v>7200</v>
      </c>
      <c r="W22" s="119">
        <f t="shared" ca="1" si="6"/>
        <v>7200</v>
      </c>
      <c r="X22" s="59">
        <f t="shared" ca="1" si="6"/>
        <v>4596.8091367721554</v>
      </c>
      <c r="Z22">
        <f t="shared" si="3"/>
        <v>98</v>
      </c>
      <c r="AA22">
        <f t="shared" si="4"/>
        <v>102</v>
      </c>
    </row>
    <row r="23" spans="1:27">
      <c r="A23" s="60">
        <v>75</v>
      </c>
      <c r="B23" s="60">
        <v>8</v>
      </c>
      <c r="C23" s="60">
        <v>0.1</v>
      </c>
      <c r="D23" s="67">
        <v>1</v>
      </c>
      <c r="E23" s="119">
        <f t="shared" ca="1" si="2"/>
        <v>95.628</v>
      </c>
      <c r="F23" s="119">
        <f t="shared" ca="1" si="5"/>
        <v>96.616</v>
      </c>
      <c r="G23" s="119">
        <f t="shared" ca="1" si="5"/>
        <v>80.751999999999995</v>
      </c>
      <c r="H23" s="119">
        <f t="shared" ca="1" si="5"/>
        <v>65.403999999999996</v>
      </c>
      <c r="I23" s="119">
        <f t="shared" ca="1" si="5"/>
        <v>58.660000000000004</v>
      </c>
      <c r="J23" s="119">
        <f t="shared" ca="1" si="5"/>
        <v>30.007999999999999</v>
      </c>
      <c r="K23" s="119">
        <f t="shared" ca="1" si="5"/>
        <v>60.655729792806881</v>
      </c>
      <c r="L23" s="119">
        <f t="shared" ca="1" si="5"/>
        <v>65.15254120060527</v>
      </c>
      <c r="M23" s="119">
        <f t="shared" ca="1" si="5"/>
        <v>56.192931406549789</v>
      </c>
      <c r="N23" s="59">
        <f t="shared" ca="1" si="5"/>
        <v>2.3529409734673634</v>
      </c>
      <c r="O23" s="119">
        <f t="shared" ca="1" si="6"/>
        <v>7200</v>
      </c>
      <c r="P23" s="119">
        <f t="shared" ca="1" si="6"/>
        <v>7200</v>
      </c>
      <c r="Q23" s="119">
        <f t="shared" ca="1" si="6"/>
        <v>7200</v>
      </c>
      <c r="R23" s="119">
        <f t="shared" ca="1" si="6"/>
        <v>7200</v>
      </c>
      <c r="S23" s="119">
        <f t="shared" ca="1" si="6"/>
        <v>7200</v>
      </c>
      <c r="T23" s="119">
        <f t="shared" ca="1" si="6"/>
        <v>7200</v>
      </c>
      <c r="U23" s="119">
        <f t="shared" ca="1" si="6"/>
        <v>7200</v>
      </c>
      <c r="V23" s="119">
        <f t="shared" ca="1" si="6"/>
        <v>7200</v>
      </c>
      <c r="W23" s="119">
        <f t="shared" ca="1" si="6"/>
        <v>7200</v>
      </c>
      <c r="X23" s="59">
        <f t="shared" ca="1" si="6"/>
        <v>2611.2946512222288</v>
      </c>
      <c r="Z23">
        <f t="shared" si="3"/>
        <v>103</v>
      </c>
      <c r="AA23">
        <f t="shared" si="4"/>
        <v>107</v>
      </c>
    </row>
    <row r="24" spans="1:27">
      <c r="A24" s="60">
        <v>75</v>
      </c>
      <c r="B24" s="60">
        <v>8</v>
      </c>
      <c r="C24" s="60">
        <v>0.3</v>
      </c>
      <c r="D24" s="67">
        <v>0.1</v>
      </c>
      <c r="E24" s="119">
        <f t="shared" ca="1" si="2"/>
        <v>89.667999999999992</v>
      </c>
      <c r="F24" s="119">
        <f t="shared" ca="1" si="5"/>
        <v>94.14</v>
      </c>
      <c r="G24" s="119">
        <f t="shared" ca="1" si="5"/>
        <v>65.191999999999993</v>
      </c>
      <c r="H24" s="119">
        <f t="shared" ca="1" si="5"/>
        <v>69.45</v>
      </c>
      <c r="I24" s="119">
        <f t="shared" ca="1" si="5"/>
        <v>59.02</v>
      </c>
      <c r="J24" s="119">
        <f t="shared" ca="1" si="5"/>
        <v>57.572000000000003</v>
      </c>
      <c r="K24" s="119">
        <f t="shared" ca="1" si="5"/>
        <v>47.352529119150056</v>
      </c>
      <c r="L24" s="119">
        <f t="shared" ca="1" si="5"/>
        <v>20.201312274359218</v>
      </c>
      <c r="M24" s="119">
        <f t="shared" ca="1" si="5"/>
        <v>27.582612381463964</v>
      </c>
      <c r="N24" s="59">
        <f t="shared" ca="1" si="5"/>
        <v>0</v>
      </c>
      <c r="O24" s="119">
        <f t="shared" ca="1" si="6"/>
        <v>7200</v>
      </c>
      <c r="P24" s="119">
        <f t="shared" ca="1" si="6"/>
        <v>7200</v>
      </c>
      <c r="Q24" s="119">
        <f t="shared" ca="1" si="6"/>
        <v>7200</v>
      </c>
      <c r="R24" s="119">
        <f t="shared" ca="1" si="6"/>
        <v>7200</v>
      </c>
      <c r="S24" s="119">
        <f t="shared" ca="1" si="6"/>
        <v>5344.7019999999993</v>
      </c>
      <c r="T24" s="119">
        <f t="shared" ca="1" si="6"/>
        <v>6159.2319999999991</v>
      </c>
      <c r="U24" s="119">
        <f t="shared" ca="1" si="6"/>
        <v>7200</v>
      </c>
      <c r="V24" s="119">
        <f t="shared" ca="1" si="6"/>
        <v>4927.3561113834385</v>
      </c>
      <c r="W24" s="119">
        <f t="shared" ca="1" si="6"/>
        <v>5938.2338371753694</v>
      </c>
      <c r="X24" s="59">
        <f t="shared" ca="1" si="6"/>
        <v>1826.5340924263</v>
      </c>
      <c r="Z24">
        <f t="shared" si="3"/>
        <v>108</v>
      </c>
      <c r="AA24">
        <f t="shared" si="4"/>
        <v>112</v>
      </c>
    </row>
    <row r="25" spans="1:27">
      <c r="A25" s="60">
        <v>75</v>
      </c>
      <c r="B25" s="60">
        <v>8</v>
      </c>
      <c r="C25" s="60">
        <v>0.3</v>
      </c>
      <c r="D25" s="67">
        <v>0.5</v>
      </c>
      <c r="E25" s="119">
        <f t="shared" ca="1" si="2"/>
        <v>96.274000000000001</v>
      </c>
      <c r="F25" s="119">
        <f t="shared" ca="1" si="5"/>
        <v>97.570000000000007</v>
      </c>
      <c r="G25" s="119">
        <f t="shared" ca="1" si="5"/>
        <v>86.41</v>
      </c>
      <c r="H25" s="119">
        <f t="shared" ca="1" si="5"/>
        <v>85.581999999999994</v>
      </c>
      <c r="I25" s="119">
        <f t="shared" ca="1" si="5"/>
        <v>70.968000000000004</v>
      </c>
      <c r="J25" s="119">
        <f t="shared" ca="1" si="5"/>
        <v>68.451999999999998</v>
      </c>
      <c r="K25" s="119">
        <f t="shared" ca="1" si="5"/>
        <v>84.649856263270408</v>
      </c>
      <c r="L25" s="119">
        <f t="shared" ca="1" si="5"/>
        <v>80.47423388021295</v>
      </c>
      <c r="M25" s="119">
        <f t="shared" ca="1" si="5"/>
        <v>79.36491189772012</v>
      </c>
      <c r="N25" s="59">
        <f t="shared" ca="1" si="5"/>
        <v>68.097426893473383</v>
      </c>
      <c r="O25" s="119">
        <f t="shared" ca="1" si="6"/>
        <v>7200</v>
      </c>
      <c r="P25" s="119">
        <f t="shared" ca="1" si="6"/>
        <v>7200</v>
      </c>
      <c r="Q25" s="119">
        <f t="shared" ca="1" si="6"/>
        <v>7200</v>
      </c>
      <c r="R25" s="119">
        <f t="shared" ca="1" si="6"/>
        <v>7200</v>
      </c>
      <c r="S25" s="119">
        <f t="shared" ca="1" si="6"/>
        <v>7200</v>
      </c>
      <c r="T25" s="119">
        <f t="shared" ca="1" si="6"/>
        <v>7200</v>
      </c>
      <c r="U25" s="119">
        <f t="shared" ca="1" si="6"/>
        <v>7200</v>
      </c>
      <c r="V25" s="119">
        <f t="shared" ca="1" si="6"/>
        <v>7200</v>
      </c>
      <c r="W25" s="119">
        <f t="shared" ca="1" si="6"/>
        <v>7200</v>
      </c>
      <c r="X25" s="59">
        <f t="shared" ca="1" si="6"/>
        <v>7200</v>
      </c>
      <c r="Z25">
        <f t="shared" si="3"/>
        <v>113</v>
      </c>
      <c r="AA25">
        <f t="shared" si="4"/>
        <v>117</v>
      </c>
    </row>
    <row r="26" spans="1:27">
      <c r="A26" s="60">
        <v>75</v>
      </c>
      <c r="B26" s="60">
        <v>8</v>
      </c>
      <c r="C26" s="60">
        <v>0.3</v>
      </c>
      <c r="D26" s="67">
        <v>1</v>
      </c>
      <c r="E26" s="119">
        <f t="shared" ca="1" si="2"/>
        <v>94.256</v>
      </c>
      <c r="F26" s="119">
        <f t="shared" ca="1" si="5"/>
        <v>97.905999999999992</v>
      </c>
      <c r="G26" s="119">
        <f t="shared" ca="1" si="5"/>
        <v>82.51400000000001</v>
      </c>
      <c r="H26" s="119">
        <f t="shared" ca="1" si="5"/>
        <v>70.468000000000004</v>
      </c>
      <c r="I26" s="119">
        <f t="shared" ca="1" si="5"/>
        <v>62.148000000000003</v>
      </c>
      <c r="J26" s="119">
        <f t="shared" ca="1" si="5"/>
        <v>40.152000000000001</v>
      </c>
      <c r="K26" s="119">
        <f t="shared" ca="1" si="5"/>
        <v>76.853145004837984</v>
      </c>
      <c r="L26" s="119">
        <f t="shared" ca="1" si="5"/>
        <v>77.834833488775956</v>
      </c>
      <c r="M26" s="119">
        <f t="shared" ca="1" si="5"/>
        <v>75.956819557881815</v>
      </c>
      <c r="N26" s="59">
        <f t="shared" ca="1" si="5"/>
        <v>54.847565285523089</v>
      </c>
      <c r="O26" s="119">
        <f t="shared" ca="1" si="6"/>
        <v>7200</v>
      </c>
      <c r="P26" s="119">
        <f t="shared" ca="1" si="6"/>
        <v>7200</v>
      </c>
      <c r="Q26" s="119">
        <f t="shared" ca="1" si="6"/>
        <v>7200</v>
      </c>
      <c r="R26" s="119">
        <f t="shared" ca="1" si="6"/>
        <v>7200</v>
      </c>
      <c r="S26" s="119">
        <f t="shared" ca="1" si="6"/>
        <v>7200</v>
      </c>
      <c r="T26" s="119">
        <f t="shared" ca="1" si="6"/>
        <v>7200</v>
      </c>
      <c r="U26" s="119">
        <f t="shared" ca="1" si="6"/>
        <v>7200</v>
      </c>
      <c r="V26" s="119">
        <f t="shared" ca="1" si="6"/>
        <v>7200</v>
      </c>
      <c r="W26" s="119">
        <f t="shared" ca="1" si="6"/>
        <v>7200</v>
      </c>
      <c r="X26" s="59">
        <f t="shared" ca="1" si="6"/>
        <v>7200</v>
      </c>
      <c r="Z26">
        <f t="shared" si="3"/>
        <v>118</v>
      </c>
      <c r="AA26">
        <f t="shared" si="4"/>
        <v>122</v>
      </c>
    </row>
    <row r="27" spans="1:27">
      <c r="A27" s="60">
        <v>75</v>
      </c>
      <c r="B27" s="60">
        <v>12</v>
      </c>
      <c r="C27" s="60">
        <v>0.1</v>
      </c>
      <c r="D27" s="67">
        <v>0.1</v>
      </c>
      <c r="E27" s="119">
        <f t="shared" ca="1" si="2"/>
        <v>100</v>
      </c>
      <c r="F27" s="119">
        <f t="shared" ca="1" si="5"/>
        <v>100</v>
      </c>
      <c r="G27" s="119">
        <f t="shared" ca="1" si="5"/>
        <v>84.490000000000009</v>
      </c>
      <c r="H27" s="119">
        <f t="shared" ca="1" si="5"/>
        <v>84.408000000000001</v>
      </c>
      <c r="I27" s="119">
        <f t="shared" ca="1" si="5"/>
        <v>71.424000000000007</v>
      </c>
      <c r="J27" s="119">
        <f t="shared" ca="1" si="5"/>
        <v>71.36399999999999</v>
      </c>
      <c r="K27" s="119">
        <f t="shared" ca="1" si="5"/>
        <v>76.702221849633787</v>
      </c>
      <c r="L27" s="119">
        <f t="shared" ca="1" si="5"/>
        <v>63.229702220215287</v>
      </c>
      <c r="M27" s="119">
        <f t="shared" ca="1" si="5"/>
        <v>70.23841208807498</v>
      </c>
      <c r="N27" s="59">
        <f t="shared" ca="1" si="5"/>
        <v>55.501660805218776</v>
      </c>
      <c r="O27" s="119">
        <f t="shared" ca="1" si="6"/>
        <v>7200</v>
      </c>
      <c r="P27" s="119">
        <f t="shared" ca="1" si="6"/>
        <v>7200</v>
      </c>
      <c r="Q27" s="119">
        <f t="shared" ca="1" si="6"/>
        <v>7200</v>
      </c>
      <c r="R27" s="119">
        <f t="shared" ca="1" si="6"/>
        <v>7200</v>
      </c>
      <c r="S27" s="119">
        <f t="shared" ca="1" si="6"/>
        <v>7200</v>
      </c>
      <c r="T27" s="119">
        <f t="shared" ca="1" si="6"/>
        <v>7200</v>
      </c>
      <c r="U27" s="119">
        <f t="shared" ca="1" si="6"/>
        <v>7200</v>
      </c>
      <c r="V27" s="119">
        <f t="shared" ca="1" si="6"/>
        <v>7200</v>
      </c>
      <c r="W27" s="119">
        <f t="shared" ca="1" si="6"/>
        <v>7200</v>
      </c>
      <c r="X27" s="59">
        <f t="shared" ca="1" si="6"/>
        <v>7200</v>
      </c>
      <c r="Z27">
        <f t="shared" si="3"/>
        <v>123</v>
      </c>
      <c r="AA27">
        <f t="shared" si="4"/>
        <v>127</v>
      </c>
    </row>
    <row r="28" spans="1:27">
      <c r="A28" s="60">
        <v>75</v>
      </c>
      <c r="B28" s="60">
        <v>12</v>
      </c>
      <c r="C28" s="60">
        <v>0.1</v>
      </c>
      <c r="D28" s="67">
        <v>0.5</v>
      </c>
      <c r="E28" s="119">
        <f t="shared" ca="1" si="2"/>
        <v>100</v>
      </c>
      <c r="F28" s="119">
        <f t="shared" ca="1" si="5"/>
        <v>100</v>
      </c>
      <c r="G28" s="119">
        <f t="shared" ca="1" si="5"/>
        <v>93.152000000000001</v>
      </c>
      <c r="H28" s="119">
        <f t="shared" ca="1" si="5"/>
        <v>94.182000000000002</v>
      </c>
      <c r="I28" s="119">
        <f t="shared" ca="1" si="5"/>
        <v>81.888000000000005</v>
      </c>
      <c r="J28" s="119">
        <f t="shared" ca="1" si="5"/>
        <v>70.47</v>
      </c>
      <c r="K28" s="119">
        <f t="shared" ca="1" si="5"/>
        <v>85.597820864646522</v>
      </c>
      <c r="L28" s="119">
        <f t="shared" ca="1" si="5"/>
        <v>79.263604948036999</v>
      </c>
      <c r="M28" s="119">
        <f t="shared" ca="1" si="5"/>
        <v>76.59241322988774</v>
      </c>
      <c r="N28" s="59">
        <f t="shared" ca="1" si="5"/>
        <v>65.725825067742647</v>
      </c>
      <c r="O28" s="119">
        <f t="shared" ca="1" si="6"/>
        <v>7200</v>
      </c>
      <c r="P28" s="119">
        <f t="shared" ca="1" si="6"/>
        <v>7200</v>
      </c>
      <c r="Q28" s="119">
        <f t="shared" ca="1" si="6"/>
        <v>7200</v>
      </c>
      <c r="R28" s="119">
        <f t="shared" ca="1" si="6"/>
        <v>7200</v>
      </c>
      <c r="S28" s="119">
        <f t="shared" ca="1" si="6"/>
        <v>7200</v>
      </c>
      <c r="T28" s="119">
        <f t="shared" ca="1" si="6"/>
        <v>7200</v>
      </c>
      <c r="U28" s="119">
        <f t="shared" ca="1" si="6"/>
        <v>7200</v>
      </c>
      <c r="V28" s="119">
        <f t="shared" ca="1" si="6"/>
        <v>7200</v>
      </c>
      <c r="W28" s="119">
        <f t="shared" ca="1" si="6"/>
        <v>7200</v>
      </c>
      <c r="X28" s="59">
        <f t="shared" ca="1" si="6"/>
        <v>7200</v>
      </c>
      <c r="Z28">
        <f t="shared" si="3"/>
        <v>128</v>
      </c>
      <c r="AA28">
        <f t="shared" si="4"/>
        <v>132</v>
      </c>
    </row>
    <row r="29" spans="1:27">
      <c r="A29" s="60">
        <v>75</v>
      </c>
      <c r="B29" s="60">
        <v>12</v>
      </c>
      <c r="C29" s="60">
        <v>0.1</v>
      </c>
      <c r="D29" s="67">
        <v>1</v>
      </c>
      <c r="E29" s="119">
        <f t="shared" ca="1" si="2"/>
        <v>100</v>
      </c>
      <c r="F29" s="119">
        <f t="shared" ca="1" si="5"/>
        <v>100</v>
      </c>
      <c r="G29" s="119">
        <f t="shared" ca="1" si="5"/>
        <v>94.146000000000001</v>
      </c>
      <c r="H29" s="119">
        <f t="shared" ca="1" si="5"/>
        <v>93.948000000000008</v>
      </c>
      <c r="I29" s="119">
        <f t="shared" ca="1" si="5"/>
        <v>83.563999999999993</v>
      </c>
      <c r="J29" s="119">
        <f t="shared" ca="1" si="5"/>
        <v>79.292000000000002</v>
      </c>
      <c r="K29" s="119">
        <f t="shared" ca="1" si="5"/>
        <v>74.832988370445747</v>
      </c>
      <c r="L29" s="119">
        <f t="shared" ca="1" si="5"/>
        <v>82.902880225287547</v>
      </c>
      <c r="M29" s="119">
        <f t="shared" ca="1" si="5"/>
        <v>77.827053848615975</v>
      </c>
      <c r="N29" s="59">
        <f t="shared" ca="1" si="5"/>
        <v>61.684469752115106</v>
      </c>
      <c r="O29" s="119">
        <f t="shared" ca="1" si="6"/>
        <v>7200</v>
      </c>
      <c r="P29" s="119">
        <f t="shared" ca="1" si="6"/>
        <v>7200</v>
      </c>
      <c r="Q29" s="119">
        <f t="shared" ca="1" si="6"/>
        <v>7200</v>
      </c>
      <c r="R29" s="119">
        <f t="shared" ca="1" si="6"/>
        <v>7200</v>
      </c>
      <c r="S29" s="119">
        <f t="shared" ca="1" si="6"/>
        <v>7200</v>
      </c>
      <c r="T29" s="119">
        <f t="shared" ca="1" si="6"/>
        <v>7200</v>
      </c>
      <c r="U29" s="119">
        <f t="shared" ca="1" si="6"/>
        <v>7200</v>
      </c>
      <c r="V29" s="119">
        <f t="shared" ca="1" si="6"/>
        <v>7200</v>
      </c>
      <c r="W29" s="119">
        <f t="shared" ca="1" si="6"/>
        <v>7200</v>
      </c>
      <c r="X29" s="59">
        <f t="shared" ca="1" si="6"/>
        <v>7200</v>
      </c>
      <c r="Z29">
        <f t="shared" si="3"/>
        <v>133</v>
      </c>
      <c r="AA29">
        <f t="shared" si="4"/>
        <v>137</v>
      </c>
    </row>
    <row r="30" spans="1:27">
      <c r="A30" s="60">
        <v>75</v>
      </c>
      <c r="B30" s="60">
        <v>12</v>
      </c>
      <c r="C30" s="60">
        <v>0.3</v>
      </c>
      <c r="D30" s="67">
        <v>0.1</v>
      </c>
      <c r="E30" s="119">
        <f t="shared" ca="1" si="2"/>
        <v>100</v>
      </c>
      <c r="F30" s="119">
        <f t="shared" ca="1" si="5"/>
        <v>100</v>
      </c>
      <c r="G30" s="119">
        <f t="shared" ca="1" si="5"/>
        <v>87.444000000000003</v>
      </c>
      <c r="H30" s="119">
        <f t="shared" ca="1" si="5"/>
        <v>87.444000000000003</v>
      </c>
      <c r="I30" s="119">
        <f t="shared" ca="1" si="5"/>
        <v>73.522000000000006</v>
      </c>
      <c r="J30" s="119">
        <f t="shared" ca="1" si="5"/>
        <v>73.298000000000002</v>
      </c>
      <c r="K30" s="119">
        <f t="shared" ca="1" si="5"/>
        <v>75.540151903074531</v>
      </c>
      <c r="L30" s="119">
        <f t="shared" ca="1" si="5"/>
        <v>64.772242750852556</v>
      </c>
      <c r="M30" s="119">
        <f t="shared" ca="1" si="5"/>
        <v>71.031348950470985</v>
      </c>
      <c r="N30" s="59">
        <f t="shared" ca="1" si="5"/>
        <v>54.908521689985477</v>
      </c>
      <c r="O30" s="119">
        <f t="shared" ca="1" si="6"/>
        <v>7200</v>
      </c>
      <c r="P30" s="119">
        <f t="shared" ca="1" si="6"/>
        <v>7200</v>
      </c>
      <c r="Q30" s="119">
        <f t="shared" ca="1" si="6"/>
        <v>7200</v>
      </c>
      <c r="R30" s="119">
        <f t="shared" ca="1" si="6"/>
        <v>7200</v>
      </c>
      <c r="S30" s="119">
        <f t="shared" ca="1" si="6"/>
        <v>7200</v>
      </c>
      <c r="T30" s="119">
        <f t="shared" ca="1" si="6"/>
        <v>7200</v>
      </c>
      <c r="U30" s="119">
        <f t="shared" ca="1" si="6"/>
        <v>7200</v>
      </c>
      <c r="V30" s="119">
        <f t="shared" ca="1" si="6"/>
        <v>7200</v>
      </c>
      <c r="W30" s="119">
        <f t="shared" ca="1" si="6"/>
        <v>7200</v>
      </c>
      <c r="X30" s="59">
        <f t="shared" ca="1" si="6"/>
        <v>7200</v>
      </c>
      <c r="Z30">
        <f t="shared" si="3"/>
        <v>138</v>
      </c>
      <c r="AA30">
        <f t="shared" si="4"/>
        <v>142</v>
      </c>
    </row>
    <row r="31" spans="1:27">
      <c r="A31" s="60">
        <v>75</v>
      </c>
      <c r="B31" s="60">
        <v>12</v>
      </c>
      <c r="C31" s="60">
        <v>0.3</v>
      </c>
      <c r="D31" s="67">
        <v>0.5</v>
      </c>
      <c r="E31" s="119">
        <f t="shared" ca="1" si="2"/>
        <v>100</v>
      </c>
      <c r="F31" s="119">
        <f t="shared" ca="1" si="5"/>
        <v>100</v>
      </c>
      <c r="G31" s="119">
        <f t="shared" ca="1" si="5"/>
        <v>98.419999999999987</v>
      </c>
      <c r="H31" s="119">
        <f t="shared" ca="1" si="5"/>
        <v>97.467999999999989</v>
      </c>
      <c r="I31" s="119">
        <f t="shared" ca="1" si="5"/>
        <v>90.078000000000003</v>
      </c>
      <c r="J31" s="119">
        <f t="shared" ca="1" si="5"/>
        <v>85.1</v>
      </c>
      <c r="K31" s="119">
        <f t="shared" ca="1" si="5"/>
        <v>91.980936232782611</v>
      </c>
      <c r="L31" s="119">
        <f t="shared" ca="1" si="5"/>
        <v>88.043710451302786</v>
      </c>
      <c r="M31" s="119">
        <f t="shared" ca="1" si="5"/>
        <v>87.023123892817836</v>
      </c>
      <c r="N31" s="59">
        <f t="shared" ca="1" si="5"/>
        <v>81.459521814401882</v>
      </c>
      <c r="O31" s="119">
        <f t="shared" ca="1" si="6"/>
        <v>7200</v>
      </c>
      <c r="P31" s="119">
        <f t="shared" ca="1" si="6"/>
        <v>7200</v>
      </c>
      <c r="Q31" s="119">
        <f t="shared" ca="1" si="6"/>
        <v>7200</v>
      </c>
      <c r="R31" s="119">
        <f t="shared" ca="1" si="6"/>
        <v>7200</v>
      </c>
      <c r="S31" s="119">
        <f t="shared" ca="1" si="6"/>
        <v>7200</v>
      </c>
      <c r="T31" s="119">
        <f t="shared" ca="1" si="6"/>
        <v>7200</v>
      </c>
      <c r="U31" s="119">
        <f t="shared" ca="1" si="6"/>
        <v>7200</v>
      </c>
      <c r="V31" s="119">
        <f t="shared" ca="1" si="6"/>
        <v>7200</v>
      </c>
      <c r="W31" s="119">
        <f t="shared" ca="1" si="6"/>
        <v>7200</v>
      </c>
      <c r="X31" s="59">
        <f t="shared" ca="1" si="6"/>
        <v>7200</v>
      </c>
      <c r="Z31">
        <f t="shared" si="3"/>
        <v>143</v>
      </c>
      <c r="AA31">
        <f t="shared" si="4"/>
        <v>147</v>
      </c>
    </row>
    <row r="32" spans="1:27">
      <c r="A32" s="60">
        <v>75</v>
      </c>
      <c r="B32" s="60">
        <v>12</v>
      </c>
      <c r="C32" s="60">
        <v>0.3</v>
      </c>
      <c r="D32" s="67">
        <v>1</v>
      </c>
      <c r="E32" s="119">
        <f t="shared" ca="1" si="2"/>
        <v>100</v>
      </c>
      <c r="F32" s="119">
        <f t="shared" ca="1" si="5"/>
        <v>100</v>
      </c>
      <c r="G32" s="119">
        <f t="shared" ca="1" si="5"/>
        <v>98.22999999999999</v>
      </c>
      <c r="H32" s="119">
        <f t="shared" ca="1" si="5"/>
        <v>98.22999999999999</v>
      </c>
      <c r="I32" s="119">
        <f t="shared" ca="1" si="5"/>
        <v>91.00800000000001</v>
      </c>
      <c r="J32" s="119">
        <f t="shared" ca="1" si="5"/>
        <v>86.2</v>
      </c>
      <c r="K32" s="119">
        <f t="shared" ca="1" si="5"/>
        <v>85.086024081363419</v>
      </c>
      <c r="L32" s="119">
        <f t="shared" ca="1" si="5"/>
        <v>89.021775442952176</v>
      </c>
      <c r="M32" s="119">
        <f t="shared" ca="1" si="5"/>
        <v>85.068594788345393</v>
      </c>
      <c r="N32" s="59">
        <f t="shared" ca="1" si="5"/>
        <v>75.029320141866833</v>
      </c>
      <c r="O32" s="119">
        <f t="shared" ca="1" si="6"/>
        <v>7200</v>
      </c>
      <c r="P32" s="119">
        <f t="shared" ca="1" si="6"/>
        <v>7200</v>
      </c>
      <c r="Q32" s="119">
        <f t="shared" ca="1" si="6"/>
        <v>7200</v>
      </c>
      <c r="R32" s="119">
        <f t="shared" ca="1" si="6"/>
        <v>7200</v>
      </c>
      <c r="S32" s="119">
        <f t="shared" ca="1" si="6"/>
        <v>7200</v>
      </c>
      <c r="T32" s="119">
        <f t="shared" ca="1" si="6"/>
        <v>7200</v>
      </c>
      <c r="U32" s="119">
        <f t="shared" ca="1" si="6"/>
        <v>7200</v>
      </c>
      <c r="V32" s="119">
        <f t="shared" ca="1" si="6"/>
        <v>7200</v>
      </c>
      <c r="W32" s="119">
        <f t="shared" ca="1" si="6"/>
        <v>7200</v>
      </c>
      <c r="X32" s="59">
        <f t="shared" ca="1" si="6"/>
        <v>7200</v>
      </c>
      <c r="Z32">
        <f t="shared" si="3"/>
        <v>148</v>
      </c>
      <c r="AA32">
        <f t="shared" si="4"/>
        <v>152</v>
      </c>
    </row>
    <row r="33" spans="1:27">
      <c r="A33" s="60">
        <v>100</v>
      </c>
      <c r="B33" s="60">
        <v>4</v>
      </c>
      <c r="C33" s="60">
        <v>0.1</v>
      </c>
      <c r="D33" s="67">
        <v>0.1</v>
      </c>
      <c r="E33" s="119">
        <f t="shared" ca="1" si="2"/>
        <v>0</v>
      </c>
      <c r="F33" s="119">
        <f t="shared" ca="1" si="5"/>
        <v>0</v>
      </c>
      <c r="G33" s="119">
        <f t="shared" ca="1" si="5"/>
        <v>0</v>
      </c>
      <c r="H33" s="119">
        <f t="shared" ca="1" si="5"/>
        <v>0</v>
      </c>
      <c r="I33" s="119">
        <f t="shared" ca="1" si="5"/>
        <v>25.763999999999999</v>
      </c>
      <c r="J33" s="119">
        <f t="shared" ca="1" si="5"/>
        <v>20.827999999999996</v>
      </c>
      <c r="K33" s="119">
        <f t="shared" ca="1" si="5"/>
        <v>0</v>
      </c>
      <c r="L33" s="119">
        <f t="shared" ca="1" si="5"/>
        <v>0</v>
      </c>
      <c r="M33" s="119">
        <f t="shared" ca="1" si="5"/>
        <v>0</v>
      </c>
      <c r="N33" s="59">
        <f t="shared" ca="1" si="5"/>
        <v>0</v>
      </c>
      <c r="O33" s="119">
        <f t="shared" ca="1" si="6"/>
        <v>276.68799999999999</v>
      </c>
      <c r="P33" s="119">
        <f t="shared" ca="1" si="6"/>
        <v>3.3899999999999997</v>
      </c>
      <c r="Q33" s="119">
        <f t="shared" ca="1" si="6"/>
        <v>5.6139999999999999</v>
      </c>
      <c r="R33" s="119">
        <f t="shared" ca="1" si="6"/>
        <v>9.2560000000000002</v>
      </c>
      <c r="S33" s="119">
        <f t="shared" ca="1" si="6"/>
        <v>1.234</v>
      </c>
      <c r="T33" s="119">
        <f t="shared" ca="1" si="6"/>
        <v>47.394000000000005</v>
      </c>
      <c r="U33" s="119">
        <f t="shared" ca="1" si="6"/>
        <v>117.92764477729797</v>
      </c>
      <c r="V33" s="119">
        <f t="shared" ca="1" si="6"/>
        <v>83.001149225234983</v>
      </c>
      <c r="W33" s="119">
        <f t="shared" ca="1" si="6"/>
        <v>95.75157279968262</v>
      </c>
      <c r="X33" s="59">
        <f t="shared" ca="1" si="6"/>
        <v>13.787524986267092</v>
      </c>
      <c r="Z33">
        <f t="shared" si="3"/>
        <v>153</v>
      </c>
      <c r="AA33">
        <f t="shared" si="4"/>
        <v>157</v>
      </c>
    </row>
    <row r="34" spans="1:27">
      <c r="A34" s="60">
        <v>100</v>
      </c>
      <c r="B34" s="60">
        <v>4</v>
      </c>
      <c r="C34" s="60">
        <v>0.1</v>
      </c>
      <c r="D34" s="67">
        <v>0.5</v>
      </c>
      <c r="E34" s="119">
        <f t="shared" ca="1" si="2"/>
        <v>44.552</v>
      </c>
      <c r="F34" s="119">
        <f t="shared" ca="1" si="5"/>
        <v>0</v>
      </c>
      <c r="G34" s="119">
        <f t="shared" ca="1" si="5"/>
        <v>0</v>
      </c>
      <c r="H34" s="119">
        <f t="shared" ca="1" si="5"/>
        <v>0</v>
      </c>
      <c r="I34" s="119">
        <f t="shared" ca="1" si="5"/>
        <v>34.04</v>
      </c>
      <c r="J34" s="119">
        <f t="shared" ca="1" si="5"/>
        <v>5.2720000000000002</v>
      </c>
      <c r="K34" s="119">
        <f t="shared" ca="1" si="5"/>
        <v>14.325962099529145</v>
      </c>
      <c r="L34" s="119">
        <f t="shared" ca="1" si="5"/>
        <v>8.4790697674418603</v>
      </c>
      <c r="M34" s="119">
        <f t="shared" ca="1" si="5"/>
        <v>5.2560966245089302</v>
      </c>
      <c r="N34" s="59">
        <f t="shared" ca="1" si="5"/>
        <v>0</v>
      </c>
      <c r="O34" s="119">
        <f t="shared" ca="1" si="6"/>
        <v>7200</v>
      </c>
      <c r="P34" s="119">
        <f t="shared" ca="1" si="6"/>
        <v>702.56600000000003</v>
      </c>
      <c r="Q34" s="119">
        <f t="shared" ca="1" si="6"/>
        <v>280.76</v>
      </c>
      <c r="R34" s="119">
        <f t="shared" ca="1" si="6"/>
        <v>265.58800000000002</v>
      </c>
      <c r="S34" s="119">
        <f t="shared" ca="1" si="6"/>
        <v>12.180000000000001</v>
      </c>
      <c r="T34" s="119">
        <f t="shared" ca="1" si="6"/>
        <v>379.51799999999992</v>
      </c>
      <c r="U34" s="119">
        <f t="shared" ca="1" si="6"/>
        <v>3724.0126888275145</v>
      </c>
      <c r="V34" s="119">
        <f t="shared" ca="1" si="6"/>
        <v>3717.1883659362793</v>
      </c>
      <c r="W34" s="119">
        <f t="shared" ca="1" si="6"/>
        <v>2639.1288049221039</v>
      </c>
      <c r="X34" s="59">
        <f t="shared" ca="1" si="6"/>
        <v>513.14277186393724</v>
      </c>
      <c r="Z34">
        <f t="shared" si="3"/>
        <v>158</v>
      </c>
      <c r="AA34">
        <f t="shared" si="4"/>
        <v>162</v>
      </c>
    </row>
    <row r="35" spans="1:27">
      <c r="A35" s="60">
        <v>100</v>
      </c>
      <c r="B35" s="60">
        <v>4</v>
      </c>
      <c r="C35" s="60">
        <v>0.1</v>
      </c>
      <c r="D35" s="67">
        <v>1</v>
      </c>
      <c r="E35" s="119">
        <f t="shared" ca="1" si="2"/>
        <v>57.541999999999994</v>
      </c>
      <c r="F35" s="119">
        <f t="shared" ref="F35:U50" ca="1" si="7">AVERAGE(INDIRECT($Z$1&amp;ADDRESS($Z35, F$57)&amp;":"&amp;ADDRESS($AA35, F$57)))</f>
        <v>3.7039999999999997</v>
      </c>
      <c r="G35" s="119">
        <f t="shared" ca="1" si="7"/>
        <v>0</v>
      </c>
      <c r="H35" s="119">
        <f t="shared" ca="1" si="7"/>
        <v>0</v>
      </c>
      <c r="I35" s="119">
        <f t="shared" ca="1" si="7"/>
        <v>12.831999999999999</v>
      </c>
      <c r="J35" s="119">
        <f t="shared" ca="1" si="7"/>
        <v>0.55599999999999994</v>
      </c>
      <c r="K35" s="119">
        <f t="shared" ca="1" si="7"/>
        <v>4.7656250000000311</v>
      </c>
      <c r="L35" s="119">
        <f t="shared" ca="1" si="7"/>
        <v>6.6749999999999998</v>
      </c>
      <c r="M35" s="119">
        <f t="shared" ca="1" si="7"/>
        <v>11.704209881163504</v>
      </c>
      <c r="N35" s="59">
        <f t="shared" ca="1" si="7"/>
        <v>0</v>
      </c>
      <c r="O35" s="119">
        <f t="shared" ca="1" si="7"/>
        <v>7200</v>
      </c>
      <c r="P35" s="119">
        <f t="shared" ca="1" si="7"/>
        <v>3301.1920000000005</v>
      </c>
      <c r="Q35" s="119">
        <f t="shared" ca="1" si="7"/>
        <v>66.128000000000014</v>
      </c>
      <c r="R35" s="119">
        <f t="shared" ca="1" si="7"/>
        <v>13.093999999999999</v>
      </c>
      <c r="S35" s="119">
        <f t="shared" ca="1" si="7"/>
        <v>61.180000000000007</v>
      </c>
      <c r="T35" s="119">
        <f t="shared" ca="1" si="7"/>
        <v>26.970000000000006</v>
      </c>
      <c r="U35" s="119">
        <f t="shared" ca="1" si="7"/>
        <v>2046.5413650035857</v>
      </c>
      <c r="V35" s="119">
        <f t="shared" ref="O35:X50" ca="1" si="8">AVERAGE(INDIRECT($Z$1&amp;ADDRESS($Z35, V$57)&amp;":"&amp;ADDRESS($AA35, V$57)))</f>
        <v>3471.942183160782</v>
      </c>
      <c r="W35" s="119">
        <f t="shared" ca="1" si="8"/>
        <v>3827.161334180832</v>
      </c>
      <c r="X35" s="59">
        <f t="shared" ca="1" si="8"/>
        <v>32.720199060440066</v>
      </c>
      <c r="Z35">
        <f t="shared" si="3"/>
        <v>163</v>
      </c>
      <c r="AA35">
        <f t="shared" si="4"/>
        <v>167</v>
      </c>
    </row>
    <row r="36" spans="1:27">
      <c r="A36" s="60">
        <v>100</v>
      </c>
      <c r="B36" s="60">
        <v>4</v>
      </c>
      <c r="C36" s="60">
        <v>0.3</v>
      </c>
      <c r="D36" s="67">
        <v>0.1</v>
      </c>
      <c r="E36" s="119">
        <f t="shared" ca="1" si="2"/>
        <v>0</v>
      </c>
      <c r="F36" s="119">
        <f t="shared" ca="1" si="7"/>
        <v>0</v>
      </c>
      <c r="G36" s="119">
        <f t="shared" ca="1" si="7"/>
        <v>0</v>
      </c>
      <c r="H36" s="119">
        <f t="shared" ca="1" si="7"/>
        <v>0</v>
      </c>
      <c r="I36" s="119">
        <f t="shared" ca="1" si="7"/>
        <v>36.975999999999999</v>
      </c>
      <c r="J36" s="119">
        <f t="shared" ca="1" si="7"/>
        <v>32.347999999999999</v>
      </c>
      <c r="K36" s="119">
        <f t="shared" ca="1" si="7"/>
        <v>0</v>
      </c>
      <c r="L36" s="119">
        <f t="shared" ca="1" si="7"/>
        <v>0</v>
      </c>
      <c r="M36" s="119">
        <f t="shared" ca="1" si="7"/>
        <v>0</v>
      </c>
      <c r="N36" s="59">
        <f t="shared" ca="1" si="7"/>
        <v>0</v>
      </c>
      <c r="O36" s="119">
        <f t="shared" ca="1" si="8"/>
        <v>12.51</v>
      </c>
      <c r="P36" s="119">
        <f t="shared" ca="1" si="8"/>
        <v>3.036</v>
      </c>
      <c r="Q36" s="119">
        <f t="shared" ca="1" si="8"/>
        <v>6.202</v>
      </c>
      <c r="R36" s="119">
        <f t="shared" ca="1" si="8"/>
        <v>208.31800000000004</v>
      </c>
      <c r="S36" s="119">
        <f t="shared" ca="1" si="8"/>
        <v>1.986</v>
      </c>
      <c r="T36" s="119">
        <f t="shared" ca="1" si="8"/>
        <v>125.774</v>
      </c>
      <c r="U36" s="119">
        <f t="shared" ca="1" si="8"/>
        <v>123.88125252723694</v>
      </c>
      <c r="V36" s="119">
        <f t="shared" ca="1" si="8"/>
        <v>57.579802179336546</v>
      </c>
      <c r="W36" s="119">
        <f t="shared" ca="1" si="8"/>
        <v>128.28303284645079</v>
      </c>
      <c r="X36" s="59">
        <f t="shared" ca="1" si="8"/>
        <v>20.800539588928224</v>
      </c>
      <c r="Z36">
        <f t="shared" si="3"/>
        <v>168</v>
      </c>
      <c r="AA36">
        <f t="shared" si="4"/>
        <v>172</v>
      </c>
    </row>
    <row r="37" spans="1:27">
      <c r="A37" s="60">
        <v>100</v>
      </c>
      <c r="B37" s="60">
        <v>4</v>
      </c>
      <c r="C37" s="60">
        <v>0.3</v>
      </c>
      <c r="D37" s="67">
        <v>0.5</v>
      </c>
      <c r="E37" s="119">
        <f t="shared" ca="1" si="2"/>
        <v>26.332000000000001</v>
      </c>
      <c r="F37" s="119">
        <f t="shared" ca="1" si="7"/>
        <v>4.4260000000000002</v>
      </c>
      <c r="G37" s="119">
        <f t="shared" ca="1" si="7"/>
        <v>5.7060000000000004</v>
      </c>
      <c r="H37" s="119">
        <f t="shared" ca="1" si="7"/>
        <v>5.1479999999999997</v>
      </c>
      <c r="I37" s="119">
        <f t="shared" ca="1" si="7"/>
        <v>50.872</v>
      </c>
      <c r="J37" s="119">
        <f t="shared" ca="1" si="7"/>
        <v>27.136000000000003</v>
      </c>
      <c r="K37" s="119">
        <f t="shared" ca="1" si="7"/>
        <v>26.476877447586777</v>
      </c>
      <c r="L37" s="119">
        <f t="shared" ca="1" si="7"/>
        <v>55.867019246723075</v>
      </c>
      <c r="M37" s="119">
        <f t="shared" ca="1" si="7"/>
        <v>43.210928366050872</v>
      </c>
      <c r="N37" s="59">
        <f t="shared" ca="1" si="7"/>
        <v>24.705009450368813</v>
      </c>
      <c r="O37" s="119">
        <f t="shared" ca="1" si="8"/>
        <v>5904.1</v>
      </c>
      <c r="P37" s="119">
        <f t="shared" ca="1" si="8"/>
        <v>2061.9340000000002</v>
      </c>
      <c r="Q37" s="119">
        <f t="shared" ca="1" si="8"/>
        <v>3276.9480000000003</v>
      </c>
      <c r="R37" s="119">
        <f t="shared" ca="1" si="8"/>
        <v>3459.8139999999999</v>
      </c>
      <c r="S37" s="119">
        <f t="shared" ca="1" si="8"/>
        <v>1345.9320000000002</v>
      </c>
      <c r="T37" s="119">
        <f t="shared" ca="1" si="8"/>
        <v>1537.258</v>
      </c>
      <c r="U37" s="119">
        <f t="shared" ca="1" si="8"/>
        <v>5933.3601118087772</v>
      </c>
      <c r="V37" s="119">
        <f t="shared" ca="1" si="8"/>
        <v>7200</v>
      </c>
      <c r="W37" s="119">
        <f t="shared" ca="1" si="8"/>
        <v>7200</v>
      </c>
      <c r="X37" s="59">
        <f t="shared" ca="1" si="8"/>
        <v>4500.2224597930908</v>
      </c>
      <c r="Z37">
        <f t="shared" si="3"/>
        <v>173</v>
      </c>
      <c r="AA37">
        <f t="shared" si="4"/>
        <v>177</v>
      </c>
    </row>
    <row r="38" spans="1:27">
      <c r="A38" s="60">
        <v>100</v>
      </c>
      <c r="B38" s="60">
        <v>4</v>
      </c>
      <c r="C38" s="60">
        <v>0.3</v>
      </c>
      <c r="D38" s="67">
        <v>1</v>
      </c>
      <c r="E38" s="119">
        <f t="shared" ca="1" si="2"/>
        <v>50.141999999999996</v>
      </c>
      <c r="F38" s="119">
        <f t="shared" ca="1" si="7"/>
        <v>8.9319999999999986</v>
      </c>
      <c r="G38" s="119">
        <f t="shared" ca="1" si="7"/>
        <v>0</v>
      </c>
      <c r="H38" s="119">
        <f t="shared" ca="1" si="7"/>
        <v>0</v>
      </c>
      <c r="I38" s="119">
        <f t="shared" ca="1" si="7"/>
        <v>20.909999999999997</v>
      </c>
      <c r="J38" s="119">
        <f t="shared" ca="1" si="7"/>
        <v>3.903999999999999</v>
      </c>
      <c r="K38" s="119">
        <f t="shared" ca="1" si="7"/>
        <v>28.825147591098773</v>
      </c>
      <c r="L38" s="119">
        <f t="shared" ca="1" si="7"/>
        <v>37.732153605393044</v>
      </c>
      <c r="M38" s="119">
        <f t="shared" ca="1" si="7"/>
        <v>35.093916887998937</v>
      </c>
      <c r="N38" s="59">
        <f t="shared" ca="1" si="7"/>
        <v>0</v>
      </c>
      <c r="O38" s="119">
        <f t="shared" ca="1" si="8"/>
        <v>7200</v>
      </c>
      <c r="P38" s="119">
        <f t="shared" ca="1" si="8"/>
        <v>5159.7840000000006</v>
      </c>
      <c r="Q38" s="119">
        <f t="shared" ca="1" si="8"/>
        <v>1834.8259999999998</v>
      </c>
      <c r="R38" s="119">
        <f t="shared" ca="1" si="8"/>
        <v>228.91399999999999</v>
      </c>
      <c r="S38" s="119">
        <f t="shared" ca="1" si="8"/>
        <v>1535.1320000000001</v>
      </c>
      <c r="T38" s="119">
        <f t="shared" ca="1" si="8"/>
        <v>360.68400000000003</v>
      </c>
      <c r="U38" s="119">
        <f t="shared" ca="1" si="8"/>
        <v>7200</v>
      </c>
      <c r="V38" s="119">
        <f t="shared" ca="1" si="8"/>
        <v>7200</v>
      </c>
      <c r="W38" s="119">
        <f t="shared" ca="1" si="8"/>
        <v>7200</v>
      </c>
      <c r="X38" s="128">
        <f t="shared" ca="1" si="8"/>
        <v>91.644938802719125</v>
      </c>
      <c r="Z38">
        <f t="shared" si="3"/>
        <v>178</v>
      </c>
      <c r="AA38">
        <f t="shared" si="4"/>
        <v>182</v>
      </c>
    </row>
    <row r="39" spans="1:27">
      <c r="A39" s="60">
        <v>100</v>
      </c>
      <c r="B39" s="60">
        <v>8</v>
      </c>
      <c r="C39" s="60">
        <v>0.1</v>
      </c>
      <c r="D39" s="67">
        <v>0.1</v>
      </c>
      <c r="E39" s="119">
        <f t="shared" ca="1" si="2"/>
        <v>86.03</v>
      </c>
      <c r="F39" s="119">
        <f t="shared" ca="1" si="7"/>
        <v>93.634</v>
      </c>
      <c r="G39" s="119">
        <f t="shared" ca="1" si="7"/>
        <v>71.731999999999999</v>
      </c>
      <c r="H39" s="119">
        <f t="shared" ca="1" si="7"/>
        <v>74.948000000000008</v>
      </c>
      <c r="I39" s="119">
        <f t="shared" ca="1" si="7"/>
        <v>63.787999999999997</v>
      </c>
      <c r="J39" s="119">
        <f t="shared" ca="1" si="7"/>
        <v>61.998000000000005</v>
      </c>
      <c r="K39" s="119">
        <f t="shared" ca="1" si="7"/>
        <v>52.927043805875144</v>
      </c>
      <c r="L39" s="119">
        <f t="shared" ca="1" si="7"/>
        <v>39.488386433962674</v>
      </c>
      <c r="M39" s="119">
        <f t="shared" ca="1" si="7"/>
        <v>48.246646704521233</v>
      </c>
      <c r="N39" s="59">
        <f t="shared" ca="1" si="7"/>
        <v>16.801329894401078</v>
      </c>
      <c r="O39" s="119">
        <f t="shared" ca="1" si="8"/>
        <v>7200</v>
      </c>
      <c r="P39" s="119">
        <f t="shared" ca="1" si="8"/>
        <v>7200</v>
      </c>
      <c r="Q39" s="119">
        <f t="shared" ca="1" si="8"/>
        <v>7200</v>
      </c>
      <c r="R39" s="119">
        <f t="shared" ca="1" si="8"/>
        <v>7200</v>
      </c>
      <c r="S39" s="119">
        <f t="shared" ca="1" si="8"/>
        <v>7200</v>
      </c>
      <c r="T39" s="119">
        <f t="shared" ca="1" si="8"/>
        <v>6998.1179999999995</v>
      </c>
      <c r="U39" s="119">
        <f t="shared" ca="1" si="8"/>
        <v>7200</v>
      </c>
      <c r="V39" s="119">
        <f t="shared" ca="1" si="8"/>
        <v>7200</v>
      </c>
      <c r="W39" s="119">
        <f t="shared" ca="1" si="8"/>
        <v>7200</v>
      </c>
      <c r="X39" s="59">
        <f t="shared" ca="1" si="8"/>
        <v>4620.4738761901854</v>
      </c>
      <c r="Z39">
        <f t="shared" si="3"/>
        <v>183</v>
      </c>
      <c r="AA39">
        <f t="shared" si="4"/>
        <v>187</v>
      </c>
    </row>
    <row r="40" spans="1:27">
      <c r="A40" s="60">
        <v>100</v>
      </c>
      <c r="B40" s="60">
        <v>8</v>
      </c>
      <c r="C40" s="60">
        <v>0.1</v>
      </c>
      <c r="D40" s="67">
        <v>0.5</v>
      </c>
      <c r="E40" s="119">
        <f t="shared" ca="1" si="2"/>
        <v>93.835999999999999</v>
      </c>
      <c r="F40" s="119">
        <f t="shared" ca="1" si="7"/>
        <v>98.105999999999995</v>
      </c>
      <c r="G40" s="119">
        <f t="shared" ca="1" si="7"/>
        <v>88.177999999999997</v>
      </c>
      <c r="H40" s="119">
        <f t="shared" ca="1" si="7"/>
        <v>80.856000000000009</v>
      </c>
      <c r="I40" s="119">
        <f t="shared" ca="1" si="7"/>
        <v>60.410000000000004</v>
      </c>
      <c r="J40" s="119">
        <f t="shared" ca="1" si="7"/>
        <v>34.550000000000004</v>
      </c>
      <c r="K40" s="119">
        <f t="shared" ca="1" si="7"/>
        <v>75.521715431337242</v>
      </c>
      <c r="L40" s="119">
        <f t="shared" ca="1" si="7"/>
        <v>73.005855304431648</v>
      </c>
      <c r="M40" s="119">
        <f t="shared" ca="1" si="7"/>
        <v>64.714643000429049</v>
      </c>
      <c r="N40" s="59">
        <f t="shared" ca="1" si="7"/>
        <v>33.774704443555564</v>
      </c>
      <c r="O40" s="119">
        <f t="shared" ca="1" si="8"/>
        <v>7200</v>
      </c>
      <c r="P40" s="119">
        <f t="shared" ca="1" si="8"/>
        <v>7200</v>
      </c>
      <c r="Q40" s="119">
        <f t="shared" ca="1" si="8"/>
        <v>7200</v>
      </c>
      <c r="R40" s="119">
        <f t="shared" ca="1" si="8"/>
        <v>7200</v>
      </c>
      <c r="S40" s="119">
        <f t="shared" ca="1" si="8"/>
        <v>7200</v>
      </c>
      <c r="T40" s="119">
        <f t="shared" ca="1" si="8"/>
        <v>7067.4719999999998</v>
      </c>
      <c r="U40" s="119">
        <f t="shared" ca="1" si="8"/>
        <v>7200</v>
      </c>
      <c r="V40" s="119">
        <f t="shared" ca="1" si="8"/>
        <v>7200</v>
      </c>
      <c r="W40" s="119">
        <f t="shared" ca="1" si="8"/>
        <v>7200</v>
      </c>
      <c r="X40" s="59">
        <f t="shared" ca="1" si="8"/>
        <v>5281.8039852142338</v>
      </c>
      <c r="Z40">
        <f t="shared" si="3"/>
        <v>188</v>
      </c>
      <c r="AA40">
        <f t="shared" si="4"/>
        <v>192</v>
      </c>
    </row>
    <row r="41" spans="1:27">
      <c r="A41" s="60">
        <v>100</v>
      </c>
      <c r="B41" s="60">
        <v>8</v>
      </c>
      <c r="C41" s="60">
        <v>0.1</v>
      </c>
      <c r="D41" s="67">
        <v>1</v>
      </c>
      <c r="E41" s="119">
        <f t="shared" ca="1" si="2"/>
        <v>93.256</v>
      </c>
      <c r="F41" s="119">
        <f t="shared" ca="1" si="7"/>
        <v>96.45</v>
      </c>
      <c r="G41" s="119">
        <f t="shared" ca="1" si="7"/>
        <v>90.518000000000001</v>
      </c>
      <c r="H41" s="119">
        <f t="shared" ca="1" si="7"/>
        <v>86.762</v>
      </c>
      <c r="I41" s="119">
        <f t="shared" ca="1" si="7"/>
        <v>67.52</v>
      </c>
      <c r="J41" s="119">
        <f t="shared" ca="1" si="7"/>
        <v>29.183999999999997</v>
      </c>
      <c r="K41" s="119">
        <f t="shared" ca="1" si="7"/>
        <v>62.315003170545367</v>
      </c>
      <c r="L41" s="119">
        <f t="shared" ca="1" si="7"/>
        <v>67.909854090236976</v>
      </c>
      <c r="M41" s="119">
        <f t="shared" ca="1" si="7"/>
        <v>59.66700329296377</v>
      </c>
      <c r="N41" s="59">
        <f t="shared" ca="1" si="7"/>
        <v>9.0974678341542408</v>
      </c>
      <c r="O41" s="119">
        <f t="shared" ca="1" si="8"/>
        <v>7200</v>
      </c>
      <c r="P41" s="119">
        <f t="shared" ca="1" si="8"/>
        <v>7200</v>
      </c>
      <c r="Q41" s="119">
        <f t="shared" ca="1" si="8"/>
        <v>7200</v>
      </c>
      <c r="R41" s="119">
        <f t="shared" ca="1" si="8"/>
        <v>7200</v>
      </c>
      <c r="S41" s="119">
        <f t="shared" ca="1" si="8"/>
        <v>7200</v>
      </c>
      <c r="T41" s="119">
        <f t="shared" ca="1" si="8"/>
        <v>7200</v>
      </c>
      <c r="U41" s="119">
        <f t="shared" ca="1" si="8"/>
        <v>7200</v>
      </c>
      <c r="V41" s="119">
        <f t="shared" ca="1" si="8"/>
        <v>7200</v>
      </c>
      <c r="W41" s="119">
        <f t="shared" ca="1" si="8"/>
        <v>7200</v>
      </c>
      <c r="X41" s="59">
        <f t="shared" ca="1" si="8"/>
        <v>4115.7388940334322</v>
      </c>
      <c r="Z41">
        <f t="shared" si="3"/>
        <v>193</v>
      </c>
      <c r="AA41">
        <f t="shared" si="4"/>
        <v>197</v>
      </c>
    </row>
    <row r="42" spans="1:27">
      <c r="A42" s="60">
        <v>100</v>
      </c>
      <c r="B42" s="60">
        <v>8</v>
      </c>
      <c r="C42" s="60">
        <v>0.3</v>
      </c>
      <c r="D42" s="67">
        <v>0.1</v>
      </c>
      <c r="E42" s="119">
        <f t="shared" ca="1" si="2"/>
        <v>97.108000000000004</v>
      </c>
      <c r="F42" s="119">
        <f t="shared" ca="1" si="7"/>
        <v>100</v>
      </c>
      <c r="G42" s="119">
        <f t="shared" ca="1" si="7"/>
        <v>77.203999999999994</v>
      </c>
      <c r="H42" s="119">
        <f t="shared" ca="1" si="7"/>
        <v>81.176000000000002</v>
      </c>
      <c r="I42" s="119">
        <f t="shared" ca="1" si="7"/>
        <v>64.457999999999998</v>
      </c>
      <c r="J42" s="119">
        <f t="shared" ca="1" si="7"/>
        <v>64.117999999999995</v>
      </c>
      <c r="K42" s="119">
        <f t="shared" ca="1" si="7"/>
        <v>66.396547394879164</v>
      </c>
      <c r="L42" s="119">
        <f t="shared" ca="1" si="7"/>
        <v>47.283772888225407</v>
      </c>
      <c r="M42" s="119">
        <f t="shared" ca="1" si="7"/>
        <v>61.278573207067403</v>
      </c>
      <c r="N42" s="59">
        <f t="shared" ca="1" si="7"/>
        <v>42.652424518758735</v>
      </c>
      <c r="O42" s="119">
        <f t="shared" ca="1" si="8"/>
        <v>7200</v>
      </c>
      <c r="P42" s="119">
        <f t="shared" ca="1" si="8"/>
        <v>7200</v>
      </c>
      <c r="Q42" s="119">
        <f t="shared" ca="1" si="8"/>
        <v>7200</v>
      </c>
      <c r="R42" s="119">
        <f t="shared" ca="1" si="8"/>
        <v>7200</v>
      </c>
      <c r="S42" s="119">
        <f t="shared" ca="1" si="8"/>
        <v>7200</v>
      </c>
      <c r="T42" s="119">
        <f t="shared" ca="1" si="8"/>
        <v>7171.6820000000007</v>
      </c>
      <c r="U42" s="119">
        <f t="shared" ca="1" si="8"/>
        <v>7200</v>
      </c>
      <c r="V42" s="119">
        <f t="shared" ca="1" si="8"/>
        <v>6311.6240911960604</v>
      </c>
      <c r="W42" s="119">
        <f t="shared" ca="1" si="8"/>
        <v>7200</v>
      </c>
      <c r="X42" s="59">
        <f t="shared" ca="1" si="8"/>
        <v>5831.8338624000553</v>
      </c>
      <c r="Z42">
        <f t="shared" si="3"/>
        <v>198</v>
      </c>
      <c r="AA42">
        <f t="shared" si="4"/>
        <v>202</v>
      </c>
    </row>
    <row r="43" spans="1:27">
      <c r="A43" s="60">
        <v>100</v>
      </c>
      <c r="B43" s="60">
        <v>8</v>
      </c>
      <c r="C43" s="60">
        <v>0.3</v>
      </c>
      <c r="D43" s="67">
        <v>0.5</v>
      </c>
      <c r="E43" s="119">
        <f t="shared" ca="1" si="2"/>
        <v>99.12</v>
      </c>
      <c r="F43" s="119">
        <f t="shared" ca="1" si="7"/>
        <v>100</v>
      </c>
      <c r="G43" s="119">
        <f t="shared" ca="1" si="7"/>
        <v>92.77000000000001</v>
      </c>
      <c r="H43" s="119">
        <f t="shared" ca="1" si="7"/>
        <v>93.87</v>
      </c>
      <c r="I43" s="119">
        <f t="shared" ca="1" si="7"/>
        <v>83.977999999999994</v>
      </c>
      <c r="J43" s="119">
        <f t="shared" ca="1" si="7"/>
        <v>75.395999999999987</v>
      </c>
      <c r="K43" s="119">
        <f t="shared" ca="1" si="7"/>
        <v>91.896548587422146</v>
      </c>
      <c r="L43" s="119">
        <f t="shared" ca="1" si="7"/>
        <v>88.1234167454691</v>
      </c>
      <c r="M43" s="119">
        <f t="shared" ca="1" si="7"/>
        <v>87.537458188220711</v>
      </c>
      <c r="N43" s="59">
        <f t="shared" ca="1" si="7"/>
        <v>81.910487982361431</v>
      </c>
      <c r="O43" s="119">
        <f t="shared" ca="1" si="8"/>
        <v>7200</v>
      </c>
      <c r="P43" s="119">
        <f t="shared" ca="1" si="8"/>
        <v>7200</v>
      </c>
      <c r="Q43" s="119">
        <f t="shared" ca="1" si="8"/>
        <v>7200</v>
      </c>
      <c r="R43" s="119">
        <f t="shared" ca="1" si="8"/>
        <v>7200</v>
      </c>
      <c r="S43" s="119">
        <f t="shared" ca="1" si="8"/>
        <v>7200</v>
      </c>
      <c r="T43" s="119">
        <f t="shared" ca="1" si="8"/>
        <v>7200</v>
      </c>
      <c r="U43" s="119">
        <f t="shared" ca="1" si="8"/>
        <v>7200</v>
      </c>
      <c r="V43" s="119">
        <f t="shared" ca="1" si="8"/>
        <v>7200</v>
      </c>
      <c r="W43" s="119">
        <f t="shared" ca="1" si="8"/>
        <v>7200</v>
      </c>
      <c r="X43" s="59">
        <f t="shared" ca="1" si="8"/>
        <v>7200</v>
      </c>
      <c r="Z43">
        <f t="shared" si="3"/>
        <v>203</v>
      </c>
      <c r="AA43">
        <f t="shared" si="4"/>
        <v>207</v>
      </c>
    </row>
    <row r="44" spans="1:27">
      <c r="A44" s="60">
        <v>100</v>
      </c>
      <c r="B44" s="60">
        <v>8</v>
      </c>
      <c r="C44" s="60">
        <v>0.3</v>
      </c>
      <c r="D44" s="67">
        <v>1</v>
      </c>
      <c r="E44" s="119">
        <f t="shared" ca="1" si="2"/>
        <v>98.45</v>
      </c>
      <c r="F44" s="119">
        <f t="shared" ca="1" si="7"/>
        <v>98.82</v>
      </c>
      <c r="G44" s="119">
        <f t="shared" ca="1" si="7"/>
        <v>92.994</v>
      </c>
      <c r="H44" s="119">
        <f t="shared" ca="1" si="7"/>
        <v>89.537999999999997</v>
      </c>
      <c r="I44" s="119">
        <f t="shared" ca="1" si="7"/>
        <v>81.02</v>
      </c>
      <c r="J44" s="119">
        <f t="shared" ca="1" si="7"/>
        <v>55.872</v>
      </c>
      <c r="K44" s="119">
        <f t="shared" ca="1" si="7"/>
        <v>87.918244656269849</v>
      </c>
      <c r="L44" s="119">
        <f t="shared" ca="1" si="7"/>
        <v>89.552879521698969</v>
      </c>
      <c r="M44" s="119">
        <f t="shared" ca="1" si="7"/>
        <v>85.42073511468881</v>
      </c>
      <c r="N44" s="59">
        <f t="shared" ca="1" si="7"/>
        <v>67.362007079830391</v>
      </c>
      <c r="O44" s="119">
        <f t="shared" ca="1" si="8"/>
        <v>7200</v>
      </c>
      <c r="P44" s="119">
        <f t="shared" ca="1" si="8"/>
        <v>7200</v>
      </c>
      <c r="Q44" s="119">
        <f t="shared" ca="1" si="8"/>
        <v>7200</v>
      </c>
      <c r="R44" s="119">
        <f t="shared" ca="1" si="8"/>
        <v>7200</v>
      </c>
      <c r="S44" s="119">
        <f t="shared" ca="1" si="8"/>
        <v>7200</v>
      </c>
      <c r="T44" s="119">
        <f t="shared" ca="1" si="8"/>
        <v>7200</v>
      </c>
      <c r="U44" s="119">
        <f t="shared" ca="1" si="8"/>
        <v>7200</v>
      </c>
      <c r="V44" s="119">
        <f t="shared" ca="1" si="8"/>
        <v>7200</v>
      </c>
      <c r="W44" s="119">
        <f t="shared" ca="1" si="8"/>
        <v>7200</v>
      </c>
      <c r="X44" s="59">
        <f t="shared" ca="1" si="8"/>
        <v>7200</v>
      </c>
      <c r="Z44">
        <f t="shared" si="3"/>
        <v>208</v>
      </c>
      <c r="AA44">
        <f t="shared" si="4"/>
        <v>212</v>
      </c>
    </row>
    <row r="45" spans="1:27">
      <c r="A45" s="60">
        <v>100</v>
      </c>
      <c r="B45" s="60">
        <v>12</v>
      </c>
      <c r="C45" s="60">
        <v>0.1</v>
      </c>
      <c r="D45" s="67">
        <v>0.1</v>
      </c>
      <c r="E45" s="119">
        <f t="shared" ca="1" si="2"/>
        <v>100</v>
      </c>
      <c r="F45" s="119">
        <f t="shared" ca="1" si="7"/>
        <v>100</v>
      </c>
      <c r="G45" s="119">
        <f t="shared" ca="1" si="7"/>
        <v>87.436000000000007</v>
      </c>
      <c r="H45" s="119">
        <f t="shared" ca="1" si="7"/>
        <v>87.704000000000008</v>
      </c>
      <c r="I45" s="119">
        <f t="shared" ca="1" si="7"/>
        <v>77.09</v>
      </c>
      <c r="J45" s="119">
        <f t="shared" ca="1" si="7"/>
        <v>76.792000000000002</v>
      </c>
      <c r="K45" s="119">
        <f t="shared" ca="1" si="7"/>
        <v>82.795030074024822</v>
      </c>
      <c r="L45" s="119">
        <f t="shared" ca="1" si="7"/>
        <v>76.361721141619341</v>
      </c>
      <c r="M45" s="119">
        <f t="shared" ca="1" si="7"/>
        <v>76.3554175273716</v>
      </c>
      <c r="N45" s="59">
        <f t="shared" ca="1" si="7"/>
        <v>68.352486124419642</v>
      </c>
      <c r="O45" s="119">
        <f t="shared" ca="1" si="8"/>
        <v>7200</v>
      </c>
      <c r="P45" s="119">
        <f t="shared" ca="1" si="8"/>
        <v>7200</v>
      </c>
      <c r="Q45" s="119">
        <f t="shared" ca="1" si="8"/>
        <v>7200</v>
      </c>
      <c r="R45" s="119">
        <f t="shared" ca="1" si="8"/>
        <v>7200</v>
      </c>
      <c r="S45" s="119">
        <f t="shared" ca="1" si="8"/>
        <v>7200</v>
      </c>
      <c r="T45" s="119">
        <f t="shared" ca="1" si="8"/>
        <v>7200</v>
      </c>
      <c r="U45" s="119">
        <f t="shared" ca="1" si="8"/>
        <v>7200</v>
      </c>
      <c r="V45" s="119">
        <f t="shared" ca="1" si="8"/>
        <v>7200</v>
      </c>
      <c r="W45" s="119">
        <f t="shared" ca="1" si="8"/>
        <v>7200</v>
      </c>
      <c r="X45" s="59">
        <f t="shared" ca="1" si="8"/>
        <v>7200</v>
      </c>
      <c r="Z45">
        <f t="shared" si="3"/>
        <v>213</v>
      </c>
      <c r="AA45">
        <f t="shared" si="4"/>
        <v>217</v>
      </c>
    </row>
    <row r="46" spans="1:27">
      <c r="A46" s="60">
        <v>100</v>
      </c>
      <c r="B46" s="60">
        <v>12</v>
      </c>
      <c r="C46" s="60">
        <v>0.1</v>
      </c>
      <c r="D46" s="67">
        <v>0.5</v>
      </c>
      <c r="E46" s="119">
        <f t="shared" ca="1" si="2"/>
        <v>100</v>
      </c>
      <c r="F46" s="119">
        <f t="shared" ca="1" si="7"/>
        <v>100</v>
      </c>
      <c r="G46" s="119">
        <f t="shared" ca="1" si="7"/>
        <v>93.934000000000012</v>
      </c>
      <c r="H46" s="119">
        <f t="shared" ca="1" si="7"/>
        <v>94.557999999999993</v>
      </c>
      <c r="I46" s="119">
        <f t="shared" ca="1" si="7"/>
        <v>85.88000000000001</v>
      </c>
      <c r="J46" s="119">
        <f t="shared" ca="1" si="7"/>
        <v>78.666000000000011</v>
      </c>
      <c r="K46" s="119">
        <f t="shared" ca="1" si="7"/>
        <v>87.263482014284321</v>
      </c>
      <c r="L46" s="119">
        <f t="shared" ca="1" si="7"/>
        <v>81.563645131826689</v>
      </c>
      <c r="M46" s="119">
        <f t="shared" ca="1" si="7"/>
        <v>76.538576806914961</v>
      </c>
      <c r="N46" s="59">
        <f t="shared" ca="1" si="7"/>
        <v>67.802138393654587</v>
      </c>
      <c r="O46" s="119">
        <f t="shared" ca="1" si="8"/>
        <v>7200</v>
      </c>
      <c r="P46" s="119">
        <f t="shared" ca="1" si="8"/>
        <v>7200</v>
      </c>
      <c r="Q46" s="119">
        <f t="shared" ca="1" si="8"/>
        <v>7200</v>
      </c>
      <c r="R46" s="119">
        <f t="shared" ca="1" si="8"/>
        <v>7200</v>
      </c>
      <c r="S46" s="119">
        <f t="shared" ca="1" si="8"/>
        <v>7200</v>
      </c>
      <c r="T46" s="119">
        <f t="shared" ca="1" si="8"/>
        <v>7200</v>
      </c>
      <c r="U46" s="119">
        <f t="shared" ca="1" si="8"/>
        <v>7200</v>
      </c>
      <c r="V46" s="119">
        <f t="shared" ca="1" si="8"/>
        <v>7200</v>
      </c>
      <c r="W46" s="119">
        <f t="shared" ca="1" si="8"/>
        <v>7200</v>
      </c>
      <c r="X46" s="59">
        <f t="shared" ca="1" si="8"/>
        <v>7200</v>
      </c>
      <c r="Z46">
        <f t="shared" si="3"/>
        <v>218</v>
      </c>
      <c r="AA46">
        <f t="shared" si="4"/>
        <v>222</v>
      </c>
    </row>
    <row r="47" spans="1:27">
      <c r="A47" s="60">
        <v>100</v>
      </c>
      <c r="B47" s="60">
        <v>12</v>
      </c>
      <c r="C47" s="60">
        <v>0.1</v>
      </c>
      <c r="D47" s="67">
        <v>1</v>
      </c>
      <c r="E47" s="119">
        <f t="shared" ca="1" si="2"/>
        <v>100</v>
      </c>
      <c r="F47" s="119">
        <f t="shared" ca="1" si="7"/>
        <v>100</v>
      </c>
      <c r="G47" s="119">
        <f t="shared" ca="1" si="7"/>
        <v>93.97999999999999</v>
      </c>
      <c r="H47" s="119">
        <f t="shared" ca="1" si="7"/>
        <v>94.19</v>
      </c>
      <c r="I47" s="119">
        <f t="shared" ca="1" si="7"/>
        <v>85.867999999999995</v>
      </c>
      <c r="J47" s="119">
        <f t="shared" ca="1" si="7"/>
        <v>85.957999999999998</v>
      </c>
      <c r="K47" s="119">
        <f t="shared" ca="1" si="7"/>
        <v>79.443353792173042</v>
      </c>
      <c r="L47" s="119">
        <f t="shared" ca="1" si="7"/>
        <v>87.539742490387525</v>
      </c>
      <c r="M47" s="119">
        <f t="shared" ca="1" si="7"/>
        <v>79.600923966234063</v>
      </c>
      <c r="N47" s="59">
        <f t="shared" ca="1" si="7"/>
        <v>66.716169562976489</v>
      </c>
      <c r="O47" s="119">
        <f t="shared" ca="1" si="8"/>
        <v>7200</v>
      </c>
      <c r="P47" s="119">
        <f t="shared" ca="1" si="8"/>
        <v>7200</v>
      </c>
      <c r="Q47" s="119">
        <f t="shared" ca="1" si="8"/>
        <v>7200</v>
      </c>
      <c r="R47" s="119">
        <f t="shared" ca="1" si="8"/>
        <v>7200</v>
      </c>
      <c r="S47" s="119">
        <f t="shared" ca="1" si="8"/>
        <v>7200</v>
      </c>
      <c r="T47" s="119">
        <f t="shared" ca="1" si="8"/>
        <v>7200</v>
      </c>
      <c r="U47" s="119">
        <f t="shared" ca="1" si="8"/>
        <v>7200</v>
      </c>
      <c r="V47" s="119">
        <f t="shared" ca="1" si="8"/>
        <v>7200</v>
      </c>
      <c r="W47" s="119">
        <f t="shared" ca="1" si="8"/>
        <v>7200</v>
      </c>
      <c r="X47" s="59">
        <f t="shared" ca="1" si="8"/>
        <v>7200</v>
      </c>
      <c r="Z47">
        <f t="shared" si="3"/>
        <v>223</v>
      </c>
      <c r="AA47">
        <f t="shared" si="4"/>
        <v>227</v>
      </c>
    </row>
    <row r="48" spans="1:27">
      <c r="A48" s="60">
        <v>100</v>
      </c>
      <c r="B48" s="60">
        <v>12</v>
      </c>
      <c r="C48" s="60">
        <v>0.3</v>
      </c>
      <c r="D48" s="67">
        <v>0.1</v>
      </c>
      <c r="E48" s="119">
        <f t="shared" ca="1" si="2"/>
        <v>100</v>
      </c>
      <c r="F48" s="119">
        <f t="shared" ca="1" si="7"/>
        <v>100</v>
      </c>
      <c r="G48" s="119">
        <f t="shared" ca="1" si="7"/>
        <v>100</v>
      </c>
      <c r="H48" s="119">
        <f t="shared" ca="1" si="7"/>
        <v>100</v>
      </c>
      <c r="I48" s="119">
        <f t="shared" ca="1" si="7"/>
        <v>78.11</v>
      </c>
      <c r="J48" s="119">
        <f t="shared" ca="1" si="7"/>
        <v>77.929999999999993</v>
      </c>
      <c r="K48" s="119">
        <f t="shared" ca="1" si="7"/>
        <v>82.877759269417012</v>
      </c>
      <c r="L48" s="119">
        <f t="shared" ca="1" si="7"/>
        <v>77.086332059341856</v>
      </c>
      <c r="M48" s="119">
        <f t="shared" ca="1" si="7"/>
        <v>77.766175147426139</v>
      </c>
      <c r="N48" s="59">
        <f t="shared" ca="1" si="7"/>
        <v>69.420499787973441</v>
      </c>
      <c r="O48" s="119">
        <f t="shared" ca="1" si="8"/>
        <v>7200</v>
      </c>
      <c r="P48" s="119">
        <f t="shared" ca="1" si="8"/>
        <v>7200</v>
      </c>
      <c r="Q48" s="119">
        <f t="shared" ca="1" si="8"/>
        <v>7200</v>
      </c>
      <c r="R48" s="119">
        <f t="shared" ca="1" si="8"/>
        <v>7200</v>
      </c>
      <c r="S48" s="119">
        <f t="shared" ca="1" si="8"/>
        <v>7200</v>
      </c>
      <c r="T48" s="119">
        <f t="shared" ca="1" si="8"/>
        <v>7200</v>
      </c>
      <c r="U48" s="119">
        <f t="shared" ca="1" si="8"/>
        <v>7200</v>
      </c>
      <c r="V48" s="119">
        <f t="shared" ca="1" si="8"/>
        <v>7200</v>
      </c>
      <c r="W48" s="119">
        <f t="shared" ca="1" si="8"/>
        <v>7200</v>
      </c>
      <c r="X48" s="59">
        <f t="shared" ca="1" si="8"/>
        <v>7200</v>
      </c>
      <c r="Z48">
        <f t="shared" si="3"/>
        <v>228</v>
      </c>
      <c r="AA48">
        <f t="shared" si="4"/>
        <v>232</v>
      </c>
    </row>
    <row r="49" spans="1:27">
      <c r="A49" s="60">
        <v>100</v>
      </c>
      <c r="B49" s="60">
        <v>12</v>
      </c>
      <c r="C49" s="60">
        <v>0.3</v>
      </c>
      <c r="D49" s="67">
        <v>0.5</v>
      </c>
      <c r="E49" s="119">
        <f t="shared" ca="1" si="2"/>
        <v>100</v>
      </c>
      <c r="F49" s="119">
        <f t="shared" ca="1" si="7"/>
        <v>100</v>
      </c>
      <c r="G49" s="119">
        <f t="shared" ca="1" si="7"/>
        <v>100</v>
      </c>
      <c r="H49" s="119">
        <f t="shared" ca="1" si="7"/>
        <v>100</v>
      </c>
      <c r="I49" s="119">
        <f t="shared" ca="1" si="7"/>
        <v>93.244</v>
      </c>
      <c r="J49" s="119">
        <f t="shared" ca="1" si="7"/>
        <v>90.671999999999997</v>
      </c>
      <c r="K49" s="119">
        <f t="shared" ca="1" si="7"/>
        <v>95.189044478823689</v>
      </c>
      <c r="L49" s="119">
        <f t="shared" ca="1" si="7"/>
        <v>91.99233788120992</v>
      </c>
      <c r="M49" s="119">
        <f t="shared" ca="1" si="7"/>
        <v>91.035723122423903</v>
      </c>
      <c r="N49" s="59">
        <f t="shared" ca="1" si="7"/>
        <v>88.850344280588757</v>
      </c>
      <c r="O49" s="119">
        <f t="shared" ca="1" si="8"/>
        <v>7200</v>
      </c>
      <c r="P49" s="119">
        <f t="shared" ca="1" si="8"/>
        <v>7200</v>
      </c>
      <c r="Q49" s="119">
        <f t="shared" ca="1" si="8"/>
        <v>7200</v>
      </c>
      <c r="R49" s="119">
        <f t="shared" ca="1" si="8"/>
        <v>7200</v>
      </c>
      <c r="S49" s="119">
        <f t="shared" ca="1" si="8"/>
        <v>7200</v>
      </c>
      <c r="T49" s="119">
        <f t="shared" ca="1" si="8"/>
        <v>7200</v>
      </c>
      <c r="U49" s="119">
        <f t="shared" ca="1" si="8"/>
        <v>7200</v>
      </c>
      <c r="V49" s="119">
        <f t="shared" ca="1" si="8"/>
        <v>7200</v>
      </c>
      <c r="W49" s="119">
        <f t="shared" ca="1" si="8"/>
        <v>7200</v>
      </c>
      <c r="X49" s="59">
        <f t="shared" ca="1" si="8"/>
        <v>7200</v>
      </c>
      <c r="Z49">
        <f t="shared" si="3"/>
        <v>233</v>
      </c>
      <c r="AA49">
        <f t="shared" si="4"/>
        <v>237</v>
      </c>
    </row>
    <row r="50" spans="1:27">
      <c r="A50" s="60">
        <v>100</v>
      </c>
      <c r="B50" s="60">
        <v>12</v>
      </c>
      <c r="C50" s="60">
        <v>0.3</v>
      </c>
      <c r="D50" s="67">
        <v>1</v>
      </c>
      <c r="E50" s="119">
        <f t="shared" ca="1" si="2"/>
        <v>100</v>
      </c>
      <c r="F50" s="119">
        <f t="shared" ca="1" si="7"/>
        <v>100</v>
      </c>
      <c r="G50" s="119">
        <f t="shared" ca="1" si="7"/>
        <v>99.638000000000005</v>
      </c>
      <c r="H50" s="119">
        <f t="shared" ca="1" si="7"/>
        <v>100</v>
      </c>
      <c r="I50" s="119">
        <f t="shared" ca="1" si="7"/>
        <v>93.75800000000001</v>
      </c>
      <c r="J50" s="119">
        <f t="shared" ca="1" si="7"/>
        <v>93.914000000000016</v>
      </c>
      <c r="K50" s="119">
        <f t="shared" ca="1" si="7"/>
        <v>90.341261057220407</v>
      </c>
      <c r="L50" s="119">
        <f t="shared" ca="1" si="7"/>
        <v>95.072943456845877</v>
      </c>
      <c r="M50" s="119">
        <f t="shared" ca="1" si="7"/>
        <v>90.886925632374883</v>
      </c>
      <c r="N50" s="59">
        <f t="shared" ca="1" si="7"/>
        <v>85.284468341783708</v>
      </c>
      <c r="O50" s="119">
        <f t="shared" ca="1" si="8"/>
        <v>7200</v>
      </c>
      <c r="P50" s="119">
        <f t="shared" ca="1" si="8"/>
        <v>7200</v>
      </c>
      <c r="Q50" s="119">
        <f t="shared" ca="1" si="8"/>
        <v>7200</v>
      </c>
      <c r="R50" s="119">
        <f t="shared" ca="1" si="8"/>
        <v>7200</v>
      </c>
      <c r="S50" s="119">
        <f t="shared" ca="1" si="8"/>
        <v>7200</v>
      </c>
      <c r="T50" s="119">
        <f t="shared" ca="1" si="8"/>
        <v>7200</v>
      </c>
      <c r="U50" s="119">
        <f t="shared" ca="1" si="8"/>
        <v>7200</v>
      </c>
      <c r="V50" s="119">
        <f t="shared" ca="1" si="8"/>
        <v>7200</v>
      </c>
      <c r="W50" s="119">
        <f t="shared" ca="1" si="8"/>
        <v>7200</v>
      </c>
      <c r="X50" s="59">
        <f t="shared" ca="1" si="8"/>
        <v>7200</v>
      </c>
      <c r="Z50">
        <f t="shared" si="3"/>
        <v>238</v>
      </c>
      <c r="AA50">
        <f t="shared" si="4"/>
        <v>242</v>
      </c>
    </row>
    <row r="51" spans="1:27">
      <c r="A51" s="60">
        <v>100</v>
      </c>
      <c r="B51" s="60">
        <v>16</v>
      </c>
      <c r="C51" s="60">
        <v>0.1</v>
      </c>
      <c r="D51" s="67">
        <v>0.1</v>
      </c>
      <c r="E51" s="119">
        <f t="shared" ca="1" si="2"/>
        <v>100</v>
      </c>
      <c r="F51" s="119">
        <f t="shared" ref="F51:U56" ca="1" si="9">AVERAGE(INDIRECT($Z$1&amp;ADDRESS($Z51, F$57)&amp;":"&amp;ADDRESS($AA51, F$57)))</f>
        <v>100</v>
      </c>
      <c r="G51" s="119">
        <f t="shared" ca="1" si="9"/>
        <v>100</v>
      </c>
      <c r="H51" s="119">
        <f t="shared" ca="1" si="9"/>
        <v>100</v>
      </c>
      <c r="I51" s="119">
        <f t="shared" ca="1" si="9"/>
        <v>79.8</v>
      </c>
      <c r="J51" s="119">
        <f t="shared" ca="1" si="9"/>
        <v>79.061999999999998</v>
      </c>
      <c r="K51" s="119">
        <f t="shared" ca="1" si="9"/>
        <v>93.004896594446762</v>
      </c>
      <c r="L51" s="119">
        <f t="shared" ca="1" si="9"/>
        <v>80.290806566982639</v>
      </c>
      <c r="M51" s="119">
        <f t="shared" ca="1" si="9"/>
        <v>80.292202405900653</v>
      </c>
      <c r="N51" s="59">
        <f t="shared" ca="1" si="9"/>
        <v>73.574466886161048</v>
      </c>
      <c r="O51" s="119">
        <f t="shared" ca="1" si="9"/>
        <v>7200</v>
      </c>
      <c r="P51" s="119">
        <f t="shared" ca="1" si="9"/>
        <v>7200</v>
      </c>
      <c r="Q51" s="119">
        <f t="shared" ca="1" si="9"/>
        <v>7200</v>
      </c>
      <c r="R51" s="119">
        <f t="shared" ca="1" si="9"/>
        <v>7200</v>
      </c>
      <c r="S51" s="119">
        <f t="shared" ca="1" si="9"/>
        <v>7200</v>
      </c>
      <c r="T51" s="119">
        <f t="shared" ca="1" si="9"/>
        <v>7200</v>
      </c>
      <c r="U51" s="119">
        <f t="shared" ca="1" si="9"/>
        <v>7200</v>
      </c>
      <c r="V51" s="119">
        <f t="shared" ref="O51:X56" ca="1" si="10">AVERAGE(INDIRECT($Z$1&amp;ADDRESS($Z51, V$57)&amp;":"&amp;ADDRESS($AA51, V$57)))</f>
        <v>7200</v>
      </c>
      <c r="W51" s="119">
        <f t="shared" ca="1" si="10"/>
        <v>7200</v>
      </c>
      <c r="X51" s="59">
        <f t="shared" ca="1" si="10"/>
        <v>7200</v>
      </c>
      <c r="Z51">
        <f t="shared" si="3"/>
        <v>243</v>
      </c>
      <c r="AA51">
        <f t="shared" si="4"/>
        <v>247</v>
      </c>
    </row>
    <row r="52" spans="1:27">
      <c r="A52" s="60">
        <v>100</v>
      </c>
      <c r="B52" s="60">
        <v>16</v>
      </c>
      <c r="C52" s="60">
        <v>0.1</v>
      </c>
      <c r="D52" s="67">
        <v>0.5</v>
      </c>
      <c r="E52" s="119">
        <f t="shared" ca="1" si="2"/>
        <v>100</v>
      </c>
      <c r="F52" s="119">
        <f t="shared" ca="1" si="9"/>
        <v>100</v>
      </c>
      <c r="G52" s="119">
        <f t="shared" ca="1" si="9"/>
        <v>100</v>
      </c>
      <c r="H52" s="119">
        <f t="shared" ca="1" si="9"/>
        <v>100</v>
      </c>
      <c r="I52" s="119">
        <f t="shared" ca="1" si="9"/>
        <v>91.347999999999999</v>
      </c>
      <c r="J52" s="119">
        <f t="shared" ca="1" si="9"/>
        <v>89.532000000000011</v>
      </c>
      <c r="K52" s="119">
        <f t="shared" ca="1" si="9"/>
        <v>93.206520793135283</v>
      </c>
      <c r="L52" s="119">
        <f t="shared" ca="1" si="9"/>
        <v>88.918875143823016</v>
      </c>
      <c r="M52" s="119">
        <f t="shared" ca="1" si="9"/>
        <v>86.621544113067145</v>
      </c>
      <c r="N52" s="59">
        <f t="shared" ca="1" si="9"/>
        <v>82.517453136511975</v>
      </c>
      <c r="O52" s="119">
        <f t="shared" ca="1" si="10"/>
        <v>7200</v>
      </c>
      <c r="P52" s="119">
        <f t="shared" ca="1" si="10"/>
        <v>7200</v>
      </c>
      <c r="Q52" s="119">
        <f t="shared" ca="1" si="10"/>
        <v>7200</v>
      </c>
      <c r="R52" s="119">
        <f t="shared" ca="1" si="10"/>
        <v>7200</v>
      </c>
      <c r="S52" s="119">
        <f t="shared" ca="1" si="10"/>
        <v>7200</v>
      </c>
      <c r="T52" s="119">
        <f t="shared" ca="1" si="10"/>
        <v>7200</v>
      </c>
      <c r="U52" s="119">
        <f t="shared" ca="1" si="10"/>
        <v>7200</v>
      </c>
      <c r="V52" s="119">
        <f t="shared" ca="1" si="10"/>
        <v>7200</v>
      </c>
      <c r="W52" s="119">
        <f t="shared" ca="1" si="10"/>
        <v>7200</v>
      </c>
      <c r="X52" s="59">
        <f t="shared" ca="1" si="10"/>
        <v>7200</v>
      </c>
      <c r="Z52">
        <f t="shared" si="3"/>
        <v>248</v>
      </c>
      <c r="AA52">
        <f t="shared" si="4"/>
        <v>252</v>
      </c>
    </row>
    <row r="53" spans="1:27">
      <c r="A53" s="60">
        <v>100</v>
      </c>
      <c r="B53" s="60">
        <v>16</v>
      </c>
      <c r="C53" s="60">
        <v>0.1</v>
      </c>
      <c r="D53" s="67">
        <v>1</v>
      </c>
      <c r="E53" s="119">
        <f t="shared" ca="1" si="2"/>
        <v>100</v>
      </c>
      <c r="F53" s="119">
        <f t="shared" ca="1" si="9"/>
        <v>100</v>
      </c>
      <c r="G53" s="119">
        <f t="shared" ca="1" si="9"/>
        <v>100</v>
      </c>
      <c r="H53" s="119">
        <f t="shared" ca="1" si="9"/>
        <v>100</v>
      </c>
      <c r="I53" s="119">
        <f t="shared" ca="1" si="9"/>
        <v>92.216000000000008</v>
      </c>
      <c r="J53" s="119">
        <f t="shared" ca="1" si="9"/>
        <v>90.992000000000004</v>
      </c>
      <c r="K53" s="119">
        <f t="shared" ca="1" si="9"/>
        <v>86.795052345737687</v>
      </c>
      <c r="L53" s="119">
        <f t="shared" ca="1" si="9"/>
        <v>98.731501057082454</v>
      </c>
      <c r="M53" s="119">
        <f t="shared" ca="1" si="9"/>
        <v>86.362591084190427</v>
      </c>
      <c r="N53" s="59">
        <f t="shared" ca="1" si="9"/>
        <v>81.147079198825679</v>
      </c>
      <c r="O53" s="119">
        <f t="shared" ca="1" si="10"/>
        <v>7200</v>
      </c>
      <c r="P53" s="119">
        <f t="shared" ca="1" si="10"/>
        <v>7200</v>
      </c>
      <c r="Q53" s="119">
        <f t="shared" ca="1" si="10"/>
        <v>7200</v>
      </c>
      <c r="R53" s="119">
        <f t="shared" ca="1" si="10"/>
        <v>7200</v>
      </c>
      <c r="S53" s="119">
        <f t="shared" ca="1" si="10"/>
        <v>7200</v>
      </c>
      <c r="T53" s="119">
        <f t="shared" ca="1" si="10"/>
        <v>7200</v>
      </c>
      <c r="U53" s="119">
        <f t="shared" ca="1" si="10"/>
        <v>7200</v>
      </c>
      <c r="V53" s="119">
        <f t="shared" ca="1" si="10"/>
        <v>7200</v>
      </c>
      <c r="W53" s="119">
        <f t="shared" ca="1" si="10"/>
        <v>7200</v>
      </c>
      <c r="X53" s="59">
        <f t="shared" ca="1" si="10"/>
        <v>7200</v>
      </c>
      <c r="Z53">
        <f t="shared" si="3"/>
        <v>253</v>
      </c>
      <c r="AA53">
        <f t="shared" si="4"/>
        <v>257</v>
      </c>
    </row>
    <row r="54" spans="1:27">
      <c r="A54" s="60">
        <v>100</v>
      </c>
      <c r="B54" s="60">
        <v>16</v>
      </c>
      <c r="C54" s="60">
        <v>0.3</v>
      </c>
      <c r="D54" s="67">
        <v>0.1</v>
      </c>
      <c r="E54" s="119">
        <f t="shared" ca="1" si="2"/>
        <v>100</v>
      </c>
      <c r="F54" s="119">
        <f t="shared" ca="1" si="9"/>
        <v>100</v>
      </c>
      <c r="G54" s="119">
        <f t="shared" ca="1" si="9"/>
        <v>100</v>
      </c>
      <c r="H54" s="119">
        <f t="shared" ca="1" si="9"/>
        <v>100</v>
      </c>
      <c r="I54" s="119">
        <f t="shared" ca="1" si="9"/>
        <v>80.71599999999998</v>
      </c>
      <c r="J54" s="119">
        <f t="shared" ca="1" si="9"/>
        <v>81.416000000000011</v>
      </c>
      <c r="K54" s="119">
        <f t="shared" ca="1" si="9"/>
        <v>86.901820568937325</v>
      </c>
      <c r="L54" s="119">
        <f t="shared" ca="1" si="9"/>
        <v>81.827792055042011</v>
      </c>
      <c r="M54" s="119">
        <f t="shared" ca="1" si="9"/>
        <v>81.741514306749238</v>
      </c>
      <c r="N54" s="59">
        <f t="shared" ca="1" si="9"/>
        <v>74.786356821562066</v>
      </c>
      <c r="O54" s="119">
        <f t="shared" ca="1" si="10"/>
        <v>7200</v>
      </c>
      <c r="P54" s="119">
        <f t="shared" ca="1" si="10"/>
        <v>7200</v>
      </c>
      <c r="Q54" s="119">
        <f t="shared" ca="1" si="10"/>
        <v>7200</v>
      </c>
      <c r="R54" s="119">
        <f t="shared" ca="1" si="10"/>
        <v>7200</v>
      </c>
      <c r="S54" s="119">
        <f t="shared" ca="1" si="10"/>
        <v>7200</v>
      </c>
      <c r="T54" s="119">
        <f t="shared" ca="1" si="10"/>
        <v>7200</v>
      </c>
      <c r="U54" s="119">
        <f t="shared" ca="1" si="10"/>
        <v>7200</v>
      </c>
      <c r="V54" s="119">
        <f t="shared" ca="1" si="10"/>
        <v>7200</v>
      </c>
      <c r="W54" s="119">
        <f t="shared" ca="1" si="10"/>
        <v>7200</v>
      </c>
      <c r="X54" s="59">
        <f t="shared" ca="1" si="10"/>
        <v>7200</v>
      </c>
      <c r="Z54">
        <f t="shared" si="3"/>
        <v>258</v>
      </c>
      <c r="AA54">
        <f t="shared" si="4"/>
        <v>262</v>
      </c>
    </row>
    <row r="55" spans="1:27">
      <c r="A55" s="60">
        <v>100</v>
      </c>
      <c r="B55" s="60">
        <v>16</v>
      </c>
      <c r="C55" s="60">
        <v>0.3</v>
      </c>
      <c r="D55" s="67">
        <v>0.5</v>
      </c>
      <c r="E55" s="119">
        <f t="shared" ca="1" si="2"/>
        <v>100</v>
      </c>
      <c r="F55" s="119">
        <f t="shared" ca="1" si="9"/>
        <v>100</v>
      </c>
      <c r="G55" s="119">
        <f t="shared" ca="1" si="9"/>
        <v>100</v>
      </c>
      <c r="H55" s="119">
        <f t="shared" ca="1" si="9"/>
        <v>100</v>
      </c>
      <c r="I55" s="119">
        <f t="shared" ca="1" si="9"/>
        <v>94.498000000000005</v>
      </c>
      <c r="J55" s="119">
        <f t="shared" ca="1" si="9"/>
        <v>94.968000000000004</v>
      </c>
      <c r="K55" s="119">
        <f t="shared" ca="1" si="9"/>
        <v>96.069478099176422</v>
      </c>
      <c r="L55" s="119">
        <f t="shared" ca="1" si="9"/>
        <v>93.219038113942617</v>
      </c>
      <c r="M55" s="119">
        <f t="shared" ca="1" si="9"/>
        <v>92.339228812963455</v>
      </c>
      <c r="N55" s="59">
        <f t="shared" ca="1" si="9"/>
        <v>90.779826338113594</v>
      </c>
      <c r="O55" s="119">
        <f t="shared" ca="1" si="10"/>
        <v>7200</v>
      </c>
      <c r="P55" s="119">
        <f t="shared" ca="1" si="10"/>
        <v>7200</v>
      </c>
      <c r="Q55" s="119">
        <f t="shared" ca="1" si="10"/>
        <v>7200</v>
      </c>
      <c r="R55" s="119">
        <f t="shared" ca="1" si="10"/>
        <v>7200</v>
      </c>
      <c r="S55" s="119">
        <f t="shared" ca="1" si="10"/>
        <v>7200</v>
      </c>
      <c r="T55" s="119">
        <f t="shared" ca="1" si="10"/>
        <v>7200</v>
      </c>
      <c r="U55" s="119">
        <f t="shared" ca="1" si="10"/>
        <v>7200</v>
      </c>
      <c r="V55" s="119">
        <f t="shared" ca="1" si="10"/>
        <v>7200</v>
      </c>
      <c r="W55" s="119">
        <f t="shared" ca="1" si="10"/>
        <v>7200</v>
      </c>
      <c r="X55" s="59">
        <f t="shared" ca="1" si="10"/>
        <v>7200</v>
      </c>
      <c r="Z55">
        <f t="shared" si="3"/>
        <v>263</v>
      </c>
      <c r="AA55">
        <f t="shared" si="4"/>
        <v>267</v>
      </c>
    </row>
    <row r="56" spans="1:27">
      <c r="A56" s="60">
        <v>100</v>
      </c>
      <c r="B56" s="60">
        <v>16</v>
      </c>
      <c r="C56" s="60">
        <v>0.3</v>
      </c>
      <c r="D56" s="67">
        <v>1</v>
      </c>
      <c r="E56" s="119">
        <f t="shared" ca="1" si="2"/>
        <v>100</v>
      </c>
      <c r="F56" s="119">
        <f t="shared" ca="1" si="9"/>
        <v>100</v>
      </c>
      <c r="G56" s="119">
        <f t="shared" ca="1" si="9"/>
        <v>100</v>
      </c>
      <c r="H56" s="119">
        <f t="shared" ca="1" si="9"/>
        <v>100</v>
      </c>
      <c r="I56" s="119">
        <f t="shared" ca="1" si="9"/>
        <v>94.835999999999984</v>
      </c>
      <c r="J56" s="119">
        <f t="shared" ca="1" si="9"/>
        <v>95.016000000000005</v>
      </c>
      <c r="K56" s="119">
        <f t="shared" ca="1" si="9"/>
        <v>90.991222285391018</v>
      </c>
      <c r="L56" s="119">
        <f t="shared" ca="1" si="9"/>
        <v>99.168539325842701</v>
      </c>
      <c r="M56" s="119">
        <f t="shared" ca="1" si="9"/>
        <v>91.577005689096367</v>
      </c>
      <c r="N56" s="59">
        <f t="shared" ca="1" si="9"/>
        <v>88.148852616930569</v>
      </c>
      <c r="O56" s="119">
        <f t="shared" ca="1" si="10"/>
        <v>7200</v>
      </c>
      <c r="P56" s="119">
        <f t="shared" ca="1" si="10"/>
        <v>7200</v>
      </c>
      <c r="Q56" s="119">
        <f t="shared" ca="1" si="10"/>
        <v>7200</v>
      </c>
      <c r="R56" s="119">
        <f t="shared" ca="1" si="10"/>
        <v>7200</v>
      </c>
      <c r="S56" s="119">
        <f t="shared" ca="1" si="10"/>
        <v>7200</v>
      </c>
      <c r="T56" s="119">
        <f t="shared" ca="1" si="10"/>
        <v>7200</v>
      </c>
      <c r="U56" s="119">
        <f t="shared" ca="1" si="10"/>
        <v>7200</v>
      </c>
      <c r="V56" s="119">
        <f t="shared" ca="1" si="10"/>
        <v>7200</v>
      </c>
      <c r="W56" s="119">
        <f t="shared" ca="1" si="10"/>
        <v>7200</v>
      </c>
      <c r="X56" s="59">
        <f t="shared" ca="1" si="10"/>
        <v>7200</v>
      </c>
      <c r="Z56">
        <f t="shared" si="3"/>
        <v>268</v>
      </c>
      <c r="AA56">
        <f t="shared" si="4"/>
        <v>272</v>
      </c>
    </row>
    <row r="57" spans="1:27" s="51" customFormat="1">
      <c r="D57" s="54"/>
      <c r="E57" s="62">
        <f ca="1">CELL("col", INDIRECT($X$1&amp;"AA2"))</f>
        <v>27</v>
      </c>
      <c r="F57" s="52">
        <f ca="1">CELL("col", INDIRECT($X$1&amp;"AB2"))</f>
        <v>28</v>
      </c>
      <c r="G57" s="52">
        <f ca="1">CELL("col", INDIRECT($X$1&amp;"AC2"))</f>
        <v>29</v>
      </c>
      <c r="H57" s="52">
        <f ca="1">CELL("col", INDIRECT($X$1&amp;"AD2"))</f>
        <v>30</v>
      </c>
      <c r="I57" s="52">
        <f ca="1">CELL("col", INDIRECT($X$1&amp;"AE2"))</f>
        <v>31</v>
      </c>
      <c r="J57" s="52">
        <f ca="1">CELL("col", INDIRECT($X$1&amp;"AF2"))</f>
        <v>32</v>
      </c>
      <c r="K57" s="52">
        <f ca="1">CELL("col", INDIRECT($X$1&amp;"AG2"))</f>
        <v>33</v>
      </c>
      <c r="L57" s="52">
        <f ca="1">CELL("col", INDIRECT($X$1&amp;"AH2"))</f>
        <v>34</v>
      </c>
      <c r="M57" s="52">
        <f ca="1">CELL("col", INDIRECT($X$1&amp;"AI2"))</f>
        <v>35</v>
      </c>
      <c r="N57" s="53">
        <f ca="1">CELL("col", INDIRECT($X$1&amp;"AJ2"))</f>
        <v>36</v>
      </c>
      <c r="O57" s="52">
        <f ca="1">CELL("col", INDIRECT($X$1&amp;"AK2"))</f>
        <v>37</v>
      </c>
      <c r="P57" s="52">
        <f ca="1">CELL("col", INDIRECT($X$1&amp;"AL2"))</f>
        <v>38</v>
      </c>
      <c r="Q57" s="53">
        <f ca="1">CELL("col", INDIRECT($X$1&amp;"AM2"))</f>
        <v>39</v>
      </c>
      <c r="R57" s="52">
        <f ca="1">CELL("col", INDIRECT($X$1&amp;"AN2"))</f>
        <v>40</v>
      </c>
      <c r="S57" s="52">
        <f ca="1">CELL("col", INDIRECT($X$1&amp;"AO2"))</f>
        <v>41</v>
      </c>
      <c r="T57" s="52">
        <f ca="1">CELL("col", INDIRECT($X$1&amp;"AP2"))</f>
        <v>42</v>
      </c>
      <c r="U57" s="52">
        <f ca="1">CELL("col", INDIRECT($X$1&amp;"AQ2"))</f>
        <v>43</v>
      </c>
      <c r="V57" s="52">
        <f ca="1">CELL("col", INDIRECT($X$1&amp;"AR2"))</f>
        <v>44</v>
      </c>
      <c r="W57" s="52">
        <f ca="1">CELL("col", INDIRECT($X$1&amp;"AS2"))</f>
        <v>45</v>
      </c>
      <c r="X57" s="53">
        <f ca="1">CELL("col", INDIRECT($X$1&amp;"AT2"))</f>
        <v>46</v>
      </c>
      <c r="Y57" s="52"/>
      <c r="Z57" s="53"/>
    </row>
  </sheetData>
  <mergeCells count="2">
    <mergeCell ref="E1:N1"/>
    <mergeCell ref="O1:X1"/>
  </mergeCells>
  <conditionalFormatting sqref="O3:X56">
    <cfRule type="expression" dxfId="9" priority="2" stopIfTrue="1">
      <formula>AND(O3=MIN($O3,$P3,$R3, $U3:$X3), O3 &lt; 7200)</formula>
    </cfRule>
  </conditionalFormatting>
  <conditionalFormatting sqref="E3:X56">
    <cfRule type="expression" dxfId="8" priority="1">
      <formula>MOD(ROW()-2,6) = 0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9B94E-4832-3248-9B0B-671E90A0A828}">
  <dimension ref="A1:BC282"/>
  <sheetViews>
    <sheetView workbookViewId="0">
      <pane xSplit="5" ySplit="2" topLeftCell="F225" activePane="bottomRight" state="frozen"/>
      <selection pane="topRight" activeCell="F1" sqref="F1"/>
      <selection pane="bottomLeft" activeCell="A3" sqref="A3"/>
      <selection pane="bottomRight" activeCell="AZ242" sqref="AZ242"/>
    </sheetView>
  </sheetViews>
  <sheetFormatPr baseColWidth="10" defaultRowHeight="16"/>
  <cols>
    <col min="1" max="2" width="6.28515625" bestFit="1" customWidth="1"/>
    <col min="3" max="3" width="8.85546875" style="3" bestFit="1" customWidth="1"/>
    <col min="4" max="4" width="9.7109375" style="3" bestFit="1" customWidth="1"/>
    <col min="5" max="5" width="7.42578125" bestFit="1" customWidth="1"/>
    <col min="6" max="6" width="5.42578125" style="1" bestFit="1" customWidth="1"/>
    <col min="7" max="7" width="5.42578125" style="1" hidden="1" customWidth="1"/>
    <col min="8" max="8" width="5.42578125" style="1" bestFit="1" customWidth="1"/>
    <col min="9" max="10" width="5.42578125" style="1" hidden="1" customWidth="1"/>
    <col min="11" max="11" width="5.42578125" style="1" customWidth="1"/>
    <col min="12" max="12" width="5.42578125" style="1" bestFit="1" customWidth="1"/>
    <col min="13" max="13" width="6" style="93" bestFit="1" customWidth="1"/>
    <col min="14" max="14" width="5.42578125" style="18" bestFit="1" customWidth="1"/>
    <col min="15" max="15" width="7.42578125" style="1" bestFit="1" customWidth="1"/>
    <col min="16" max="16" width="7.42578125" style="1" hidden="1" customWidth="1"/>
    <col min="17" max="17" width="7.42578125" style="1" bestFit="1" customWidth="1"/>
    <col min="18" max="19" width="6.42578125" style="1" hidden="1" customWidth="1"/>
    <col min="20" max="21" width="7.42578125" style="1" bestFit="1" customWidth="1"/>
    <col min="22" max="22" width="7.42578125" style="93" bestFit="1" customWidth="1"/>
    <col min="23" max="23" width="6.42578125" style="18" bestFit="1" customWidth="1"/>
    <col min="24" max="24" width="7.7109375" style="18" bestFit="1" customWidth="1"/>
    <col min="25" max="25" width="6.42578125" style="1" bestFit="1" customWidth="1"/>
    <col min="26" max="26" width="6.42578125" style="1" hidden="1" customWidth="1"/>
    <col min="27" max="27" width="6.42578125" style="1" bestFit="1" customWidth="1"/>
    <col min="28" max="29" width="6" style="1" hidden="1" customWidth="1"/>
    <col min="30" max="31" width="6.42578125" style="1" bestFit="1" customWidth="1"/>
    <col min="32" max="32" width="6.42578125" style="93" bestFit="1" customWidth="1"/>
    <col min="33" max="33" width="5.42578125" style="18" bestFit="1" customWidth="1"/>
    <col min="34" max="34" width="7.42578125" style="1" bestFit="1" customWidth="1"/>
    <col min="35" max="35" width="7.42578125" style="1" hidden="1" customWidth="1"/>
    <col min="36" max="36" width="7.42578125" style="1" bestFit="1" customWidth="1"/>
    <col min="37" max="38" width="7.42578125" style="1" hidden="1" customWidth="1"/>
    <col min="39" max="39" width="7.42578125" style="1" customWidth="1"/>
    <col min="40" max="41" width="7.42578125" bestFit="1" customWidth="1"/>
    <col min="42" max="42" width="7.42578125" style="50" bestFit="1" customWidth="1"/>
    <col min="43" max="43" width="13.28515625" hidden="1" customWidth="1"/>
    <col min="44" max="44" width="16.7109375" hidden="1" customWidth="1"/>
    <col min="45" max="45" width="13.140625" hidden="1" customWidth="1"/>
    <col min="46" max="46" width="14.140625" hidden="1" customWidth="1"/>
    <col min="47" max="47" width="13.140625" hidden="1" customWidth="1"/>
    <col min="48" max="48" width="14.140625" customWidth="1"/>
    <col min="49" max="49" width="7.42578125" hidden="1" customWidth="1"/>
    <col min="50" max="50" width="7.85546875" hidden="1" customWidth="1"/>
    <col min="51" max="51" width="16.7109375" style="38" hidden="1" customWidth="1"/>
    <col min="52" max="52" width="14.140625" customWidth="1"/>
    <col min="54" max="1043" width="14.140625" customWidth="1"/>
  </cols>
  <sheetData>
    <row r="1" spans="1:51" s="4" customFormat="1">
      <c r="C1" s="2"/>
      <c r="D1" s="2"/>
      <c r="F1" s="82" t="s">
        <v>0</v>
      </c>
      <c r="G1" s="83"/>
      <c r="H1" s="83"/>
      <c r="I1" s="83"/>
      <c r="J1" s="83"/>
      <c r="K1" s="83"/>
      <c r="L1" s="83"/>
      <c r="M1" s="83"/>
      <c r="N1" s="84"/>
      <c r="O1" s="82" t="s">
        <v>1</v>
      </c>
      <c r="P1" s="83"/>
      <c r="Q1" s="83"/>
      <c r="R1" s="83"/>
      <c r="S1" s="83"/>
      <c r="T1" s="83"/>
      <c r="U1" s="83"/>
      <c r="V1" s="83"/>
      <c r="W1" s="84"/>
      <c r="X1" s="129" t="s">
        <v>20</v>
      </c>
      <c r="Y1" s="82" t="s">
        <v>2</v>
      </c>
      <c r="Z1" s="83"/>
      <c r="AA1" s="83"/>
      <c r="AB1" s="83"/>
      <c r="AC1" s="83"/>
      <c r="AD1" s="83"/>
      <c r="AE1" s="83"/>
      <c r="AF1" s="83"/>
      <c r="AG1" s="84"/>
      <c r="AH1" s="82" t="s">
        <v>3</v>
      </c>
      <c r="AI1" s="83"/>
      <c r="AJ1" s="83"/>
      <c r="AK1" s="83"/>
      <c r="AL1" s="83"/>
      <c r="AM1" s="83"/>
      <c r="AN1" s="83"/>
      <c r="AO1" s="83"/>
      <c r="AP1" s="84"/>
      <c r="AQ1" s="36"/>
      <c r="AR1" s="36"/>
      <c r="AS1" s="36"/>
      <c r="AT1" s="4" t="s">
        <v>28</v>
      </c>
      <c r="AU1" s="4">
        <v>10</v>
      </c>
      <c r="AY1" s="40"/>
    </row>
    <row r="2" spans="1:51" s="75" customFormat="1" ht="17" thickBot="1">
      <c r="A2" s="75" t="s">
        <v>4</v>
      </c>
      <c r="B2" s="75" t="s">
        <v>5</v>
      </c>
      <c r="C2" s="76" t="s">
        <v>6</v>
      </c>
      <c r="D2" s="76" t="s">
        <v>7</v>
      </c>
      <c r="E2" s="75" t="s">
        <v>8</v>
      </c>
      <c r="F2" s="74" t="s">
        <v>9</v>
      </c>
      <c r="G2" s="74" t="s">
        <v>10</v>
      </c>
      <c r="H2" s="74" t="s">
        <v>11</v>
      </c>
      <c r="I2" s="74" t="s">
        <v>12</v>
      </c>
      <c r="J2" s="74" t="s">
        <v>13</v>
      </c>
      <c r="K2" s="130" t="s">
        <v>42</v>
      </c>
      <c r="L2" s="74" t="s">
        <v>25</v>
      </c>
      <c r="M2" s="74" t="s">
        <v>26</v>
      </c>
      <c r="N2" s="78" t="s">
        <v>24</v>
      </c>
      <c r="O2" s="74" t="s">
        <v>9</v>
      </c>
      <c r="P2" s="74" t="s">
        <v>10</v>
      </c>
      <c r="Q2" s="74" t="s">
        <v>11</v>
      </c>
      <c r="R2" s="74" t="s">
        <v>12</v>
      </c>
      <c r="S2" s="74" t="s">
        <v>13</v>
      </c>
      <c r="T2" s="130" t="s">
        <v>42</v>
      </c>
      <c r="U2" s="74" t="s">
        <v>25</v>
      </c>
      <c r="V2" s="74" t="s">
        <v>26</v>
      </c>
      <c r="W2" s="78" t="s">
        <v>24</v>
      </c>
      <c r="X2" s="131"/>
      <c r="Y2" s="74" t="s">
        <v>9</v>
      </c>
      <c r="Z2" s="74" t="s">
        <v>10</v>
      </c>
      <c r="AA2" s="74" t="s">
        <v>11</v>
      </c>
      <c r="AB2" s="74" t="s">
        <v>12</v>
      </c>
      <c r="AC2" s="74" t="s">
        <v>13</v>
      </c>
      <c r="AD2" s="74" t="s">
        <v>42</v>
      </c>
      <c r="AE2" s="74" t="s">
        <v>25</v>
      </c>
      <c r="AF2" s="74" t="s">
        <v>26</v>
      </c>
      <c r="AG2" s="78" t="s">
        <v>24</v>
      </c>
      <c r="AH2" s="74" t="s">
        <v>9</v>
      </c>
      <c r="AI2" s="74" t="s">
        <v>10</v>
      </c>
      <c r="AJ2" s="74" t="s">
        <v>11</v>
      </c>
      <c r="AK2" s="74" t="s">
        <v>12</v>
      </c>
      <c r="AL2" s="74" t="s">
        <v>13</v>
      </c>
      <c r="AM2" s="107" t="s">
        <v>42</v>
      </c>
      <c r="AN2" s="74" t="s">
        <v>25</v>
      </c>
      <c r="AO2" s="74" t="s">
        <v>26</v>
      </c>
      <c r="AP2" s="80" t="s">
        <v>24</v>
      </c>
      <c r="AQ2" s="75" t="s">
        <v>35</v>
      </c>
      <c r="AR2" s="75" t="s">
        <v>36</v>
      </c>
      <c r="AS2" s="75" t="s">
        <v>37</v>
      </c>
      <c r="AW2" s="109" t="s">
        <v>21</v>
      </c>
      <c r="AX2" s="109" t="s">
        <v>22</v>
      </c>
      <c r="AY2" s="101" t="s">
        <v>23</v>
      </c>
    </row>
    <row r="3" spans="1:51" ht="17" thickTop="1">
      <c r="A3" s="5">
        <v>50</v>
      </c>
      <c r="B3" s="5">
        <v>4</v>
      </c>
      <c r="C3" s="7">
        <v>0.1</v>
      </c>
      <c r="D3" s="7">
        <v>0.1</v>
      </c>
      <c r="E3" s="5">
        <v>1</v>
      </c>
      <c r="F3" s="6">
        <v>7</v>
      </c>
      <c r="G3" s="6">
        <v>7</v>
      </c>
      <c r="H3" s="6">
        <v>7</v>
      </c>
      <c r="I3" s="6">
        <v>7</v>
      </c>
      <c r="J3" s="6">
        <v>7</v>
      </c>
      <c r="K3" s="16">
        <v>7</v>
      </c>
      <c r="L3" s="6">
        <v>7</v>
      </c>
      <c r="M3" s="90">
        <v>7</v>
      </c>
      <c r="N3" s="17">
        <v>7</v>
      </c>
      <c r="O3" s="6">
        <v>7</v>
      </c>
      <c r="P3" s="6">
        <v>7</v>
      </c>
      <c r="Q3" s="6">
        <v>7</v>
      </c>
      <c r="R3" s="6">
        <v>7</v>
      </c>
      <c r="S3" s="6">
        <v>7</v>
      </c>
      <c r="T3" s="16">
        <v>7</v>
      </c>
      <c r="U3" s="6">
        <v>7</v>
      </c>
      <c r="V3" s="6">
        <v>7</v>
      </c>
      <c r="W3" s="17">
        <v>7</v>
      </c>
      <c r="X3" s="17">
        <f>MIN(O3:Q3)+1</f>
        <v>8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f>IF(T3="NaN", IF($X3&gt;1, (1-(K3/$X3))*100,100), (1-(K3/T3))*100)</f>
        <v>0</v>
      </c>
      <c r="AE3" s="6">
        <f>IF(U3="NaN", IF($X3&gt;1, (1-(L3/$X3))*100,100), (1-(L3/U3))*100)</f>
        <v>0</v>
      </c>
      <c r="AF3" s="6">
        <f>IF(V3="NaN", IF($X3&gt;1, (1-(M3/$X3))*100,100), (1-(M3/V3))*100)</f>
        <v>0</v>
      </c>
      <c r="AG3" s="17">
        <f>IF(W3="NaN", IF($X3&gt;1, (1-(N3/$X3))*100,100), (1-(N3/W3))*100)</f>
        <v>0</v>
      </c>
      <c r="AH3" s="6">
        <v>0.11</v>
      </c>
      <c r="AI3" s="6">
        <v>0.11</v>
      </c>
      <c r="AJ3" s="6">
        <v>0.12</v>
      </c>
      <c r="AK3" s="6">
        <v>0.02</v>
      </c>
      <c r="AL3" s="6">
        <v>0.06</v>
      </c>
      <c r="AM3" s="12">
        <v>6.6450309753417969</v>
      </c>
      <c r="AN3" s="1">
        <v>9.563992977142334</v>
      </c>
      <c r="AO3" s="1">
        <v>9.8278927803039551</v>
      </c>
      <c r="AP3" s="18">
        <v>5.6050889492034912</v>
      </c>
      <c r="AQ3" s="1" t="b">
        <f>SUM($AH3:$AP3) &lt; $AU$1 * 7200</f>
        <v>1</v>
      </c>
      <c r="AR3" s="1" t="b">
        <f>OR($Y3=0, $Z3=0, $AA3=0, $AB3=0, $AC3=0)</f>
        <v>1</v>
      </c>
      <c r="AS3" s="5" t="b">
        <f>AND($AR3=FALSE, OR($AD3&lt;=0, $AE3&lt;=0, $AF3&lt;=0, $AG3&lt;=0))</f>
        <v>0</v>
      </c>
      <c r="AU3" s="1"/>
      <c r="AW3" s="14">
        <f xml:space="preserve"> SUBTOTAL(104, H3,K3:N3)</f>
        <v>7</v>
      </c>
      <c r="AX3" s="14">
        <f xml:space="preserve"> SUBTOTAL(105, O3:Q3,T3:W3)</f>
        <v>7</v>
      </c>
      <c r="AY3" s="39" t="b">
        <f t="shared" ref="AY3:AY66" si="0">ROUND(AW3,0) &lt;= ROUND(AX3, 0)</f>
        <v>1</v>
      </c>
    </row>
    <row r="4" spans="1:51">
      <c r="A4" s="5">
        <v>50</v>
      </c>
      <c r="B4" s="5">
        <v>4</v>
      </c>
      <c r="C4" s="7">
        <v>0.1</v>
      </c>
      <c r="D4" s="7">
        <v>0.1</v>
      </c>
      <c r="E4" s="5">
        <v>2</v>
      </c>
      <c r="F4" s="6">
        <v>0</v>
      </c>
      <c r="G4" s="6">
        <v>12</v>
      </c>
      <c r="H4" s="6">
        <v>12</v>
      </c>
      <c r="I4" s="6">
        <v>12</v>
      </c>
      <c r="J4" s="6">
        <v>12</v>
      </c>
      <c r="K4" s="16">
        <v>12</v>
      </c>
      <c r="L4" s="6">
        <v>12</v>
      </c>
      <c r="M4" s="90">
        <v>12</v>
      </c>
      <c r="N4" s="17">
        <v>12</v>
      </c>
      <c r="O4" s="6">
        <v>12</v>
      </c>
      <c r="P4" s="6">
        <v>12</v>
      </c>
      <c r="Q4" s="6">
        <v>12</v>
      </c>
      <c r="R4" s="6">
        <v>12</v>
      </c>
      <c r="S4" s="6">
        <v>12</v>
      </c>
      <c r="T4" s="16">
        <v>12</v>
      </c>
      <c r="U4" s="6">
        <v>12</v>
      </c>
      <c r="V4" s="6">
        <v>12</v>
      </c>
      <c r="W4" s="17">
        <v>12</v>
      </c>
      <c r="X4" s="17">
        <f>MIN(O4:Q4)+1</f>
        <v>13</v>
      </c>
      <c r="Y4" s="6">
        <v>100</v>
      </c>
      <c r="Z4" s="6">
        <v>0</v>
      </c>
      <c r="AA4" s="6">
        <v>0</v>
      </c>
      <c r="AB4" s="6">
        <v>0</v>
      </c>
      <c r="AC4" s="6">
        <v>0</v>
      </c>
      <c r="AD4" s="6">
        <f>IF(T4="NaN", IF($X4&gt;1, (1-(K4/$X4))*100,100), (1-(K4/T4))*100)</f>
        <v>0</v>
      </c>
      <c r="AE4" s="6">
        <f>IF(U4="NaN", IF($X4&gt;1, (1-(L4/$X4))*100,100), (1-(L4/U4))*100)</f>
        <v>0</v>
      </c>
      <c r="AF4" s="6">
        <f>IF(V4="NaN", IF($X4&gt;1, (1-(M4/$X4))*100,100), (1-(M4/V4))*100)</f>
        <v>0</v>
      </c>
      <c r="AG4" s="17">
        <f>IF(W4="NaN", IF($X4&gt;1, (1-(N4/$X4))*100,100), (1-(N4/W4))*100)</f>
        <v>0</v>
      </c>
      <c r="AH4" s="6">
        <v>7200</v>
      </c>
      <c r="AI4" s="6">
        <v>0.28000000000000003</v>
      </c>
      <c r="AJ4" s="6">
        <v>0.72</v>
      </c>
      <c r="AK4" s="6">
        <v>0.08</v>
      </c>
      <c r="AL4" s="6">
        <v>0.31</v>
      </c>
      <c r="AM4" s="12">
        <v>87.240226030349731</v>
      </c>
      <c r="AN4" s="1">
        <v>20.198430776596069</v>
      </c>
      <c r="AO4" s="1">
        <v>735.26316380500793</v>
      </c>
      <c r="AP4" s="18">
        <v>4.6742410659790039</v>
      </c>
      <c r="AQ4" s="1" t="b">
        <f>SUM($AH4:$AP4) &lt; $AU$1 * 7200</f>
        <v>1</v>
      </c>
      <c r="AR4" s="1" t="b">
        <f t="shared" ref="AR4:AR67" si="1">OR($Y4=0, $Z4=0, $AA4=0, $AB4=0, $AC4=0)</f>
        <v>1</v>
      </c>
      <c r="AS4" s="5" t="b">
        <f>AND($AR4=FALSE, OR($AD4&lt;=0, $AE4&lt;=0, $AF4&lt;=0, $AG4&lt;=0))</f>
        <v>0</v>
      </c>
      <c r="AU4" s="1"/>
      <c r="AW4" s="14">
        <f xml:space="preserve"> SUBTOTAL(104, H4,K4:N4)</f>
        <v>12</v>
      </c>
      <c r="AX4" s="14">
        <f xml:space="preserve"> SUBTOTAL(105, O4:Q4,T4:W4)</f>
        <v>12</v>
      </c>
      <c r="AY4" s="39" t="b">
        <f t="shared" si="0"/>
        <v>1</v>
      </c>
    </row>
    <row r="5" spans="1:51">
      <c r="A5" s="5">
        <v>50</v>
      </c>
      <c r="B5" s="5">
        <v>4</v>
      </c>
      <c r="C5" s="7">
        <v>0.1</v>
      </c>
      <c r="D5" s="7">
        <v>0.1</v>
      </c>
      <c r="E5" s="5">
        <v>3</v>
      </c>
      <c r="F5" s="6">
        <v>8</v>
      </c>
      <c r="G5" s="6">
        <v>8</v>
      </c>
      <c r="H5" s="6">
        <v>8</v>
      </c>
      <c r="I5" s="6">
        <v>8</v>
      </c>
      <c r="J5" s="6">
        <v>8</v>
      </c>
      <c r="K5" s="16">
        <v>8</v>
      </c>
      <c r="L5" s="6">
        <v>8</v>
      </c>
      <c r="M5" s="90">
        <v>8</v>
      </c>
      <c r="N5" s="17">
        <v>8</v>
      </c>
      <c r="O5" s="6">
        <v>8</v>
      </c>
      <c r="P5" s="6">
        <v>8</v>
      </c>
      <c r="Q5" s="6">
        <v>8</v>
      </c>
      <c r="R5" s="6">
        <v>8</v>
      </c>
      <c r="S5" s="6">
        <v>8</v>
      </c>
      <c r="T5" s="16">
        <v>8</v>
      </c>
      <c r="U5" s="6">
        <v>8</v>
      </c>
      <c r="V5" s="6">
        <v>8</v>
      </c>
      <c r="W5" s="17">
        <v>8</v>
      </c>
      <c r="X5" s="17">
        <f>MIN(O5:Q5)+1</f>
        <v>9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f>IF(T5="NaN", IF($X5&gt;1, (1-(K5/$X5))*100,100), (1-(K5/T5))*100)</f>
        <v>0</v>
      </c>
      <c r="AE5" s="6">
        <f>IF(U5="NaN", IF($X5&gt;1, (1-(L5/$X5))*100,100), (1-(L5/U5))*100)</f>
        <v>0</v>
      </c>
      <c r="AF5" s="6">
        <f>IF(V5="NaN", IF($X5&gt;1, (1-(M5/$X5))*100,100), (1-(M5/V5))*100)</f>
        <v>0</v>
      </c>
      <c r="AG5" s="17">
        <f>IF(W5="NaN", IF($X5&gt;1, (1-(N5/$X5))*100,100), (1-(N5/W5))*100)</f>
        <v>0</v>
      </c>
      <c r="AH5" s="6">
        <v>201.99</v>
      </c>
      <c r="AI5" s="6">
        <v>0.22</v>
      </c>
      <c r="AJ5" s="6">
        <v>0.69</v>
      </c>
      <c r="AK5" s="6">
        <v>0.01</v>
      </c>
      <c r="AL5" s="6">
        <v>0.08</v>
      </c>
      <c r="AM5" s="12">
        <v>78.817515134811401</v>
      </c>
      <c r="AN5" s="1">
        <v>14.274094104766849</v>
      </c>
      <c r="AO5" s="1">
        <v>11.017668962478639</v>
      </c>
      <c r="AP5" s="18">
        <v>4.9934811592102051</v>
      </c>
      <c r="AQ5" s="1" t="b">
        <f>SUM($AH5:$AP5) &lt; $AU$1 * 7200</f>
        <v>1</v>
      </c>
      <c r="AR5" s="1" t="b">
        <f t="shared" si="1"/>
        <v>1</v>
      </c>
      <c r="AS5" s="5" t="b">
        <f>AND($AR5=FALSE, OR($AD5&lt;=0, $AE5&lt;=0, $AF5&lt;=0, $AG5&lt;=0))</f>
        <v>0</v>
      </c>
      <c r="AU5" s="1"/>
      <c r="AW5" s="14">
        <f xml:space="preserve"> SUBTOTAL(104, H5,K5:N5)</f>
        <v>8</v>
      </c>
      <c r="AX5" s="14">
        <f xml:space="preserve"> SUBTOTAL(105, O5:Q5,T5:W5)</f>
        <v>8</v>
      </c>
      <c r="AY5" s="39" t="b">
        <f t="shared" si="0"/>
        <v>1</v>
      </c>
    </row>
    <row r="6" spans="1:51">
      <c r="A6" s="5">
        <v>50</v>
      </c>
      <c r="B6" s="5">
        <v>4</v>
      </c>
      <c r="C6" s="7">
        <v>0.1</v>
      </c>
      <c r="D6" s="7">
        <v>0.1</v>
      </c>
      <c r="E6" s="5">
        <v>4</v>
      </c>
      <c r="F6" s="6">
        <v>8</v>
      </c>
      <c r="G6" s="6">
        <v>8</v>
      </c>
      <c r="H6" s="6">
        <v>8</v>
      </c>
      <c r="I6" s="6">
        <v>8</v>
      </c>
      <c r="J6" s="6">
        <v>8</v>
      </c>
      <c r="K6" s="16">
        <v>8</v>
      </c>
      <c r="L6" s="6">
        <v>8</v>
      </c>
      <c r="M6" s="90">
        <v>8</v>
      </c>
      <c r="N6" s="17">
        <v>8</v>
      </c>
      <c r="O6" s="6">
        <v>8</v>
      </c>
      <c r="P6" s="6">
        <v>8</v>
      </c>
      <c r="Q6" s="6">
        <v>8</v>
      </c>
      <c r="R6" s="6">
        <v>8</v>
      </c>
      <c r="S6" s="6">
        <v>8</v>
      </c>
      <c r="T6" s="16">
        <v>8</v>
      </c>
      <c r="U6" s="6">
        <v>8</v>
      </c>
      <c r="V6" s="6">
        <v>8</v>
      </c>
      <c r="W6" s="17">
        <v>8</v>
      </c>
      <c r="X6" s="17">
        <f>MIN(O6:Q6)+1</f>
        <v>9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f>IF(T6="NaN", IF($X6&gt;1, (1-(K6/$X6))*100,100), (1-(K6/T6))*100)</f>
        <v>0</v>
      </c>
      <c r="AE6" s="6">
        <f>IF(U6="NaN", IF($X6&gt;1, (1-(L6/$X6))*100,100), (1-(L6/U6))*100)</f>
        <v>0</v>
      </c>
      <c r="AF6" s="6">
        <f>IF(V6="NaN", IF($X6&gt;1, (1-(M6/$X6))*100,100), (1-(M6/V6))*100)</f>
        <v>0</v>
      </c>
      <c r="AG6" s="17">
        <f>IF(W6="NaN", IF($X6&gt;1, (1-(N6/$X6))*100,100), (1-(N6/W6))*100)</f>
        <v>0</v>
      </c>
      <c r="AH6" s="6">
        <v>26.79</v>
      </c>
      <c r="AI6" s="6">
        <v>0.08</v>
      </c>
      <c r="AJ6" s="6">
        <v>0.26</v>
      </c>
      <c r="AK6" s="6">
        <v>0.04</v>
      </c>
      <c r="AL6" s="6">
        <v>7.0000000000000007E-2</v>
      </c>
      <c r="AM6" s="12">
        <v>45.844343900680542</v>
      </c>
      <c r="AN6" s="1">
        <v>11.342504024505599</v>
      </c>
      <c r="AO6" s="1">
        <v>13.27261185646057</v>
      </c>
      <c r="AP6" s="18">
        <v>5.2036819458007812</v>
      </c>
      <c r="AQ6" s="1" t="b">
        <f>SUM($AH6:$AP6) &lt; $AU$1 * 7200</f>
        <v>1</v>
      </c>
      <c r="AR6" s="1" t="b">
        <f t="shared" si="1"/>
        <v>1</v>
      </c>
      <c r="AS6" s="5" t="b">
        <f>AND($AR6=FALSE, OR($AD6&lt;=0, $AE6&lt;=0, $AF6&lt;=0, $AG6&lt;=0))</f>
        <v>0</v>
      </c>
      <c r="AU6" s="1"/>
      <c r="AW6" s="14">
        <f xml:space="preserve"> SUBTOTAL(104, H6,K6:N6)</f>
        <v>8</v>
      </c>
      <c r="AX6" s="14">
        <f xml:space="preserve"> SUBTOTAL(105, O6:Q6,T6:W6)</f>
        <v>8</v>
      </c>
      <c r="AY6" s="39" t="b">
        <f t="shared" si="0"/>
        <v>1</v>
      </c>
    </row>
    <row r="7" spans="1:51">
      <c r="A7" s="5">
        <v>50</v>
      </c>
      <c r="B7" s="5">
        <v>4</v>
      </c>
      <c r="C7" s="7">
        <v>0.1</v>
      </c>
      <c r="D7" s="7">
        <v>0.1</v>
      </c>
      <c r="E7" s="5">
        <v>5</v>
      </c>
      <c r="F7" s="6">
        <v>7</v>
      </c>
      <c r="G7" s="6">
        <v>7</v>
      </c>
      <c r="H7" s="6">
        <v>7</v>
      </c>
      <c r="I7" s="6">
        <v>7</v>
      </c>
      <c r="J7" s="6">
        <v>7</v>
      </c>
      <c r="K7" s="16">
        <v>7</v>
      </c>
      <c r="L7" s="6">
        <v>7</v>
      </c>
      <c r="M7" s="90">
        <v>7</v>
      </c>
      <c r="N7" s="17">
        <v>7</v>
      </c>
      <c r="O7" s="6">
        <v>7</v>
      </c>
      <c r="P7" s="6">
        <v>7</v>
      </c>
      <c r="Q7" s="6">
        <v>7</v>
      </c>
      <c r="R7" s="6">
        <v>7</v>
      </c>
      <c r="S7" s="6">
        <v>7</v>
      </c>
      <c r="T7" s="16">
        <v>7</v>
      </c>
      <c r="U7" s="6">
        <v>7</v>
      </c>
      <c r="V7" s="6">
        <v>7</v>
      </c>
      <c r="W7" s="17">
        <v>7</v>
      </c>
      <c r="X7" s="17">
        <f>MIN(O7:Q7)+1</f>
        <v>8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f>IF(T7="NaN", IF($X7&gt;1, (1-(K7/$X7))*100,100), (1-(K7/T7))*100)</f>
        <v>0</v>
      </c>
      <c r="AE7" s="6">
        <f>IF(U7="NaN", IF($X7&gt;1, (1-(L7/$X7))*100,100), (1-(L7/U7))*100)</f>
        <v>0</v>
      </c>
      <c r="AF7" s="6">
        <f>IF(V7="NaN", IF($X7&gt;1, (1-(M7/$X7))*100,100), (1-(M7/V7))*100)</f>
        <v>0</v>
      </c>
      <c r="AG7" s="17">
        <f>IF(W7="NaN", IF($X7&gt;1, (1-(N7/$X7))*100,100), (1-(N7/W7))*100)</f>
        <v>0</v>
      </c>
      <c r="AH7" s="6">
        <v>106.13</v>
      </c>
      <c r="AI7" s="6">
        <v>0.16</v>
      </c>
      <c r="AJ7" s="6">
        <v>0.24</v>
      </c>
      <c r="AK7" s="6">
        <v>0.02</v>
      </c>
      <c r="AL7" s="6">
        <v>0.16</v>
      </c>
      <c r="AM7" s="12">
        <v>39.16733980178833</v>
      </c>
      <c r="AN7" s="1">
        <v>17.963667869567871</v>
      </c>
      <c r="AO7" s="1">
        <v>10.75635194778442</v>
      </c>
      <c r="AP7" s="18">
        <v>5.0726819038391113</v>
      </c>
      <c r="AQ7" s="1" t="b">
        <f>SUM($AH7:$AP7) &lt; $AU$1 * 7200</f>
        <v>1</v>
      </c>
      <c r="AR7" s="1" t="b">
        <f t="shared" si="1"/>
        <v>1</v>
      </c>
      <c r="AS7" s="5" t="b">
        <f>AND($AR7=FALSE, OR($AD7&lt;=0, $AE7&lt;=0, $AF7&lt;=0, $AG7&lt;=0))</f>
        <v>0</v>
      </c>
      <c r="AU7" s="1"/>
      <c r="AW7" s="14">
        <f xml:space="preserve"> SUBTOTAL(104, H7,K7:N7)</f>
        <v>7</v>
      </c>
      <c r="AX7" s="14">
        <f xml:space="preserve"> SUBTOTAL(105, O7:Q7,T7:W7)</f>
        <v>7</v>
      </c>
      <c r="AY7" s="39" t="b">
        <f t="shared" si="0"/>
        <v>1</v>
      </c>
    </row>
    <row r="8" spans="1:51">
      <c r="A8" s="5">
        <v>50</v>
      </c>
      <c r="B8" s="5">
        <v>4</v>
      </c>
      <c r="C8" s="7">
        <v>0.1</v>
      </c>
      <c r="D8" s="7">
        <v>0.5</v>
      </c>
      <c r="E8" s="5">
        <v>1</v>
      </c>
      <c r="F8" s="6">
        <v>14</v>
      </c>
      <c r="G8" s="6">
        <v>14</v>
      </c>
      <c r="H8" s="6">
        <v>14</v>
      </c>
      <c r="I8" s="6">
        <v>14</v>
      </c>
      <c r="J8" s="6">
        <v>14</v>
      </c>
      <c r="K8" s="16">
        <v>14</v>
      </c>
      <c r="L8" s="6">
        <v>14</v>
      </c>
      <c r="M8" s="90">
        <v>14</v>
      </c>
      <c r="N8" s="17">
        <v>14</v>
      </c>
      <c r="O8" s="6">
        <v>14</v>
      </c>
      <c r="P8" s="6">
        <v>14</v>
      </c>
      <c r="Q8" s="6">
        <v>14</v>
      </c>
      <c r="R8" s="6">
        <v>14</v>
      </c>
      <c r="S8" s="6">
        <v>14</v>
      </c>
      <c r="T8" s="16">
        <v>14</v>
      </c>
      <c r="U8" s="6">
        <v>14</v>
      </c>
      <c r="V8" s="6">
        <v>14</v>
      </c>
      <c r="W8" s="17">
        <v>14</v>
      </c>
      <c r="X8" s="17">
        <f>MIN(O8:Q8)+1</f>
        <v>15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f>IF(T8="NaN", IF($X8&gt;1, (1-(K8/$X8))*100,100), (1-(K8/T8))*100)</f>
        <v>0</v>
      </c>
      <c r="AE8" s="6">
        <f>IF(U8="NaN", IF($X8&gt;1, (1-(L8/$X8))*100,100), (1-(L8/U8))*100)</f>
        <v>0</v>
      </c>
      <c r="AF8" s="6">
        <f>IF(V8="NaN", IF($X8&gt;1, (1-(M8/$X8))*100,100), (1-(M8/V8))*100)</f>
        <v>0</v>
      </c>
      <c r="AG8" s="17">
        <f>IF(W8="NaN", IF($X8&gt;1, (1-(N8/$X8))*100,100), (1-(N8/W8))*100)</f>
        <v>0</v>
      </c>
      <c r="AH8" s="6">
        <v>480.65</v>
      </c>
      <c r="AI8" s="6">
        <v>0.12</v>
      </c>
      <c r="AJ8" s="6">
        <v>6.09</v>
      </c>
      <c r="AK8" s="6">
        <v>0.21</v>
      </c>
      <c r="AL8" s="6">
        <v>0.28000000000000003</v>
      </c>
      <c r="AM8" s="12">
        <v>219.37369513511661</v>
      </c>
      <c r="AN8" s="1">
        <v>28.714270114898682</v>
      </c>
      <c r="AO8" s="1">
        <v>30.187614917755131</v>
      </c>
      <c r="AP8" s="18">
        <v>6.5432920455932617</v>
      </c>
      <c r="AQ8" s="1" t="b">
        <f>SUM($AH8:$AP8) &lt; $AU$1 * 7200</f>
        <v>1</v>
      </c>
      <c r="AR8" s="1" t="b">
        <f t="shared" si="1"/>
        <v>1</v>
      </c>
      <c r="AS8" s="5" t="b">
        <f>AND($AR8=FALSE, OR($AD8&lt;=0, $AE8&lt;=0, $AF8&lt;=0, $AG8&lt;=0))</f>
        <v>0</v>
      </c>
      <c r="AU8" s="1"/>
      <c r="AW8" s="14">
        <f xml:space="preserve"> SUBTOTAL(104, H8,K8:N8)</f>
        <v>14</v>
      </c>
      <c r="AX8" s="14">
        <f xml:space="preserve"> SUBTOTAL(105, O8:Q8,T8:W8)</f>
        <v>14</v>
      </c>
      <c r="AY8" s="39" t="b">
        <f t="shared" si="0"/>
        <v>1</v>
      </c>
    </row>
    <row r="9" spans="1:51">
      <c r="A9" s="5">
        <v>50</v>
      </c>
      <c r="B9" s="5">
        <v>4</v>
      </c>
      <c r="C9" s="7">
        <v>0.1</v>
      </c>
      <c r="D9" s="7">
        <v>0.5</v>
      </c>
      <c r="E9" s="5">
        <v>2</v>
      </c>
      <c r="F9" s="6">
        <v>7</v>
      </c>
      <c r="G9" s="6">
        <v>12</v>
      </c>
      <c r="H9" s="6">
        <v>12</v>
      </c>
      <c r="I9" s="6">
        <v>12</v>
      </c>
      <c r="J9" s="6">
        <v>12</v>
      </c>
      <c r="K9" s="16">
        <v>12</v>
      </c>
      <c r="L9" s="6">
        <v>12</v>
      </c>
      <c r="M9" s="90">
        <v>12</v>
      </c>
      <c r="N9" s="17">
        <v>12</v>
      </c>
      <c r="O9" s="6">
        <v>12</v>
      </c>
      <c r="P9" s="6">
        <v>12</v>
      </c>
      <c r="Q9" s="6">
        <v>12</v>
      </c>
      <c r="R9" s="6">
        <v>12</v>
      </c>
      <c r="S9" s="6">
        <v>12</v>
      </c>
      <c r="T9" s="16">
        <v>12</v>
      </c>
      <c r="U9" s="6">
        <v>12</v>
      </c>
      <c r="V9" s="6">
        <v>12</v>
      </c>
      <c r="W9" s="17">
        <v>12</v>
      </c>
      <c r="X9" s="17">
        <f>MIN(O9:Q9)+1</f>
        <v>13</v>
      </c>
      <c r="Y9" s="6">
        <v>41.666699999999999</v>
      </c>
      <c r="Z9" s="6">
        <v>0</v>
      </c>
      <c r="AA9" s="6">
        <v>0</v>
      </c>
      <c r="AB9" s="6">
        <v>0</v>
      </c>
      <c r="AC9" s="6">
        <v>0</v>
      </c>
      <c r="AD9" s="6">
        <f>IF(T9="NaN", IF($X9&gt;1, (1-(K9/$X9))*100,100), (1-(K9/T9))*100)</f>
        <v>0</v>
      </c>
      <c r="AE9" s="6">
        <f>IF(U9="NaN", IF($X9&gt;1, (1-(L9/$X9))*100,100), (1-(L9/U9))*100)</f>
        <v>0</v>
      </c>
      <c r="AF9" s="6">
        <f>IF(V9="NaN", IF($X9&gt;1, (1-(M9/$X9))*100,100), (1-(M9/V9))*100)</f>
        <v>0</v>
      </c>
      <c r="AG9" s="17">
        <f>IF(W9="NaN", IF($X9&gt;1, (1-(N9/$X9))*100,100), (1-(N9/W9))*100)</f>
        <v>0</v>
      </c>
      <c r="AH9" s="6">
        <v>7200</v>
      </c>
      <c r="AI9" s="6">
        <v>0.31</v>
      </c>
      <c r="AJ9" s="6">
        <v>0.5</v>
      </c>
      <c r="AK9" s="6">
        <v>0.11</v>
      </c>
      <c r="AL9" s="6">
        <v>0.25</v>
      </c>
      <c r="AM9" s="12">
        <v>193.35236883163449</v>
      </c>
      <c r="AN9" s="1">
        <v>21.375566005706791</v>
      </c>
      <c r="AO9" s="1">
        <v>24.849622011184689</v>
      </c>
      <c r="AP9" s="18">
        <v>4.9321379661560059</v>
      </c>
      <c r="AQ9" s="1" t="b">
        <f>SUM($AH9:$AP9) &lt; $AU$1 * 7200</f>
        <v>1</v>
      </c>
      <c r="AR9" s="1" t="b">
        <f t="shared" si="1"/>
        <v>1</v>
      </c>
      <c r="AS9" s="5" t="b">
        <f>AND($AR9=FALSE, OR($AD9&lt;=0, $AE9&lt;=0, $AF9&lt;=0, $AG9&lt;=0))</f>
        <v>0</v>
      </c>
      <c r="AU9" s="1"/>
      <c r="AW9" s="14">
        <f xml:space="preserve"> SUBTOTAL(104, H9,K9:N9)</f>
        <v>12</v>
      </c>
      <c r="AX9" s="14">
        <f xml:space="preserve"> SUBTOTAL(105, O9:Q9,T9:W9)</f>
        <v>12</v>
      </c>
      <c r="AY9" s="39" t="b">
        <f t="shared" si="0"/>
        <v>1</v>
      </c>
    </row>
    <row r="10" spans="1:51">
      <c r="A10" s="5">
        <v>50</v>
      </c>
      <c r="B10" s="5">
        <v>4</v>
      </c>
      <c r="C10" s="7">
        <v>0.1</v>
      </c>
      <c r="D10" s="7">
        <v>0.5</v>
      </c>
      <c r="E10" s="5">
        <v>3</v>
      </c>
      <c r="F10" s="6">
        <v>8</v>
      </c>
      <c r="G10" s="6">
        <v>8</v>
      </c>
      <c r="H10" s="6">
        <v>8</v>
      </c>
      <c r="I10" s="6">
        <v>8</v>
      </c>
      <c r="J10" s="6">
        <v>8</v>
      </c>
      <c r="K10" s="16">
        <v>8</v>
      </c>
      <c r="L10" s="6">
        <v>8</v>
      </c>
      <c r="M10" s="90">
        <v>8</v>
      </c>
      <c r="N10" s="17">
        <v>8</v>
      </c>
      <c r="O10" s="6">
        <v>8</v>
      </c>
      <c r="P10" s="6">
        <v>8</v>
      </c>
      <c r="Q10" s="6">
        <v>8</v>
      </c>
      <c r="R10" s="6">
        <v>8</v>
      </c>
      <c r="S10" s="6">
        <v>8</v>
      </c>
      <c r="T10" s="16">
        <v>8</v>
      </c>
      <c r="U10" s="6">
        <v>8</v>
      </c>
      <c r="V10" s="6">
        <v>8</v>
      </c>
      <c r="W10" s="17">
        <v>8</v>
      </c>
      <c r="X10" s="17">
        <f>MIN(O10:Q10)+1</f>
        <v>9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f>IF(T10="NaN", IF($X10&gt;1, (1-(K10/$X10))*100,100), (1-(K10/T10))*100)</f>
        <v>0</v>
      </c>
      <c r="AE10" s="6">
        <f>IF(U10="NaN", IF($X10&gt;1, (1-(L10/$X10))*100,100), (1-(L10/U10))*100)</f>
        <v>0</v>
      </c>
      <c r="AF10" s="6">
        <f>IF(V10="NaN", IF($X10&gt;1, (1-(M10/$X10))*100,100), (1-(M10/V10))*100)</f>
        <v>0</v>
      </c>
      <c r="AG10" s="17">
        <f>IF(W10="NaN", IF($X10&gt;1, (1-(N10/$X10))*100,100), (1-(N10/W10))*100)</f>
        <v>0</v>
      </c>
      <c r="AH10" s="6">
        <v>914.84</v>
      </c>
      <c r="AI10" s="6">
        <v>0.14000000000000001</v>
      </c>
      <c r="AJ10" s="6">
        <v>0.8</v>
      </c>
      <c r="AK10" s="6">
        <v>0.04</v>
      </c>
      <c r="AL10" s="6">
        <v>0.14000000000000001</v>
      </c>
      <c r="AM10" s="12">
        <v>148.05162906646731</v>
      </c>
      <c r="AN10" s="1">
        <v>24.92575287818909</v>
      </c>
      <c r="AO10" s="1">
        <v>12.27601599693298</v>
      </c>
      <c r="AP10" s="18">
        <v>5.113116979598999</v>
      </c>
      <c r="AQ10" s="1" t="b">
        <f>SUM($AH10:$AP10) &lt; $AU$1 * 7200</f>
        <v>1</v>
      </c>
      <c r="AR10" s="1" t="b">
        <f t="shared" si="1"/>
        <v>1</v>
      </c>
      <c r="AS10" s="5" t="b">
        <f>AND($AR10=FALSE, OR($AD10&lt;=0, $AE10&lt;=0, $AF10&lt;=0, $AG10&lt;=0))</f>
        <v>0</v>
      </c>
      <c r="AU10" s="1"/>
      <c r="AW10" s="14">
        <f xml:space="preserve"> SUBTOTAL(104, H10,K10:N10)</f>
        <v>8</v>
      </c>
      <c r="AX10" s="14">
        <f xml:space="preserve"> SUBTOTAL(105, O10:Q10,T10:W10)</f>
        <v>8</v>
      </c>
      <c r="AY10" s="39" t="b">
        <f t="shared" si="0"/>
        <v>1</v>
      </c>
    </row>
    <row r="11" spans="1:51">
      <c r="A11" s="5">
        <v>50</v>
      </c>
      <c r="B11" s="5">
        <v>4</v>
      </c>
      <c r="C11" s="7">
        <v>0.1</v>
      </c>
      <c r="D11" s="7">
        <v>0.5</v>
      </c>
      <c r="E11" s="5">
        <v>4</v>
      </c>
      <c r="F11" s="6">
        <v>8</v>
      </c>
      <c r="G11" s="6">
        <v>8</v>
      </c>
      <c r="H11" s="6">
        <v>8</v>
      </c>
      <c r="I11" s="6">
        <v>8</v>
      </c>
      <c r="J11" s="6">
        <v>8</v>
      </c>
      <c r="K11" s="16">
        <v>8</v>
      </c>
      <c r="L11" s="6">
        <v>8</v>
      </c>
      <c r="M11" s="90">
        <v>8</v>
      </c>
      <c r="N11" s="17">
        <v>8</v>
      </c>
      <c r="O11" s="6">
        <v>8</v>
      </c>
      <c r="P11" s="6">
        <v>8</v>
      </c>
      <c r="Q11" s="6">
        <v>8</v>
      </c>
      <c r="R11" s="6">
        <v>8</v>
      </c>
      <c r="S11" s="6">
        <v>8</v>
      </c>
      <c r="T11" s="16">
        <v>8</v>
      </c>
      <c r="U11" s="6">
        <v>8</v>
      </c>
      <c r="V11" s="6">
        <v>8</v>
      </c>
      <c r="W11" s="17">
        <v>8</v>
      </c>
      <c r="X11" s="17">
        <f>MIN(O11:Q11)+1</f>
        <v>9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f>IF(T11="NaN", IF($X11&gt;1, (1-(K11/$X11))*100,100), (1-(K11/T11))*100)</f>
        <v>0</v>
      </c>
      <c r="AE11" s="6">
        <f>IF(U11="NaN", IF($X11&gt;1, (1-(L11/$X11))*100,100), (1-(L11/U11))*100)</f>
        <v>0</v>
      </c>
      <c r="AF11" s="6">
        <f>IF(V11="NaN", IF($X11&gt;1, (1-(M11/$X11))*100,100), (1-(M11/V11))*100)</f>
        <v>0</v>
      </c>
      <c r="AG11" s="17">
        <f>IF(W11="NaN", IF($X11&gt;1, (1-(N11/$X11))*100,100), (1-(N11/W11))*100)</f>
        <v>0</v>
      </c>
      <c r="AH11" s="6">
        <v>12.71</v>
      </c>
      <c r="AI11" s="6">
        <v>0.08</v>
      </c>
      <c r="AJ11" s="6">
        <v>0.41</v>
      </c>
      <c r="AK11" s="6">
        <v>0.04</v>
      </c>
      <c r="AL11" s="6">
        <v>0.15</v>
      </c>
      <c r="AM11" s="12">
        <v>109.4446702003479</v>
      </c>
      <c r="AN11" s="1">
        <v>18.25985217094421</v>
      </c>
      <c r="AO11" s="1">
        <v>12.12674880027771</v>
      </c>
      <c r="AP11" s="18">
        <v>5.1369049549102783</v>
      </c>
      <c r="AQ11" s="1" t="b">
        <f>SUM($AH11:$AP11) &lt; $AU$1 * 7200</f>
        <v>1</v>
      </c>
      <c r="AR11" s="1" t="b">
        <f t="shared" si="1"/>
        <v>1</v>
      </c>
      <c r="AS11" s="5" t="b">
        <f>AND($AR11=FALSE, OR($AD11&lt;=0, $AE11&lt;=0, $AF11&lt;=0, $AG11&lt;=0))</f>
        <v>0</v>
      </c>
      <c r="AU11" s="1"/>
      <c r="AW11" s="14">
        <f xml:space="preserve"> SUBTOTAL(104, H11,K11:N11)</f>
        <v>8</v>
      </c>
      <c r="AX11" s="14">
        <f xml:space="preserve"> SUBTOTAL(105, O11:Q11,T11:W11)</f>
        <v>8</v>
      </c>
      <c r="AY11" s="39" t="b">
        <f t="shared" si="0"/>
        <v>1</v>
      </c>
    </row>
    <row r="12" spans="1:51">
      <c r="A12" s="5">
        <v>50</v>
      </c>
      <c r="B12" s="5">
        <v>4</v>
      </c>
      <c r="C12" s="7">
        <v>0.1</v>
      </c>
      <c r="D12" s="7">
        <v>0.5</v>
      </c>
      <c r="E12" s="5">
        <v>5</v>
      </c>
      <c r="F12" s="6">
        <v>7</v>
      </c>
      <c r="G12" s="6">
        <v>7</v>
      </c>
      <c r="H12" s="6">
        <v>7</v>
      </c>
      <c r="I12" s="6">
        <v>7</v>
      </c>
      <c r="J12" s="6">
        <v>7</v>
      </c>
      <c r="K12" s="16">
        <v>7</v>
      </c>
      <c r="L12" s="6">
        <v>7</v>
      </c>
      <c r="M12" s="90">
        <v>7</v>
      </c>
      <c r="N12" s="17">
        <v>7</v>
      </c>
      <c r="O12" s="6">
        <v>7</v>
      </c>
      <c r="P12" s="6">
        <v>7</v>
      </c>
      <c r="Q12" s="6">
        <v>7</v>
      </c>
      <c r="R12" s="6">
        <v>7</v>
      </c>
      <c r="S12" s="6">
        <v>7</v>
      </c>
      <c r="T12" s="16">
        <v>7</v>
      </c>
      <c r="U12" s="6">
        <v>7</v>
      </c>
      <c r="V12" s="6">
        <v>7</v>
      </c>
      <c r="W12" s="17">
        <v>7</v>
      </c>
      <c r="X12" s="17">
        <f>MIN(O12:Q12)+1</f>
        <v>8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f>IF(T12="NaN", IF($X12&gt;1, (1-(K12/$X12))*100,100), (1-(K12/T12))*100)</f>
        <v>0</v>
      </c>
      <c r="AE12" s="6">
        <f>IF(U12="NaN", IF($X12&gt;1, (1-(L12/$X12))*100,100), (1-(L12/U12))*100)</f>
        <v>0</v>
      </c>
      <c r="AF12" s="6">
        <f>IF(V12="NaN", IF($X12&gt;1, (1-(M12/$X12))*100,100), (1-(M12/V12))*100)</f>
        <v>0</v>
      </c>
      <c r="AG12" s="17">
        <f>IF(W12="NaN", IF($X12&gt;1, (1-(N12/$X12))*100,100), (1-(N12/W12))*100)</f>
        <v>0</v>
      </c>
      <c r="AH12" s="6">
        <v>40.9</v>
      </c>
      <c r="AI12" s="6">
        <v>0.14000000000000001</v>
      </c>
      <c r="AJ12" s="6">
        <v>0.11</v>
      </c>
      <c r="AK12" s="6">
        <v>7.0000000000000007E-2</v>
      </c>
      <c r="AL12" s="6">
        <v>0.28999999999999998</v>
      </c>
      <c r="AM12" s="12">
        <v>187.43661189079279</v>
      </c>
      <c r="AN12" s="1">
        <v>19.648849964141849</v>
      </c>
      <c r="AO12" s="1">
        <v>11.44503998756409</v>
      </c>
      <c r="AP12" s="18">
        <v>5.0962891578674316</v>
      </c>
      <c r="AQ12" s="1" t="b">
        <f>SUM($AH12:$AP12) &lt; $AU$1 * 7200</f>
        <v>1</v>
      </c>
      <c r="AR12" s="1" t="b">
        <f t="shared" si="1"/>
        <v>1</v>
      </c>
      <c r="AS12" s="5" t="b">
        <f>AND($AR12=FALSE, OR($AD12&lt;=0, $AE12&lt;=0, $AF12&lt;=0, $AG12&lt;=0))</f>
        <v>0</v>
      </c>
      <c r="AU12" s="1"/>
      <c r="AW12" s="14">
        <f xml:space="preserve"> SUBTOTAL(104, H12,K12:N12)</f>
        <v>7</v>
      </c>
      <c r="AX12" s="14">
        <f xml:space="preserve"> SUBTOTAL(105, O12:Q12,T12:W12)</f>
        <v>7</v>
      </c>
      <c r="AY12" s="39" t="b">
        <f t="shared" si="0"/>
        <v>1</v>
      </c>
    </row>
    <row r="13" spans="1:51">
      <c r="A13" s="5">
        <v>50</v>
      </c>
      <c r="B13" s="5">
        <v>4</v>
      </c>
      <c r="C13" s="7">
        <v>0.1</v>
      </c>
      <c r="D13" s="7">
        <v>1</v>
      </c>
      <c r="E13" s="5">
        <v>1</v>
      </c>
      <c r="F13" s="6">
        <v>14</v>
      </c>
      <c r="G13" s="6">
        <v>14</v>
      </c>
      <c r="H13" s="6">
        <v>14</v>
      </c>
      <c r="I13" s="6">
        <v>14</v>
      </c>
      <c r="J13" s="6">
        <v>14</v>
      </c>
      <c r="K13" s="16">
        <v>14</v>
      </c>
      <c r="L13" s="6">
        <v>14</v>
      </c>
      <c r="M13" s="90">
        <v>14</v>
      </c>
      <c r="N13" s="17">
        <v>14</v>
      </c>
      <c r="O13" s="6">
        <v>14</v>
      </c>
      <c r="P13" s="6">
        <v>14</v>
      </c>
      <c r="Q13" s="6">
        <v>14</v>
      </c>
      <c r="R13" s="6">
        <v>14</v>
      </c>
      <c r="S13" s="6">
        <v>14</v>
      </c>
      <c r="T13" s="16">
        <v>14</v>
      </c>
      <c r="U13" s="6">
        <v>14</v>
      </c>
      <c r="V13" s="6">
        <v>14</v>
      </c>
      <c r="W13" s="17">
        <v>14</v>
      </c>
      <c r="X13" s="17">
        <f>MIN(O13:Q13)+1</f>
        <v>15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f>IF(T13="NaN", IF($X13&gt;1, (1-(K13/$X13))*100,100), (1-(K13/T13))*100)</f>
        <v>0</v>
      </c>
      <c r="AE13" s="6">
        <f>IF(U13="NaN", IF($X13&gt;1, (1-(L13/$X13))*100,100), (1-(L13/U13))*100)</f>
        <v>0</v>
      </c>
      <c r="AF13" s="6">
        <f>IF(V13="NaN", IF($X13&gt;1, (1-(M13/$X13))*100,100), (1-(M13/V13))*100)</f>
        <v>0</v>
      </c>
      <c r="AG13" s="17">
        <f>IF(W13="NaN", IF($X13&gt;1, (1-(N13/$X13))*100,100), (1-(N13/W13))*100)</f>
        <v>0</v>
      </c>
      <c r="AH13" s="6">
        <v>267.13</v>
      </c>
      <c r="AI13" s="6">
        <v>0.28999999999999998</v>
      </c>
      <c r="AJ13" s="6">
        <v>0.32</v>
      </c>
      <c r="AK13" s="6">
        <v>0.1</v>
      </c>
      <c r="AL13" s="6">
        <v>0.04</v>
      </c>
      <c r="AM13" s="12">
        <v>17.1873459815979</v>
      </c>
      <c r="AN13" s="1">
        <v>37.056233882904053</v>
      </c>
      <c r="AO13" s="1">
        <v>10.183784008026119</v>
      </c>
      <c r="AP13" s="18">
        <v>6.0874180793762207</v>
      </c>
      <c r="AQ13" s="1" t="b">
        <f>SUM($AH13:$AP13) &lt; $AU$1 * 7200</f>
        <v>1</v>
      </c>
      <c r="AR13" s="1" t="b">
        <f t="shared" si="1"/>
        <v>1</v>
      </c>
      <c r="AS13" s="5" t="b">
        <f>AND($AR13=FALSE, OR($AD13&lt;=0, $AE13&lt;=0, $AF13&lt;=0, $AG13&lt;=0))</f>
        <v>0</v>
      </c>
      <c r="AU13" s="1"/>
      <c r="AW13" s="14">
        <f xml:space="preserve"> SUBTOTAL(104, H13,K13:N13)</f>
        <v>14</v>
      </c>
      <c r="AX13" s="14">
        <f xml:space="preserve"> SUBTOTAL(105, O13:Q13,T13:W13)</f>
        <v>14</v>
      </c>
      <c r="AY13" s="39" t="b">
        <f t="shared" si="0"/>
        <v>1</v>
      </c>
    </row>
    <row r="14" spans="1:51">
      <c r="A14" s="5">
        <v>50</v>
      </c>
      <c r="B14" s="5">
        <v>4</v>
      </c>
      <c r="C14" s="7">
        <v>0.1</v>
      </c>
      <c r="D14" s="7">
        <v>1</v>
      </c>
      <c r="E14" s="5">
        <v>2</v>
      </c>
      <c r="F14" s="6">
        <v>7</v>
      </c>
      <c r="G14" s="6">
        <v>12</v>
      </c>
      <c r="H14" s="6">
        <v>12</v>
      </c>
      <c r="I14" s="6">
        <v>12</v>
      </c>
      <c r="J14" s="6">
        <v>12</v>
      </c>
      <c r="K14" s="16">
        <v>12</v>
      </c>
      <c r="L14" s="6">
        <v>12</v>
      </c>
      <c r="M14" s="90">
        <v>12</v>
      </c>
      <c r="N14" s="17">
        <v>12</v>
      </c>
      <c r="O14" s="6">
        <v>12</v>
      </c>
      <c r="P14" s="6">
        <v>12</v>
      </c>
      <c r="Q14" s="6">
        <v>12</v>
      </c>
      <c r="R14" s="6">
        <v>12</v>
      </c>
      <c r="S14" s="6">
        <v>12</v>
      </c>
      <c r="T14" s="16">
        <v>12</v>
      </c>
      <c r="U14" s="6">
        <v>12</v>
      </c>
      <c r="V14" s="6">
        <v>12</v>
      </c>
      <c r="W14" s="17">
        <v>12</v>
      </c>
      <c r="X14" s="17">
        <f>MIN(O14:Q14)+1</f>
        <v>13</v>
      </c>
      <c r="Y14" s="6">
        <v>41.666699999999999</v>
      </c>
      <c r="Z14" s="6">
        <v>0</v>
      </c>
      <c r="AA14" s="6">
        <v>0</v>
      </c>
      <c r="AB14" s="6">
        <v>0</v>
      </c>
      <c r="AC14" s="6">
        <v>0</v>
      </c>
      <c r="AD14" s="6">
        <f>IF(T14="NaN", IF($X14&gt;1, (1-(K14/$X14))*100,100), (1-(K14/T14))*100)</f>
        <v>0</v>
      </c>
      <c r="AE14" s="6">
        <f>IF(U14="NaN", IF($X14&gt;1, (1-(L14/$X14))*100,100), (1-(L14/U14))*100)</f>
        <v>0</v>
      </c>
      <c r="AF14" s="6">
        <f>IF(V14="NaN", IF($X14&gt;1, (1-(M14/$X14))*100,100), (1-(M14/V14))*100)</f>
        <v>0</v>
      </c>
      <c r="AG14" s="17">
        <f>IF(W14="NaN", IF($X14&gt;1, (1-(N14/$X14))*100,100), (1-(N14/W14))*100)</f>
        <v>0</v>
      </c>
      <c r="AH14" s="6">
        <v>7200</v>
      </c>
      <c r="AI14" s="6">
        <v>0.22</v>
      </c>
      <c r="AJ14" s="6">
        <v>0.46</v>
      </c>
      <c r="AK14" s="6">
        <v>0.09</v>
      </c>
      <c r="AL14" s="6">
        <v>0.26</v>
      </c>
      <c r="AM14" s="12">
        <v>17.686217069625851</v>
      </c>
      <c r="AN14" s="1">
        <v>44.032877922058113</v>
      </c>
      <c r="AO14" s="1">
        <v>12.35647988319397</v>
      </c>
      <c r="AP14" s="18">
        <v>4.9990200996398926</v>
      </c>
      <c r="AQ14" s="1" t="b">
        <f>SUM($AH14:$AP14) &lt; $AU$1 * 7200</f>
        <v>1</v>
      </c>
      <c r="AR14" s="1" t="b">
        <f t="shared" si="1"/>
        <v>1</v>
      </c>
      <c r="AS14" s="5" t="b">
        <f>AND($AR14=FALSE, OR($AD14&lt;=0, $AE14&lt;=0, $AF14&lt;=0, $AG14&lt;=0))</f>
        <v>0</v>
      </c>
      <c r="AU14" s="1"/>
      <c r="AW14" s="14">
        <f xml:space="preserve"> SUBTOTAL(104, H14,K14:N14)</f>
        <v>12</v>
      </c>
      <c r="AX14" s="14">
        <f xml:space="preserve"> SUBTOTAL(105, O14:Q14,T14:W14)</f>
        <v>12</v>
      </c>
      <c r="AY14" s="39" t="b">
        <f t="shared" si="0"/>
        <v>1</v>
      </c>
    </row>
    <row r="15" spans="1:51">
      <c r="A15" s="5">
        <v>50</v>
      </c>
      <c r="B15" s="5">
        <v>4</v>
      </c>
      <c r="C15" s="7">
        <v>0.1</v>
      </c>
      <c r="D15" s="7">
        <v>1</v>
      </c>
      <c r="E15" s="5">
        <v>3</v>
      </c>
      <c r="F15" s="6">
        <v>8</v>
      </c>
      <c r="G15" s="6">
        <v>8</v>
      </c>
      <c r="H15" s="6">
        <v>8</v>
      </c>
      <c r="I15" s="6">
        <v>8</v>
      </c>
      <c r="J15" s="6">
        <v>8</v>
      </c>
      <c r="K15" s="16">
        <v>8</v>
      </c>
      <c r="L15" s="6">
        <v>8</v>
      </c>
      <c r="M15" s="90">
        <v>8</v>
      </c>
      <c r="N15" s="17">
        <v>8</v>
      </c>
      <c r="O15" s="6">
        <v>8</v>
      </c>
      <c r="P15" s="6">
        <v>8</v>
      </c>
      <c r="Q15" s="6">
        <v>8</v>
      </c>
      <c r="R15" s="6">
        <v>8</v>
      </c>
      <c r="S15" s="6">
        <v>8</v>
      </c>
      <c r="T15" s="16">
        <v>8</v>
      </c>
      <c r="U15" s="6">
        <v>8</v>
      </c>
      <c r="V15" s="6">
        <v>8</v>
      </c>
      <c r="W15" s="17">
        <v>8</v>
      </c>
      <c r="X15" s="17">
        <f>MIN(O15:Q15)+1</f>
        <v>9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f>IF(T15="NaN", IF($X15&gt;1, (1-(K15/$X15))*100,100), (1-(K15/T15))*100)</f>
        <v>0</v>
      </c>
      <c r="AE15" s="6">
        <f>IF(U15="NaN", IF($X15&gt;1, (1-(L15/$X15))*100,100), (1-(L15/U15))*100)</f>
        <v>0</v>
      </c>
      <c r="AF15" s="6">
        <f>IF(V15="NaN", IF($X15&gt;1, (1-(M15/$X15))*100,100), (1-(M15/V15))*100)</f>
        <v>0</v>
      </c>
      <c r="AG15" s="17">
        <f>IF(W15="NaN", IF($X15&gt;1, (1-(N15/$X15))*100,100), (1-(N15/W15))*100)</f>
        <v>0</v>
      </c>
      <c r="AH15" s="6">
        <v>3.27</v>
      </c>
      <c r="AI15" s="6">
        <v>0.14000000000000001</v>
      </c>
      <c r="AJ15" s="6">
        <v>0.22</v>
      </c>
      <c r="AK15" s="6">
        <v>0.02</v>
      </c>
      <c r="AL15" s="6">
        <v>0.04</v>
      </c>
      <c r="AM15" s="12">
        <v>9.5327980518341064</v>
      </c>
      <c r="AN15" s="1">
        <v>14.825760841369631</v>
      </c>
      <c r="AO15" s="1">
        <v>9.7412900924682617</v>
      </c>
      <c r="AP15" s="18">
        <v>4.9006140232086182</v>
      </c>
      <c r="AQ15" s="1" t="b">
        <f>SUM($AH15:$AP15) &lt; $AU$1 * 7200</f>
        <v>1</v>
      </c>
      <c r="AR15" s="1" t="b">
        <f t="shared" si="1"/>
        <v>1</v>
      </c>
      <c r="AS15" s="5" t="b">
        <f>AND($AR15=FALSE, OR($AD15&lt;=0, $AE15&lt;=0, $AF15&lt;=0, $AG15&lt;=0))</f>
        <v>0</v>
      </c>
      <c r="AU15" s="1"/>
      <c r="AW15" s="14">
        <f xml:space="preserve"> SUBTOTAL(104, H15,K15:N15)</f>
        <v>8</v>
      </c>
      <c r="AX15" s="14">
        <f xml:space="preserve"> SUBTOTAL(105, O15:Q15,T15:W15)</f>
        <v>8</v>
      </c>
      <c r="AY15" s="39" t="b">
        <f t="shared" si="0"/>
        <v>1</v>
      </c>
    </row>
    <row r="16" spans="1:51">
      <c r="A16" s="5">
        <v>50</v>
      </c>
      <c r="B16" s="5">
        <v>4</v>
      </c>
      <c r="C16" s="7">
        <v>0.1</v>
      </c>
      <c r="D16" s="7">
        <v>1</v>
      </c>
      <c r="E16" s="5">
        <v>4</v>
      </c>
      <c r="F16" s="6">
        <v>8</v>
      </c>
      <c r="G16" s="6">
        <v>8</v>
      </c>
      <c r="H16" s="6">
        <v>8</v>
      </c>
      <c r="I16" s="6">
        <v>8</v>
      </c>
      <c r="J16" s="6">
        <v>8</v>
      </c>
      <c r="K16" s="16">
        <v>8</v>
      </c>
      <c r="L16" s="6">
        <v>8</v>
      </c>
      <c r="M16" s="90">
        <v>8</v>
      </c>
      <c r="N16" s="17">
        <v>8</v>
      </c>
      <c r="O16" s="6">
        <v>8</v>
      </c>
      <c r="P16" s="6">
        <v>8</v>
      </c>
      <c r="Q16" s="6">
        <v>8</v>
      </c>
      <c r="R16" s="6">
        <v>8</v>
      </c>
      <c r="S16" s="6">
        <v>8</v>
      </c>
      <c r="T16" s="16">
        <v>8</v>
      </c>
      <c r="U16" s="6">
        <v>8</v>
      </c>
      <c r="V16" s="6">
        <v>8</v>
      </c>
      <c r="W16" s="17">
        <v>8</v>
      </c>
      <c r="X16" s="17">
        <f>MIN(O16:Q16)+1</f>
        <v>9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f>IF(T16="NaN", IF($X16&gt;1, (1-(K16/$X16))*100,100), (1-(K16/T16))*100)</f>
        <v>0</v>
      </c>
      <c r="AE16" s="6">
        <f>IF(U16="NaN", IF($X16&gt;1, (1-(L16/$X16))*100,100), (1-(L16/U16))*100)</f>
        <v>0</v>
      </c>
      <c r="AF16" s="6">
        <f>IF(V16="NaN", IF($X16&gt;1, (1-(M16/$X16))*100,100), (1-(M16/V16))*100)</f>
        <v>0</v>
      </c>
      <c r="AG16" s="17">
        <f>IF(W16="NaN", IF($X16&gt;1, (1-(N16/$X16))*100,100), (1-(N16/W16))*100)</f>
        <v>0</v>
      </c>
      <c r="AH16" s="6">
        <v>1.92</v>
      </c>
      <c r="AI16" s="6">
        <v>0.14000000000000001</v>
      </c>
      <c r="AJ16" s="6">
        <v>0.18</v>
      </c>
      <c r="AK16" s="6">
        <v>0.06</v>
      </c>
      <c r="AL16" s="6">
        <v>0.22</v>
      </c>
      <c r="AM16" s="12">
        <v>15.567222833633419</v>
      </c>
      <c r="AN16" s="1">
        <v>12.52197313308716</v>
      </c>
      <c r="AO16" s="1">
        <v>10.31008195877075</v>
      </c>
      <c r="AP16" s="18">
        <v>4.9400050640106201</v>
      </c>
      <c r="AQ16" s="1" t="b">
        <f>SUM($AH16:$AP16) &lt; $AU$1 * 7200</f>
        <v>1</v>
      </c>
      <c r="AR16" s="1" t="b">
        <f t="shared" si="1"/>
        <v>1</v>
      </c>
      <c r="AS16" s="5" t="b">
        <f>AND($AR16=FALSE, OR($AD16&lt;=0, $AE16&lt;=0, $AF16&lt;=0, $AG16&lt;=0))</f>
        <v>0</v>
      </c>
      <c r="AU16" s="1"/>
      <c r="AW16" s="14">
        <f xml:space="preserve"> SUBTOTAL(104, H16,K16:N16)</f>
        <v>8</v>
      </c>
      <c r="AX16" s="14">
        <f xml:space="preserve"> SUBTOTAL(105, O16:Q16,T16:W16)</f>
        <v>8</v>
      </c>
      <c r="AY16" s="39" t="b">
        <f t="shared" si="0"/>
        <v>1</v>
      </c>
    </row>
    <row r="17" spans="1:51">
      <c r="A17" s="5">
        <v>50</v>
      </c>
      <c r="B17" s="5">
        <v>4</v>
      </c>
      <c r="C17" s="7">
        <v>0.1</v>
      </c>
      <c r="D17" s="7">
        <v>1</v>
      </c>
      <c r="E17" s="5">
        <v>5</v>
      </c>
      <c r="F17" s="6">
        <v>7</v>
      </c>
      <c r="G17" s="6">
        <v>7</v>
      </c>
      <c r="H17" s="6">
        <v>7</v>
      </c>
      <c r="I17" s="6">
        <v>7</v>
      </c>
      <c r="J17" s="6">
        <v>7</v>
      </c>
      <c r="K17" s="16">
        <v>7</v>
      </c>
      <c r="L17" s="6">
        <v>7</v>
      </c>
      <c r="M17" s="90">
        <v>7</v>
      </c>
      <c r="N17" s="17">
        <v>7</v>
      </c>
      <c r="O17" s="6">
        <v>7</v>
      </c>
      <c r="P17" s="6">
        <v>7</v>
      </c>
      <c r="Q17" s="6">
        <v>7</v>
      </c>
      <c r="R17" s="6">
        <v>7</v>
      </c>
      <c r="S17" s="6">
        <v>7</v>
      </c>
      <c r="T17" s="16">
        <v>7</v>
      </c>
      <c r="U17" s="6">
        <v>7</v>
      </c>
      <c r="V17" s="6">
        <v>7</v>
      </c>
      <c r="W17" s="17">
        <v>7</v>
      </c>
      <c r="X17" s="17">
        <f>MIN(O17:Q17)+1</f>
        <v>8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f>IF(T17="NaN", IF($X17&gt;1, (1-(K17/$X17))*100,100), (1-(K17/T17))*100)</f>
        <v>0</v>
      </c>
      <c r="AE17" s="6">
        <f>IF(U17="NaN", IF($X17&gt;1, (1-(L17/$X17))*100,100), (1-(L17/U17))*100)</f>
        <v>0</v>
      </c>
      <c r="AF17" s="6">
        <f>IF(V17="NaN", IF($X17&gt;1, (1-(M17/$X17))*100,100), (1-(M17/V17))*100)</f>
        <v>0</v>
      </c>
      <c r="AG17" s="17">
        <f>IF(W17="NaN", IF($X17&gt;1, (1-(N17/$X17))*100,100), (1-(N17/W17))*100)</f>
        <v>0</v>
      </c>
      <c r="AH17" s="6">
        <v>12.17</v>
      </c>
      <c r="AI17" s="6">
        <v>0.3</v>
      </c>
      <c r="AJ17" s="6">
        <v>0.26</v>
      </c>
      <c r="AK17" s="6">
        <v>0.08</v>
      </c>
      <c r="AL17" s="6">
        <v>0.13</v>
      </c>
      <c r="AM17" s="12">
        <v>10.923260927200319</v>
      </c>
      <c r="AN17" s="1">
        <v>49.768274784088128</v>
      </c>
      <c r="AO17" s="1">
        <v>10.259603023529049</v>
      </c>
      <c r="AP17" s="18">
        <v>5.4993939399719238</v>
      </c>
      <c r="AQ17" s="1" t="b">
        <f>SUM($AH17:$AP17) &lt; $AU$1 * 7200</f>
        <v>1</v>
      </c>
      <c r="AR17" s="1" t="b">
        <f t="shared" si="1"/>
        <v>1</v>
      </c>
      <c r="AS17" s="5" t="b">
        <f>AND($AR17=FALSE, OR($AD17&lt;=0, $AE17&lt;=0, $AF17&lt;=0, $AG17&lt;=0))</f>
        <v>0</v>
      </c>
      <c r="AU17" s="1"/>
      <c r="AW17" s="14">
        <f xml:space="preserve"> SUBTOTAL(104, H17,K17:N17)</f>
        <v>7</v>
      </c>
      <c r="AX17" s="14">
        <f xml:space="preserve"> SUBTOTAL(105, O17:Q17,T17:W17)</f>
        <v>7</v>
      </c>
      <c r="AY17" s="39" t="b">
        <f t="shared" si="0"/>
        <v>1</v>
      </c>
    </row>
    <row r="18" spans="1:51">
      <c r="A18" s="5">
        <v>50</v>
      </c>
      <c r="B18" s="5">
        <v>4</v>
      </c>
      <c r="C18" s="7">
        <v>0.3</v>
      </c>
      <c r="D18" s="7">
        <v>0.1</v>
      </c>
      <c r="E18" s="5">
        <v>1</v>
      </c>
      <c r="F18" s="6">
        <v>7</v>
      </c>
      <c r="G18" s="6">
        <v>7</v>
      </c>
      <c r="H18" s="6">
        <v>7</v>
      </c>
      <c r="I18" s="6">
        <v>7</v>
      </c>
      <c r="J18" s="6">
        <v>7</v>
      </c>
      <c r="K18" s="16">
        <v>7</v>
      </c>
      <c r="L18" s="6">
        <v>7</v>
      </c>
      <c r="M18" s="90">
        <v>7</v>
      </c>
      <c r="N18" s="17">
        <v>7</v>
      </c>
      <c r="O18" s="6">
        <v>7</v>
      </c>
      <c r="P18" s="6">
        <v>7</v>
      </c>
      <c r="Q18" s="6">
        <v>7</v>
      </c>
      <c r="R18" s="6">
        <v>7</v>
      </c>
      <c r="S18" s="6">
        <v>7</v>
      </c>
      <c r="T18" s="16">
        <v>7</v>
      </c>
      <c r="U18" s="6">
        <v>7</v>
      </c>
      <c r="V18" s="6">
        <v>7</v>
      </c>
      <c r="W18" s="17">
        <v>7</v>
      </c>
      <c r="X18" s="17">
        <f>MIN(O18:Q18)+1</f>
        <v>8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f>IF(T18="NaN", IF($X18&gt;1, (1-(K18/$X18))*100,100), (1-(K18/T18))*100)</f>
        <v>0</v>
      </c>
      <c r="AE18" s="6">
        <f>IF(U18="NaN", IF($X18&gt;1, (1-(L18/$X18))*100,100), (1-(L18/U18))*100)</f>
        <v>0</v>
      </c>
      <c r="AF18" s="6">
        <f>IF(V18="NaN", IF($X18&gt;1, (1-(M18/$X18))*100,100), (1-(M18/V18))*100)</f>
        <v>0</v>
      </c>
      <c r="AG18" s="17">
        <f>IF(W18="NaN", IF($X18&gt;1, (1-(N18/$X18))*100,100), (1-(N18/W18))*100)</f>
        <v>0</v>
      </c>
      <c r="AH18" s="6">
        <v>237.96</v>
      </c>
      <c r="AI18" s="6">
        <v>7.0000000000000007E-2</v>
      </c>
      <c r="AJ18" s="6">
        <v>7.0000000000000007E-2</v>
      </c>
      <c r="AK18" s="6">
        <v>0.02</v>
      </c>
      <c r="AL18" s="6">
        <v>0.04</v>
      </c>
      <c r="AM18" s="12">
        <v>86.326667070388794</v>
      </c>
      <c r="AN18" s="1">
        <v>17.52098989486694</v>
      </c>
      <c r="AO18" s="1">
        <v>17.307269096374512</v>
      </c>
      <c r="AP18" s="18">
        <v>4.8694508075714111</v>
      </c>
      <c r="AQ18" s="1" t="b">
        <f>SUM($AH18:$AP18) &lt; $AU$1 * 7200</f>
        <v>1</v>
      </c>
      <c r="AR18" s="1" t="b">
        <f t="shared" si="1"/>
        <v>1</v>
      </c>
      <c r="AS18" s="5" t="b">
        <f>AND($AR18=FALSE, OR($AD18&lt;=0, $AE18&lt;=0, $AF18&lt;=0, $AG18&lt;=0))</f>
        <v>0</v>
      </c>
      <c r="AU18" s="1"/>
      <c r="AW18" s="37">
        <f xml:space="preserve"> SUBTOTAL(104, H18,K18:N18)</f>
        <v>7</v>
      </c>
      <c r="AX18" s="37">
        <f xml:space="preserve"> SUBTOTAL(105, O18:Q18,T18:W18)</f>
        <v>7</v>
      </c>
      <c r="AY18" s="39" t="b">
        <f t="shared" si="0"/>
        <v>1</v>
      </c>
    </row>
    <row r="19" spans="1:51">
      <c r="A19" s="5">
        <v>50</v>
      </c>
      <c r="B19" s="5">
        <v>4</v>
      </c>
      <c r="C19" s="7">
        <v>0.3</v>
      </c>
      <c r="D19" s="7">
        <v>0.1</v>
      </c>
      <c r="E19" s="5">
        <v>2</v>
      </c>
      <c r="F19" s="6">
        <v>9</v>
      </c>
      <c r="G19" s="6">
        <v>9</v>
      </c>
      <c r="H19" s="6">
        <v>9</v>
      </c>
      <c r="I19" s="6">
        <v>9</v>
      </c>
      <c r="J19" s="6">
        <v>9</v>
      </c>
      <c r="K19" s="16">
        <v>9</v>
      </c>
      <c r="L19" s="6">
        <v>9</v>
      </c>
      <c r="M19" s="90">
        <v>9</v>
      </c>
      <c r="N19" s="17">
        <v>9</v>
      </c>
      <c r="O19" s="6">
        <v>9</v>
      </c>
      <c r="P19" s="6">
        <v>9</v>
      </c>
      <c r="Q19" s="6">
        <v>9</v>
      </c>
      <c r="R19" s="6">
        <v>9</v>
      </c>
      <c r="S19" s="6">
        <v>9</v>
      </c>
      <c r="T19" s="16">
        <v>9</v>
      </c>
      <c r="U19" s="6">
        <v>9</v>
      </c>
      <c r="V19" s="6">
        <v>9</v>
      </c>
      <c r="W19" s="17">
        <v>9</v>
      </c>
      <c r="X19" s="17">
        <f>MIN(O19:Q19)+1</f>
        <v>10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f>IF(T19="NaN", IF($X19&gt;1, (1-(K19/$X19))*100,100), (1-(K19/T19))*100)</f>
        <v>0</v>
      </c>
      <c r="AE19" s="6">
        <f>IF(U19="NaN", IF($X19&gt;1, (1-(L19/$X19))*100,100), (1-(L19/U19))*100)</f>
        <v>0</v>
      </c>
      <c r="AF19" s="6">
        <f>IF(V19="NaN", IF($X19&gt;1, (1-(M19/$X19))*100,100), (1-(M19/V19))*100)</f>
        <v>0</v>
      </c>
      <c r="AG19" s="17">
        <f>IF(W19="NaN", IF($X19&gt;1, (1-(N19/$X19))*100,100), (1-(N19/W19))*100)</f>
        <v>0</v>
      </c>
      <c r="AH19" s="6">
        <v>48.75</v>
      </c>
      <c r="AI19" s="6">
        <v>0.04</v>
      </c>
      <c r="AJ19" s="6">
        <v>0.06</v>
      </c>
      <c r="AK19" s="6">
        <v>0.01</v>
      </c>
      <c r="AL19" s="6">
        <v>0.06</v>
      </c>
      <c r="AM19" s="12">
        <v>92.49594783782959</v>
      </c>
      <c r="AN19" s="1">
        <v>18.276181936264042</v>
      </c>
      <c r="AO19" s="1">
        <v>9.9194319248199463</v>
      </c>
      <c r="AP19" s="18">
        <v>5.0654900074005127</v>
      </c>
      <c r="AQ19" s="1" t="b">
        <f>SUM($AH19:$AP19) &lt; $AU$1 * 7200</f>
        <v>1</v>
      </c>
      <c r="AR19" s="1" t="b">
        <f t="shared" si="1"/>
        <v>1</v>
      </c>
      <c r="AS19" s="5" t="b">
        <f>AND($AR19=FALSE, OR($AD19&lt;=0, $AE19&lt;=0, $AF19&lt;=0, $AG19&lt;=0))</f>
        <v>0</v>
      </c>
      <c r="AU19" s="1"/>
      <c r="AW19" s="14">
        <f xml:space="preserve"> SUBTOTAL(104, H19,K19:N19)</f>
        <v>9</v>
      </c>
      <c r="AX19" s="14">
        <f xml:space="preserve"> SUBTOTAL(105, O19:Q19,T19:W19)</f>
        <v>9</v>
      </c>
      <c r="AY19" s="39" t="b">
        <f t="shared" si="0"/>
        <v>1</v>
      </c>
    </row>
    <row r="20" spans="1:51">
      <c r="A20" s="5">
        <v>50</v>
      </c>
      <c r="B20" s="5">
        <v>4</v>
      </c>
      <c r="C20" s="7">
        <v>0.3</v>
      </c>
      <c r="D20" s="7">
        <v>0.1</v>
      </c>
      <c r="E20" s="5">
        <v>3</v>
      </c>
      <c r="F20" s="6">
        <v>7</v>
      </c>
      <c r="G20" s="6">
        <v>7</v>
      </c>
      <c r="H20" s="6">
        <v>7</v>
      </c>
      <c r="I20" s="6">
        <v>7</v>
      </c>
      <c r="J20" s="6">
        <v>7</v>
      </c>
      <c r="K20" s="16">
        <v>7</v>
      </c>
      <c r="L20" s="6">
        <v>7</v>
      </c>
      <c r="M20" s="90">
        <v>7</v>
      </c>
      <c r="N20" s="17">
        <v>7</v>
      </c>
      <c r="O20" s="6">
        <v>7</v>
      </c>
      <c r="P20" s="6">
        <v>7</v>
      </c>
      <c r="Q20" s="6">
        <v>7</v>
      </c>
      <c r="R20" s="6">
        <v>7</v>
      </c>
      <c r="S20" s="6">
        <v>7</v>
      </c>
      <c r="T20" s="16">
        <v>7</v>
      </c>
      <c r="U20" s="6">
        <v>7</v>
      </c>
      <c r="V20" s="6">
        <v>7</v>
      </c>
      <c r="W20" s="17">
        <v>7</v>
      </c>
      <c r="X20" s="17">
        <f>MIN(O20:Q20)+1</f>
        <v>8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f>IF(T20="NaN", IF($X20&gt;1, (1-(K20/$X20))*100,100), (1-(K20/T20))*100)</f>
        <v>0</v>
      </c>
      <c r="AE20" s="6">
        <f>IF(U20="NaN", IF($X20&gt;1, (1-(L20/$X20))*100,100), (1-(L20/U20))*100)</f>
        <v>0</v>
      </c>
      <c r="AF20" s="6">
        <f>IF(V20="NaN", IF($X20&gt;1, (1-(M20/$X20))*100,100), (1-(M20/V20))*100)</f>
        <v>0</v>
      </c>
      <c r="AG20" s="17">
        <f>IF(W20="NaN", IF($X20&gt;1, (1-(N20/$X20))*100,100), (1-(N20/W20))*100)</f>
        <v>0</v>
      </c>
      <c r="AH20" s="6">
        <v>23.48</v>
      </c>
      <c r="AI20" s="6">
        <v>0.18</v>
      </c>
      <c r="AJ20" s="6">
        <v>0.13</v>
      </c>
      <c r="AK20" s="6">
        <v>0.01</v>
      </c>
      <c r="AL20" s="6">
        <v>0.04</v>
      </c>
      <c r="AM20" s="12">
        <v>80.535115003585815</v>
      </c>
      <c r="AN20" s="1">
        <v>26.90621995925903</v>
      </c>
      <c r="AO20" s="1">
        <v>5478.7808349132538</v>
      </c>
      <c r="AP20" s="18">
        <v>4.8854348659515381</v>
      </c>
      <c r="AQ20" s="1" t="b">
        <f>SUM($AH20:$AP20) &lt; $AU$1 * 7200</f>
        <v>1</v>
      </c>
      <c r="AR20" s="1" t="b">
        <f t="shared" si="1"/>
        <v>1</v>
      </c>
      <c r="AS20" s="5" t="b">
        <f>AND($AR20=FALSE, OR($AD20&lt;=0, $AE20&lt;=0, $AF20&lt;=0, $AG20&lt;=0))</f>
        <v>0</v>
      </c>
      <c r="AU20" s="1"/>
      <c r="AW20" s="14">
        <f xml:space="preserve"> SUBTOTAL(104, H20,K20:N20)</f>
        <v>7</v>
      </c>
      <c r="AX20" s="14">
        <f xml:space="preserve"> SUBTOTAL(105, O20:Q20,T20:W20)</f>
        <v>7</v>
      </c>
      <c r="AY20" s="39" t="b">
        <f t="shared" si="0"/>
        <v>1</v>
      </c>
    </row>
    <row r="21" spans="1:51">
      <c r="A21" s="5">
        <v>50</v>
      </c>
      <c r="B21" s="5">
        <v>4</v>
      </c>
      <c r="C21" s="7">
        <v>0.3</v>
      </c>
      <c r="D21" s="7">
        <v>0.1</v>
      </c>
      <c r="E21" s="5">
        <v>4</v>
      </c>
      <c r="F21" s="6">
        <v>8</v>
      </c>
      <c r="G21" s="6">
        <v>8</v>
      </c>
      <c r="H21" s="6">
        <v>8</v>
      </c>
      <c r="I21" s="6">
        <v>8</v>
      </c>
      <c r="J21" s="6">
        <v>8</v>
      </c>
      <c r="K21" s="16">
        <v>8</v>
      </c>
      <c r="L21" s="6">
        <v>8</v>
      </c>
      <c r="M21" s="90">
        <v>8</v>
      </c>
      <c r="N21" s="17">
        <v>8</v>
      </c>
      <c r="O21" s="6">
        <v>8</v>
      </c>
      <c r="P21" s="6">
        <v>8</v>
      </c>
      <c r="Q21" s="6">
        <v>8</v>
      </c>
      <c r="R21" s="6">
        <v>8</v>
      </c>
      <c r="S21" s="6">
        <v>8</v>
      </c>
      <c r="T21" s="16">
        <v>8</v>
      </c>
      <c r="U21" s="6">
        <v>8</v>
      </c>
      <c r="V21" s="6">
        <v>8</v>
      </c>
      <c r="W21" s="17">
        <v>8</v>
      </c>
      <c r="X21" s="17">
        <f>MIN(O21:Q21)+1</f>
        <v>9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f>IF(T21="NaN", IF($X21&gt;1, (1-(K21/$X21))*100,100), (1-(K21/T21))*100)</f>
        <v>0</v>
      </c>
      <c r="AE21" s="6">
        <f>IF(U21="NaN", IF($X21&gt;1, (1-(L21/$X21))*100,100), (1-(L21/U21))*100)</f>
        <v>0</v>
      </c>
      <c r="AF21" s="6">
        <f>IF(V21="NaN", IF($X21&gt;1, (1-(M21/$X21))*100,100), (1-(M21/V21))*100)</f>
        <v>0</v>
      </c>
      <c r="AG21" s="17">
        <f>IF(W21="NaN", IF($X21&gt;1, (1-(N21/$X21))*100,100), (1-(N21/W21))*100)</f>
        <v>0</v>
      </c>
      <c r="AH21" s="6">
        <v>253.09</v>
      </c>
      <c r="AI21" s="6">
        <v>7.0000000000000007E-2</v>
      </c>
      <c r="AJ21" s="6">
        <v>0.08</v>
      </c>
      <c r="AK21" s="6">
        <v>7.0000000000000007E-2</v>
      </c>
      <c r="AL21" s="6">
        <v>0.04</v>
      </c>
      <c r="AM21" s="12">
        <v>55.816125154495239</v>
      </c>
      <c r="AN21" s="1">
        <v>1731.957310199738</v>
      </c>
      <c r="AO21" s="1">
        <v>235.0306529998779</v>
      </c>
      <c r="AP21" s="18">
        <v>5.2054610252380371</v>
      </c>
      <c r="AQ21" s="1" t="b">
        <f>SUM($AH21:$AP21) &lt; $AU$1 * 7200</f>
        <v>1</v>
      </c>
      <c r="AR21" s="1" t="b">
        <f t="shared" si="1"/>
        <v>1</v>
      </c>
      <c r="AS21" s="5" t="b">
        <f>AND($AR21=FALSE, OR($AD21&lt;=0, $AE21&lt;=0, $AF21&lt;=0, $AG21&lt;=0))</f>
        <v>0</v>
      </c>
      <c r="AU21" s="1"/>
      <c r="AW21" s="14">
        <f xml:space="preserve"> SUBTOTAL(104, H21,K21:N21)</f>
        <v>8</v>
      </c>
      <c r="AX21" s="14">
        <f xml:space="preserve"> SUBTOTAL(105, O21:Q21,T21:W21)</f>
        <v>8</v>
      </c>
      <c r="AY21" s="39" t="b">
        <f t="shared" si="0"/>
        <v>1</v>
      </c>
    </row>
    <row r="22" spans="1:51">
      <c r="A22" s="5">
        <v>50</v>
      </c>
      <c r="B22" s="5">
        <v>4</v>
      </c>
      <c r="C22" s="7">
        <v>0.3</v>
      </c>
      <c r="D22" s="7">
        <v>0.1</v>
      </c>
      <c r="E22" s="5">
        <v>5</v>
      </c>
      <c r="F22" s="6">
        <v>9</v>
      </c>
      <c r="G22" s="6">
        <v>9</v>
      </c>
      <c r="H22" s="6">
        <v>9</v>
      </c>
      <c r="I22" s="6">
        <v>9</v>
      </c>
      <c r="J22" s="6">
        <v>9</v>
      </c>
      <c r="K22" s="16">
        <v>9</v>
      </c>
      <c r="L22" s="6">
        <v>9</v>
      </c>
      <c r="M22" s="90">
        <v>9</v>
      </c>
      <c r="N22" s="17">
        <v>9</v>
      </c>
      <c r="O22" s="6">
        <v>9</v>
      </c>
      <c r="P22" s="6">
        <v>9</v>
      </c>
      <c r="Q22" s="6">
        <v>9</v>
      </c>
      <c r="R22" s="6">
        <v>9</v>
      </c>
      <c r="S22" s="6">
        <v>9</v>
      </c>
      <c r="T22" s="16">
        <v>9</v>
      </c>
      <c r="U22" s="6" t="s">
        <v>14</v>
      </c>
      <c r="V22" s="6">
        <v>9</v>
      </c>
      <c r="W22" s="17">
        <v>9</v>
      </c>
      <c r="X22" s="17">
        <f>MIN(O22:Q22)+1</f>
        <v>10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f>IF(T22="NaN", IF($X22&gt;1, (1-(K22/$X22))*100,100), (1-(K22/T22))*100)</f>
        <v>0</v>
      </c>
      <c r="AE22" s="6">
        <f>IF(U22="NaN", IF($X22&gt;1, (1-(L22/$X22))*100,100), (1-(L22/U22))*100)</f>
        <v>9.9999999999999982</v>
      </c>
      <c r="AF22" s="6">
        <f>IF(V22="NaN", IF($X22&gt;1, (1-(M22/$X22))*100,100), (1-(M22/V22))*100)</f>
        <v>0</v>
      </c>
      <c r="AG22" s="17">
        <f>IF(W22="NaN", IF($X22&gt;1, (1-(N22/$X22))*100,100), (1-(N22/W22))*100)</f>
        <v>0</v>
      </c>
      <c r="AH22" s="6">
        <v>50.45</v>
      </c>
      <c r="AI22" s="6">
        <v>0.09</v>
      </c>
      <c r="AJ22" s="6">
        <v>1.3</v>
      </c>
      <c r="AK22" s="6">
        <v>7.0000000000000007E-2</v>
      </c>
      <c r="AL22" s="6">
        <v>0.09</v>
      </c>
      <c r="AM22" s="12">
        <v>63.468497037887573</v>
      </c>
      <c r="AN22" s="1">
        <v>7200</v>
      </c>
      <c r="AO22" s="1">
        <v>1152.2873320579531</v>
      </c>
      <c r="AP22" s="18">
        <v>5.0405199527740479</v>
      </c>
      <c r="AQ22" s="1" t="b">
        <f>SUM($AH22:$AP22) &lt; $AU$1 * 7200</f>
        <v>1</v>
      </c>
      <c r="AR22" s="1" t="b">
        <f t="shared" si="1"/>
        <v>1</v>
      </c>
      <c r="AS22" s="5" t="b">
        <f>AND($AR22=FALSE, OR($AD22&lt;=0, $AE22&lt;=0, $AF22&lt;=0, $AG22&lt;=0))</f>
        <v>0</v>
      </c>
      <c r="AU22" s="1"/>
      <c r="AW22" s="14">
        <f xml:space="preserve"> SUBTOTAL(104, H22,K22:N22)</f>
        <v>9</v>
      </c>
      <c r="AX22" s="14">
        <f xml:space="preserve"> SUBTOTAL(105, O22:Q22,T22:W22)</f>
        <v>9</v>
      </c>
      <c r="AY22" s="39" t="b">
        <f t="shared" si="0"/>
        <v>1</v>
      </c>
    </row>
    <row r="23" spans="1:51">
      <c r="A23" s="5">
        <v>50</v>
      </c>
      <c r="B23" s="5">
        <v>4</v>
      </c>
      <c r="C23" s="7">
        <v>0.3</v>
      </c>
      <c r="D23" s="7">
        <v>0.5</v>
      </c>
      <c r="E23" s="5">
        <v>1</v>
      </c>
      <c r="F23" s="6">
        <v>7</v>
      </c>
      <c r="G23" s="6">
        <v>7</v>
      </c>
      <c r="H23" s="6">
        <v>7</v>
      </c>
      <c r="I23" s="6">
        <v>7</v>
      </c>
      <c r="J23" s="6">
        <v>7</v>
      </c>
      <c r="K23" s="16">
        <v>7</v>
      </c>
      <c r="L23" s="6">
        <v>7</v>
      </c>
      <c r="M23" s="90">
        <v>7</v>
      </c>
      <c r="N23" s="17">
        <v>7</v>
      </c>
      <c r="O23" s="6">
        <v>7</v>
      </c>
      <c r="P23" s="6">
        <v>7</v>
      </c>
      <c r="Q23" s="6">
        <v>7</v>
      </c>
      <c r="R23" s="6">
        <v>7</v>
      </c>
      <c r="S23" s="6">
        <v>7</v>
      </c>
      <c r="T23" s="16">
        <v>7</v>
      </c>
      <c r="U23" s="6">
        <v>7</v>
      </c>
      <c r="V23" s="6">
        <v>7</v>
      </c>
      <c r="W23" s="17">
        <v>7</v>
      </c>
      <c r="X23" s="17">
        <f>MIN(O23:Q23)+1</f>
        <v>8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f>IF(T23="NaN", IF($X23&gt;1, (1-(K23/$X23))*100,100), (1-(K23/T23))*100)</f>
        <v>0</v>
      </c>
      <c r="AE23" s="6">
        <f>IF(U23="NaN", IF($X23&gt;1, (1-(L23/$X23))*100,100), (1-(L23/U23))*100)</f>
        <v>0</v>
      </c>
      <c r="AF23" s="6">
        <f>IF(V23="NaN", IF($X23&gt;1, (1-(M23/$X23))*100,100), (1-(M23/V23))*100)</f>
        <v>0</v>
      </c>
      <c r="AG23" s="17">
        <f>IF(W23="NaN", IF($X23&gt;1, (1-(N23/$X23))*100,100), (1-(N23/W23))*100)</f>
        <v>0</v>
      </c>
      <c r="AH23" s="6">
        <v>39.979999999999997</v>
      </c>
      <c r="AI23" s="6">
        <v>0.04</v>
      </c>
      <c r="AJ23" s="6">
        <v>0.06</v>
      </c>
      <c r="AK23" s="6">
        <v>0.01</v>
      </c>
      <c r="AL23" s="6">
        <v>0.06</v>
      </c>
      <c r="AM23" s="12">
        <v>226.24956202507019</v>
      </c>
      <c r="AN23" s="1">
        <v>26.681306123733521</v>
      </c>
      <c r="AO23" s="1">
        <v>12.74873208999634</v>
      </c>
      <c r="AP23" s="18">
        <v>5.172806978225708</v>
      </c>
      <c r="AQ23" s="1" t="b">
        <f>SUM($AH23:$AP23) &lt; $AU$1 * 7200</f>
        <v>1</v>
      </c>
      <c r="AR23" s="1" t="b">
        <f t="shared" si="1"/>
        <v>1</v>
      </c>
      <c r="AS23" s="5" t="b">
        <f>AND($AR23=FALSE, OR($AD23&lt;=0, $AE23&lt;=0, $AF23&lt;=0, $AG23&lt;=0))</f>
        <v>0</v>
      </c>
      <c r="AU23" s="1"/>
      <c r="AW23" s="14">
        <f xml:space="preserve"> SUBTOTAL(104, H23,K23:N23)</f>
        <v>7</v>
      </c>
      <c r="AX23" s="14">
        <f xml:space="preserve"> SUBTOTAL(105, O23:Q23,T23:W23)</f>
        <v>7</v>
      </c>
      <c r="AY23" s="39" t="b">
        <f t="shared" si="0"/>
        <v>1</v>
      </c>
    </row>
    <row r="24" spans="1:51">
      <c r="A24" s="5">
        <v>50</v>
      </c>
      <c r="B24" s="5">
        <v>4</v>
      </c>
      <c r="C24" s="7">
        <v>0.3</v>
      </c>
      <c r="D24" s="7">
        <v>0.5</v>
      </c>
      <c r="E24" s="5">
        <v>2</v>
      </c>
      <c r="F24" s="6">
        <v>9</v>
      </c>
      <c r="G24" s="6">
        <v>9</v>
      </c>
      <c r="H24" s="6">
        <v>9</v>
      </c>
      <c r="I24" s="6">
        <v>9</v>
      </c>
      <c r="J24" s="6">
        <v>9</v>
      </c>
      <c r="K24" s="16">
        <v>9</v>
      </c>
      <c r="L24" s="6">
        <v>9</v>
      </c>
      <c r="M24" s="90">
        <v>9</v>
      </c>
      <c r="N24" s="17">
        <v>9</v>
      </c>
      <c r="O24" s="6">
        <v>9</v>
      </c>
      <c r="P24" s="6">
        <v>9</v>
      </c>
      <c r="Q24" s="6">
        <v>9</v>
      </c>
      <c r="R24" s="6">
        <v>9</v>
      </c>
      <c r="S24" s="6">
        <v>9</v>
      </c>
      <c r="T24" s="16">
        <v>9</v>
      </c>
      <c r="U24" s="6">
        <v>9</v>
      </c>
      <c r="V24" s="6">
        <v>9</v>
      </c>
      <c r="W24" s="17">
        <v>9</v>
      </c>
      <c r="X24" s="17">
        <f>MIN(O24:Q24)+1</f>
        <v>10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f>IF(T24="NaN", IF($X24&gt;1, (1-(K24/$X24))*100,100), (1-(K24/T24))*100)</f>
        <v>0</v>
      </c>
      <c r="AE24" s="6">
        <f>IF(U24="NaN", IF($X24&gt;1, (1-(L24/$X24))*100,100), (1-(L24/U24))*100)</f>
        <v>0</v>
      </c>
      <c r="AF24" s="6">
        <f>IF(V24="NaN", IF($X24&gt;1, (1-(M24/$X24))*100,100), (1-(M24/V24))*100)</f>
        <v>0</v>
      </c>
      <c r="AG24" s="17">
        <f>IF(W24="NaN", IF($X24&gt;1, (1-(N24/$X24))*100,100), (1-(N24/W24))*100)</f>
        <v>0</v>
      </c>
      <c r="AH24" s="6">
        <v>337.05</v>
      </c>
      <c r="AI24" s="6">
        <v>0.28999999999999998</v>
      </c>
      <c r="AJ24" s="6">
        <v>0.06</v>
      </c>
      <c r="AK24" s="6">
        <v>0.04</v>
      </c>
      <c r="AL24" s="6">
        <v>0.06</v>
      </c>
      <c r="AM24" s="12">
        <v>77.970776081085205</v>
      </c>
      <c r="AN24" s="1">
        <v>20.668503999710079</v>
      </c>
      <c r="AO24" s="1">
        <v>15.476715803146361</v>
      </c>
      <c r="AP24" s="18">
        <v>5.590907096862793</v>
      </c>
      <c r="AQ24" s="1" t="b">
        <f>SUM($AH24:$AP24) &lt; $AU$1 * 7200</f>
        <v>1</v>
      </c>
      <c r="AR24" s="1" t="b">
        <f t="shared" si="1"/>
        <v>1</v>
      </c>
      <c r="AS24" s="5" t="b">
        <f>AND($AR24=FALSE, OR($AD24&lt;=0, $AE24&lt;=0, $AF24&lt;=0, $AG24&lt;=0))</f>
        <v>0</v>
      </c>
      <c r="AU24" s="1"/>
      <c r="AW24" s="14">
        <f xml:space="preserve"> SUBTOTAL(104, H24,K24:N24)</f>
        <v>9</v>
      </c>
      <c r="AX24" s="14">
        <f xml:space="preserve"> SUBTOTAL(105, O24:Q24,T24:W24)</f>
        <v>9</v>
      </c>
      <c r="AY24" s="39" t="b">
        <f t="shared" si="0"/>
        <v>1</v>
      </c>
    </row>
    <row r="25" spans="1:51">
      <c r="A25" s="5">
        <v>50</v>
      </c>
      <c r="B25" s="5">
        <v>4</v>
      </c>
      <c r="C25" s="7">
        <v>0.3</v>
      </c>
      <c r="D25" s="7">
        <v>0.5</v>
      </c>
      <c r="E25" s="5">
        <v>3</v>
      </c>
      <c r="F25" s="6">
        <v>14</v>
      </c>
      <c r="G25" s="6">
        <v>14</v>
      </c>
      <c r="H25" s="6">
        <v>14</v>
      </c>
      <c r="I25" s="6">
        <v>12.25</v>
      </c>
      <c r="J25" s="6">
        <v>14</v>
      </c>
      <c r="K25" s="16">
        <v>13.999999999999931</v>
      </c>
      <c r="L25" s="6">
        <v>8.3999999999999986</v>
      </c>
      <c r="M25" s="90">
        <v>14</v>
      </c>
      <c r="N25" s="17">
        <v>14</v>
      </c>
      <c r="O25" s="6">
        <v>14</v>
      </c>
      <c r="P25" s="6">
        <v>14</v>
      </c>
      <c r="Q25" s="6">
        <v>14</v>
      </c>
      <c r="R25" s="6">
        <v>14</v>
      </c>
      <c r="S25" s="6">
        <v>14</v>
      </c>
      <c r="T25" s="16" t="s">
        <v>14</v>
      </c>
      <c r="U25" s="6" t="s">
        <v>14</v>
      </c>
      <c r="V25" s="6">
        <v>14</v>
      </c>
      <c r="W25" s="17">
        <v>14</v>
      </c>
      <c r="X25" s="17">
        <f>MIN(O25:Q25)+1</f>
        <v>15</v>
      </c>
      <c r="Y25" s="6">
        <v>0</v>
      </c>
      <c r="Z25" s="6">
        <v>0</v>
      </c>
      <c r="AA25" s="6">
        <v>0</v>
      </c>
      <c r="AB25" s="6">
        <v>12.5</v>
      </c>
      <c r="AC25" s="6">
        <v>0</v>
      </c>
      <c r="AD25" s="6">
        <f>IF(T25="NaN", IF($X25&gt;1, (1-(K25/$X25))*100,100), (1-(K25/T25))*100)</f>
        <v>6.6666666666671315</v>
      </c>
      <c r="AE25" s="6">
        <f>IF(U25="NaN", IF($X25&gt;1, (1-(L25/$X25))*100,100), (1-(L25/U25))*100)</f>
        <v>44.000000000000007</v>
      </c>
      <c r="AF25" s="6">
        <f>IF(V25="NaN", IF($X25&gt;1, (1-(M25/$X25))*100,100), (1-(M25/V25))*100)</f>
        <v>0</v>
      </c>
      <c r="AG25" s="17">
        <f>IF(W25="NaN", IF($X25&gt;1, (1-(N25/$X25))*100,100), (1-(N25/W25))*100)</f>
        <v>0</v>
      </c>
      <c r="AH25" s="6">
        <v>6575.26</v>
      </c>
      <c r="AI25" s="6">
        <v>21.07</v>
      </c>
      <c r="AJ25" s="6">
        <v>5.73</v>
      </c>
      <c r="AK25" s="6">
        <v>20.52</v>
      </c>
      <c r="AL25" s="6">
        <v>1.89</v>
      </c>
      <c r="AM25" s="12">
        <v>7200</v>
      </c>
      <c r="AN25" s="1">
        <v>7200</v>
      </c>
      <c r="AO25" s="1">
        <v>158.14791893959051</v>
      </c>
      <c r="AP25" s="18">
        <v>6.414888858795166</v>
      </c>
      <c r="AQ25" s="1" t="b">
        <f>SUM($AH25:$AP25) &lt; $AU$1 * 7200</f>
        <v>1</v>
      </c>
      <c r="AR25" s="1" t="b">
        <f t="shared" si="1"/>
        <v>1</v>
      </c>
      <c r="AS25" s="5" t="b">
        <f>AND($AR25=FALSE, OR($AD25&lt;=0, $AE25&lt;=0, $AF25&lt;=0, $AG25&lt;=0))</f>
        <v>0</v>
      </c>
      <c r="AU25" s="1"/>
      <c r="AW25" s="14">
        <f xml:space="preserve"> SUBTOTAL(104, H25,K25:N25)</f>
        <v>14</v>
      </c>
      <c r="AX25" s="14">
        <f xml:space="preserve"> SUBTOTAL(105, O25:Q25,T25:W25)</f>
        <v>14</v>
      </c>
      <c r="AY25" s="39" t="b">
        <f t="shared" si="0"/>
        <v>1</v>
      </c>
    </row>
    <row r="26" spans="1:51">
      <c r="A26" s="5">
        <v>50</v>
      </c>
      <c r="B26" s="5">
        <v>4</v>
      </c>
      <c r="C26" s="7">
        <v>0.3</v>
      </c>
      <c r="D26" s="7">
        <v>0.5</v>
      </c>
      <c r="E26" s="5">
        <v>4</v>
      </c>
      <c r="F26" s="6">
        <v>8</v>
      </c>
      <c r="G26" s="6">
        <v>16</v>
      </c>
      <c r="H26" s="6">
        <v>16</v>
      </c>
      <c r="I26" s="6">
        <v>12.4444</v>
      </c>
      <c r="J26" s="6">
        <v>16</v>
      </c>
      <c r="K26" s="16">
        <v>16</v>
      </c>
      <c r="L26" s="6">
        <v>11.84</v>
      </c>
      <c r="M26" s="90">
        <v>16</v>
      </c>
      <c r="N26" s="17">
        <v>16</v>
      </c>
      <c r="O26" s="6">
        <v>16</v>
      </c>
      <c r="P26" s="6">
        <v>16</v>
      </c>
      <c r="Q26" s="6">
        <v>16</v>
      </c>
      <c r="R26" s="6">
        <v>16</v>
      </c>
      <c r="S26" s="6">
        <v>16</v>
      </c>
      <c r="T26" s="16">
        <v>16</v>
      </c>
      <c r="U26" s="6" t="s">
        <v>14</v>
      </c>
      <c r="V26" s="6">
        <v>16</v>
      </c>
      <c r="W26" s="17">
        <v>16</v>
      </c>
      <c r="X26" s="17">
        <f>MIN(O26:Q26)+1</f>
        <v>17</v>
      </c>
      <c r="Y26" s="6">
        <v>50</v>
      </c>
      <c r="Z26" s="6">
        <v>0</v>
      </c>
      <c r="AA26" s="6">
        <v>0</v>
      </c>
      <c r="AB26" s="6">
        <v>22.222200000000001</v>
      </c>
      <c r="AC26" s="6">
        <v>0</v>
      </c>
      <c r="AD26" s="6">
        <f>IF(T26="NaN", IF($X26&gt;1, (1-(K26/$X26))*100,100), (1-(K26/T26))*100)</f>
        <v>0</v>
      </c>
      <c r="AE26" s="6">
        <f>IF(U26="NaN", IF($X26&gt;1, (1-(L26/$X26))*100,100), (1-(L26/U26))*100)</f>
        <v>30.352941176470594</v>
      </c>
      <c r="AF26" s="6">
        <f>IF(V26="NaN", IF($X26&gt;1, (1-(M26/$X26))*100,100), (1-(M26/V26))*100)</f>
        <v>0</v>
      </c>
      <c r="AG26" s="17">
        <f>IF(W26="NaN", IF($X26&gt;1, (1-(N26/$X26))*100,100), (1-(N26/W26))*100)</f>
        <v>0</v>
      </c>
      <c r="AH26" s="6">
        <v>7200</v>
      </c>
      <c r="AI26" s="6">
        <v>1.01</v>
      </c>
      <c r="AJ26" s="6">
        <v>2.54</v>
      </c>
      <c r="AK26" s="6">
        <v>0.54</v>
      </c>
      <c r="AL26" s="6">
        <v>1.27</v>
      </c>
      <c r="AM26" s="12">
        <v>215.87584090232849</v>
      </c>
      <c r="AN26" s="1">
        <v>7200</v>
      </c>
      <c r="AO26" s="1">
        <v>53.233637094497681</v>
      </c>
      <c r="AP26" s="18">
        <v>6.8757228851318359</v>
      </c>
      <c r="AQ26" s="1" t="b">
        <f>SUM($AH26:$AP26) &lt; $AU$1 * 7200</f>
        <v>1</v>
      </c>
      <c r="AR26" s="1" t="b">
        <f t="shared" si="1"/>
        <v>1</v>
      </c>
      <c r="AS26" s="5" t="b">
        <f>AND($AR26=FALSE, OR($AD26&lt;=0, $AE26&lt;=0, $AF26&lt;=0, $AG26&lt;=0))</f>
        <v>0</v>
      </c>
      <c r="AU26" s="1"/>
      <c r="AW26" s="14">
        <f xml:space="preserve"> SUBTOTAL(104, H26,K26:N26)</f>
        <v>16</v>
      </c>
      <c r="AX26" s="14">
        <f xml:space="preserve"> SUBTOTAL(105, O26:Q26,T26:W26)</f>
        <v>16</v>
      </c>
      <c r="AY26" s="39" t="b">
        <f t="shared" si="0"/>
        <v>1</v>
      </c>
    </row>
    <row r="27" spans="1:51">
      <c r="A27" s="5">
        <v>50</v>
      </c>
      <c r="B27" s="5">
        <v>4</v>
      </c>
      <c r="C27" s="7">
        <v>0.3</v>
      </c>
      <c r="D27" s="7">
        <v>0.5</v>
      </c>
      <c r="E27" s="5">
        <v>5</v>
      </c>
      <c r="F27" s="6">
        <v>17</v>
      </c>
      <c r="G27" s="6">
        <v>17</v>
      </c>
      <c r="H27" s="6">
        <v>17</v>
      </c>
      <c r="I27" s="6">
        <v>13.5</v>
      </c>
      <c r="J27" s="6">
        <v>17</v>
      </c>
      <c r="K27" s="16">
        <v>17</v>
      </c>
      <c r="L27" s="6">
        <v>17</v>
      </c>
      <c r="M27" s="90">
        <v>17</v>
      </c>
      <c r="N27" s="17">
        <v>17</v>
      </c>
      <c r="O27" s="6">
        <v>17</v>
      </c>
      <c r="P27" s="6">
        <v>17</v>
      </c>
      <c r="Q27" s="6">
        <v>17</v>
      </c>
      <c r="R27" s="6">
        <v>17</v>
      </c>
      <c r="S27" s="6">
        <v>17</v>
      </c>
      <c r="T27" s="16">
        <v>17</v>
      </c>
      <c r="U27" s="6">
        <v>17</v>
      </c>
      <c r="V27" s="6">
        <v>17</v>
      </c>
      <c r="W27" s="17">
        <v>17</v>
      </c>
      <c r="X27" s="17">
        <f>MIN(O27:Q27)+1</f>
        <v>18</v>
      </c>
      <c r="Y27" s="6">
        <v>0</v>
      </c>
      <c r="Z27" s="6">
        <v>0</v>
      </c>
      <c r="AA27" s="6">
        <v>0</v>
      </c>
      <c r="AB27" s="6">
        <v>20.588200000000001</v>
      </c>
      <c r="AC27" s="6">
        <v>0</v>
      </c>
      <c r="AD27" s="6">
        <f>IF(T27="NaN", IF($X27&gt;1, (1-(K27/$X27))*100,100), (1-(K27/T27))*100)</f>
        <v>0</v>
      </c>
      <c r="AE27" s="6">
        <f>IF(U27="NaN", IF($X27&gt;1, (1-(L27/$X27))*100,100), (1-(L27/U27))*100)</f>
        <v>0</v>
      </c>
      <c r="AF27" s="6">
        <f>IF(V27="NaN", IF($X27&gt;1, (1-(M27/$X27))*100,100), (1-(M27/V27))*100)</f>
        <v>0</v>
      </c>
      <c r="AG27" s="17">
        <f>IF(W27="NaN", IF($X27&gt;1, (1-(N27/$X27))*100,100), (1-(N27/W27))*100)</f>
        <v>0</v>
      </c>
      <c r="AH27" s="6">
        <v>3582.91</v>
      </c>
      <c r="AI27" s="6">
        <v>4.4000000000000004</v>
      </c>
      <c r="AJ27" s="6">
        <v>9.15</v>
      </c>
      <c r="AK27" s="6">
        <v>0.38</v>
      </c>
      <c r="AL27" s="6">
        <v>14.56</v>
      </c>
      <c r="AM27" s="12">
        <v>303.66446995735168</v>
      </c>
      <c r="AN27" s="1">
        <v>366.30369806289667</v>
      </c>
      <c r="AO27" s="1">
        <v>125.02553105354311</v>
      </c>
      <c r="AP27" s="18">
        <v>6.6331820487976074</v>
      </c>
      <c r="AQ27" s="1" t="b">
        <f>SUM($AH27:$AP27) &lt; $AU$1 * 7200</f>
        <v>1</v>
      </c>
      <c r="AR27" s="1" t="b">
        <f t="shared" si="1"/>
        <v>1</v>
      </c>
      <c r="AS27" s="5" t="b">
        <f>AND($AR27=FALSE, OR($AD27&lt;=0, $AE27&lt;=0, $AF27&lt;=0, $AG27&lt;=0))</f>
        <v>0</v>
      </c>
      <c r="AU27" s="1"/>
      <c r="AW27" s="14">
        <f xml:space="preserve"> SUBTOTAL(104, H27,K27:N27)</f>
        <v>17</v>
      </c>
      <c r="AX27" s="14">
        <f xml:space="preserve"> SUBTOTAL(105, O27:Q27,T27:W27)</f>
        <v>17</v>
      </c>
      <c r="AY27" s="39" t="b">
        <f t="shared" si="0"/>
        <v>1</v>
      </c>
    </row>
    <row r="28" spans="1:51">
      <c r="A28" s="5">
        <v>50</v>
      </c>
      <c r="B28" s="5">
        <v>4</v>
      </c>
      <c r="C28" s="7">
        <v>0.3</v>
      </c>
      <c r="D28" s="7">
        <v>1</v>
      </c>
      <c r="E28" s="5">
        <v>1</v>
      </c>
      <c r="F28" s="6">
        <v>7</v>
      </c>
      <c r="G28" s="6">
        <v>7</v>
      </c>
      <c r="H28" s="6">
        <v>7</v>
      </c>
      <c r="I28" s="6">
        <v>7</v>
      </c>
      <c r="J28" s="6">
        <v>7</v>
      </c>
      <c r="K28" s="16">
        <v>7</v>
      </c>
      <c r="L28" s="6">
        <v>7</v>
      </c>
      <c r="M28" s="90">
        <v>7</v>
      </c>
      <c r="N28" s="17">
        <v>7</v>
      </c>
      <c r="O28" s="6">
        <v>7</v>
      </c>
      <c r="P28" s="6">
        <v>7</v>
      </c>
      <c r="Q28" s="6">
        <v>7</v>
      </c>
      <c r="R28" s="6">
        <v>7</v>
      </c>
      <c r="S28" s="6">
        <v>7</v>
      </c>
      <c r="T28" s="16">
        <v>7</v>
      </c>
      <c r="U28" s="6">
        <v>7</v>
      </c>
      <c r="V28" s="6">
        <v>7</v>
      </c>
      <c r="W28" s="17">
        <v>7</v>
      </c>
      <c r="X28" s="17">
        <f>MIN(O28:Q28)+1</f>
        <v>8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f>IF(T28="NaN", IF($X28&gt;1, (1-(K28/$X28))*100,100), (1-(K28/T28))*100)</f>
        <v>0</v>
      </c>
      <c r="AE28" s="6">
        <f>IF(U28="NaN", IF($X28&gt;1, (1-(L28/$X28))*100,100), (1-(L28/U28))*100)</f>
        <v>0</v>
      </c>
      <c r="AF28" s="6">
        <f>IF(V28="NaN", IF($X28&gt;1, (1-(M28/$X28))*100,100), (1-(M28/V28))*100)</f>
        <v>0</v>
      </c>
      <c r="AG28" s="17">
        <f>IF(W28="NaN", IF($X28&gt;1, (1-(N28/$X28))*100,100), (1-(N28/W28))*100)</f>
        <v>0</v>
      </c>
      <c r="AH28" s="6">
        <v>85.3</v>
      </c>
      <c r="AI28" s="6">
        <v>7.0000000000000007E-2</v>
      </c>
      <c r="AJ28" s="6">
        <v>0.08</v>
      </c>
      <c r="AK28" s="6">
        <v>0.02</v>
      </c>
      <c r="AL28" s="6">
        <v>0.12</v>
      </c>
      <c r="AM28" s="12">
        <v>12.505779027938839</v>
      </c>
      <c r="AN28" s="1">
        <v>12.545211791992189</v>
      </c>
      <c r="AO28" s="1">
        <v>10.000226974487299</v>
      </c>
      <c r="AP28" s="18">
        <v>4.6012420654296884</v>
      </c>
      <c r="AQ28" s="1" t="b">
        <f>SUM($AH28:$AP28) &lt; $AU$1 * 7200</f>
        <v>1</v>
      </c>
      <c r="AR28" s="1" t="b">
        <f t="shared" si="1"/>
        <v>1</v>
      </c>
      <c r="AS28" s="5" t="b">
        <f>AND($AR28=FALSE, OR($AD28&lt;=0, $AE28&lt;=0, $AF28&lt;=0, $AG28&lt;=0))</f>
        <v>0</v>
      </c>
      <c r="AU28" s="1"/>
      <c r="AW28" s="14">
        <f xml:space="preserve"> SUBTOTAL(104, H28,K28:N28)</f>
        <v>7</v>
      </c>
      <c r="AX28" s="14">
        <f xml:space="preserve"> SUBTOTAL(105, O28:Q28,T28:W28)</f>
        <v>7</v>
      </c>
      <c r="AY28" s="39" t="b">
        <f t="shared" si="0"/>
        <v>1</v>
      </c>
    </row>
    <row r="29" spans="1:51">
      <c r="A29" s="5">
        <v>50</v>
      </c>
      <c r="B29" s="5">
        <v>4</v>
      </c>
      <c r="C29" s="7">
        <v>0.3</v>
      </c>
      <c r="D29" s="7">
        <v>1</v>
      </c>
      <c r="E29" s="5">
        <v>2</v>
      </c>
      <c r="F29" s="6">
        <v>9</v>
      </c>
      <c r="G29" s="6">
        <v>9</v>
      </c>
      <c r="H29" s="6">
        <v>9</v>
      </c>
      <c r="I29" s="6">
        <v>9</v>
      </c>
      <c r="J29" s="6">
        <v>9</v>
      </c>
      <c r="K29" s="16">
        <v>9</v>
      </c>
      <c r="L29" s="6">
        <v>9</v>
      </c>
      <c r="M29" s="90">
        <v>9</v>
      </c>
      <c r="N29" s="17">
        <v>9</v>
      </c>
      <c r="O29" s="6">
        <v>9</v>
      </c>
      <c r="P29" s="6">
        <v>9</v>
      </c>
      <c r="Q29" s="6">
        <v>9</v>
      </c>
      <c r="R29" s="6">
        <v>9</v>
      </c>
      <c r="S29" s="6">
        <v>9</v>
      </c>
      <c r="T29" s="16">
        <v>9</v>
      </c>
      <c r="U29" s="6">
        <v>9</v>
      </c>
      <c r="V29" s="6">
        <v>9</v>
      </c>
      <c r="W29" s="17">
        <v>9</v>
      </c>
      <c r="X29" s="17">
        <f>MIN(O29:Q29)+1</f>
        <v>10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f>IF(T29="NaN", IF($X29&gt;1, (1-(K29/$X29))*100,100), (1-(K29/T29))*100)</f>
        <v>0</v>
      </c>
      <c r="AE29" s="6">
        <f>IF(U29="NaN", IF($X29&gt;1, (1-(L29/$X29))*100,100), (1-(L29/U29))*100)</f>
        <v>0</v>
      </c>
      <c r="AF29" s="6">
        <f>IF(V29="NaN", IF($X29&gt;1, (1-(M29/$X29))*100,100), (1-(M29/V29))*100)</f>
        <v>0</v>
      </c>
      <c r="AG29" s="17">
        <f>IF(W29="NaN", IF($X29&gt;1, (1-(N29/$X29))*100,100), (1-(N29/W29))*100)</f>
        <v>0</v>
      </c>
      <c r="AH29" s="6">
        <v>1359.24</v>
      </c>
      <c r="AI29" s="6">
        <v>0.31</v>
      </c>
      <c r="AJ29" s="6">
        <v>0.68</v>
      </c>
      <c r="AK29" s="6">
        <v>0.05</v>
      </c>
      <c r="AL29" s="6">
        <v>0.16</v>
      </c>
      <c r="AM29" s="12">
        <v>17.348962068557739</v>
      </c>
      <c r="AN29" s="1">
        <v>14.17184686660767</v>
      </c>
      <c r="AO29" s="1">
        <v>10.00773191452026</v>
      </c>
      <c r="AP29" s="18">
        <v>5.1001980304718018</v>
      </c>
      <c r="AQ29" s="1" t="b">
        <f>SUM($AH29:$AP29) &lt; $AU$1 * 7200</f>
        <v>1</v>
      </c>
      <c r="AR29" s="1" t="b">
        <f t="shared" si="1"/>
        <v>1</v>
      </c>
      <c r="AS29" s="5" t="b">
        <f>AND($AR29=FALSE, OR($AD29&lt;=0, $AE29&lt;=0, $AF29&lt;=0, $AG29&lt;=0))</f>
        <v>0</v>
      </c>
      <c r="AU29" s="1"/>
      <c r="AW29" s="14">
        <f xml:space="preserve"> SUBTOTAL(104, H29,K29:N29)</f>
        <v>9</v>
      </c>
      <c r="AX29" s="14">
        <f xml:space="preserve"> SUBTOTAL(105, O29:Q29,T29:W29)</f>
        <v>9</v>
      </c>
      <c r="AY29" s="39" t="b">
        <f t="shared" si="0"/>
        <v>1</v>
      </c>
    </row>
    <row r="30" spans="1:51">
      <c r="A30" s="5">
        <v>50</v>
      </c>
      <c r="B30" s="5">
        <v>4</v>
      </c>
      <c r="C30" s="7">
        <v>0.3</v>
      </c>
      <c r="D30" s="7">
        <v>1</v>
      </c>
      <c r="E30" s="5">
        <v>3</v>
      </c>
      <c r="F30" s="6">
        <v>7</v>
      </c>
      <c r="G30" s="6">
        <v>20</v>
      </c>
      <c r="H30" s="6">
        <v>20</v>
      </c>
      <c r="I30" s="6">
        <v>15.7143</v>
      </c>
      <c r="J30" s="6">
        <v>17</v>
      </c>
      <c r="K30" s="16">
        <v>20</v>
      </c>
      <c r="L30" s="6">
        <v>20</v>
      </c>
      <c r="M30" s="90">
        <v>12.888888888888889</v>
      </c>
      <c r="N30" s="17">
        <v>20</v>
      </c>
      <c r="O30" s="6">
        <v>20</v>
      </c>
      <c r="P30" s="6">
        <v>20</v>
      </c>
      <c r="Q30" s="6">
        <v>20</v>
      </c>
      <c r="R30" s="6">
        <v>20</v>
      </c>
      <c r="S30" s="6">
        <v>20</v>
      </c>
      <c r="T30" s="16">
        <v>20</v>
      </c>
      <c r="U30" s="6">
        <v>20</v>
      </c>
      <c r="V30" s="6" t="s">
        <v>14</v>
      </c>
      <c r="W30" s="17">
        <v>20</v>
      </c>
      <c r="X30" s="17">
        <f>MIN(O30:Q30)+1</f>
        <v>21</v>
      </c>
      <c r="Y30" s="6">
        <v>65</v>
      </c>
      <c r="Z30" s="6">
        <v>0</v>
      </c>
      <c r="AA30" s="6">
        <v>0</v>
      </c>
      <c r="AB30" s="6">
        <v>21.428599999999999</v>
      </c>
      <c r="AC30" s="6">
        <v>15</v>
      </c>
      <c r="AD30" s="6">
        <f>IF(T30="NaN", IF($X30&gt;1, (1-(K30/$X30))*100,100), (1-(K30/T30))*100)</f>
        <v>0</v>
      </c>
      <c r="AE30" s="6">
        <f>IF(U30="NaN", IF($X30&gt;1, (1-(L30/$X30))*100,100), (1-(L30/U30))*100)</f>
        <v>0</v>
      </c>
      <c r="AF30" s="6">
        <f>IF(V30="NaN", IF($X30&gt;1, (1-(M30/$X30))*100,100), (1-(M30/V30))*100)</f>
        <v>38.624338624338627</v>
      </c>
      <c r="AG30" s="17">
        <f>IF(W30="NaN", IF($X30&gt;1, (1-(N30/$X30))*100,100), (1-(N30/W30))*100)</f>
        <v>0</v>
      </c>
      <c r="AH30" s="6">
        <v>7200</v>
      </c>
      <c r="AI30" s="6">
        <v>2.25</v>
      </c>
      <c r="AJ30" s="6">
        <v>8.56</v>
      </c>
      <c r="AK30" s="6">
        <v>1</v>
      </c>
      <c r="AL30" s="6">
        <v>8.64</v>
      </c>
      <c r="AM30" s="12">
        <v>788.9443690776825</v>
      </c>
      <c r="AN30" s="1">
        <v>232.92060708999631</v>
      </c>
      <c r="AO30" s="1">
        <v>7200</v>
      </c>
      <c r="AP30" s="18">
        <v>8.3101000785827637</v>
      </c>
      <c r="AQ30" s="1" t="b">
        <f>SUM($AH30:$AP30) &lt; $AU$1 * 7200</f>
        <v>1</v>
      </c>
      <c r="AR30" s="1" t="b">
        <f t="shared" si="1"/>
        <v>1</v>
      </c>
      <c r="AS30" s="5" t="b">
        <f>AND($AR30=FALSE, OR($AD30&lt;=0, $AE30&lt;=0, $AF30&lt;=0, $AG30&lt;=0))</f>
        <v>0</v>
      </c>
      <c r="AU30" s="1"/>
      <c r="AW30" s="14">
        <f xml:space="preserve"> SUBTOTAL(104, H30,K30:N30)</f>
        <v>20</v>
      </c>
      <c r="AX30" s="14">
        <f xml:space="preserve"> SUBTOTAL(105, O30:Q30,T30:W30)</f>
        <v>20</v>
      </c>
      <c r="AY30" s="39" t="b">
        <f t="shared" si="0"/>
        <v>1</v>
      </c>
    </row>
    <row r="31" spans="1:51">
      <c r="A31" s="5">
        <v>50</v>
      </c>
      <c r="B31" s="5">
        <v>4</v>
      </c>
      <c r="C31" s="7">
        <v>0.3</v>
      </c>
      <c r="D31" s="7">
        <v>1</v>
      </c>
      <c r="E31" s="5">
        <v>4</v>
      </c>
      <c r="F31" s="6">
        <v>16</v>
      </c>
      <c r="G31" s="6">
        <v>16</v>
      </c>
      <c r="H31" s="6">
        <v>16</v>
      </c>
      <c r="I31" s="6">
        <v>13.12</v>
      </c>
      <c r="J31" s="6">
        <v>16</v>
      </c>
      <c r="K31" s="16">
        <v>16</v>
      </c>
      <c r="L31" s="6">
        <v>16</v>
      </c>
      <c r="M31" s="90">
        <v>14</v>
      </c>
      <c r="N31" s="17">
        <v>16</v>
      </c>
      <c r="O31" s="6">
        <v>16</v>
      </c>
      <c r="P31" s="6">
        <v>16</v>
      </c>
      <c r="Q31" s="6">
        <v>16</v>
      </c>
      <c r="R31" s="6">
        <v>16</v>
      </c>
      <c r="S31" s="6">
        <v>16</v>
      </c>
      <c r="T31" s="16">
        <v>16</v>
      </c>
      <c r="U31" s="6">
        <v>16</v>
      </c>
      <c r="V31" s="6" t="s">
        <v>14</v>
      </c>
      <c r="W31" s="17">
        <v>16</v>
      </c>
      <c r="X31" s="17">
        <f>MIN(O31:Q31)+1</f>
        <v>17</v>
      </c>
      <c r="Y31" s="6">
        <v>0</v>
      </c>
      <c r="Z31" s="6">
        <v>0</v>
      </c>
      <c r="AA31" s="6">
        <v>0</v>
      </c>
      <c r="AB31" s="6">
        <v>18</v>
      </c>
      <c r="AC31" s="6">
        <v>0</v>
      </c>
      <c r="AD31" s="6">
        <f>IF(T31="NaN", IF($X31&gt;1, (1-(K31/$X31))*100,100), (1-(K31/T31))*100)</f>
        <v>0</v>
      </c>
      <c r="AE31" s="6">
        <f>IF(U31="NaN", IF($X31&gt;1, (1-(L31/$X31))*100,100), (1-(L31/U31))*100)</f>
        <v>0</v>
      </c>
      <c r="AF31" s="6">
        <f>IF(V31="NaN", IF($X31&gt;1, (1-(M31/$X31))*100,100), (1-(M31/V31))*100)</f>
        <v>17.647058823529417</v>
      </c>
      <c r="AG31" s="17">
        <f>IF(W31="NaN", IF($X31&gt;1, (1-(N31/$X31))*100,100), (1-(N31/W31))*100)</f>
        <v>0</v>
      </c>
      <c r="AH31" s="6">
        <v>5078.3500000000004</v>
      </c>
      <c r="AI31" s="6">
        <v>7.58</v>
      </c>
      <c r="AJ31" s="6">
        <v>12.37</v>
      </c>
      <c r="AK31" s="6">
        <v>0.44</v>
      </c>
      <c r="AL31" s="6">
        <v>1.45</v>
      </c>
      <c r="AM31" s="12">
        <v>189.7936239242554</v>
      </c>
      <c r="AN31" s="1">
        <v>143.41578698158261</v>
      </c>
      <c r="AO31" s="1">
        <v>7200</v>
      </c>
      <c r="AP31" s="18">
        <v>6.5016200542449951</v>
      </c>
      <c r="AQ31" s="1" t="b">
        <f>SUM($AH31:$AP31) &lt; $AU$1 * 7200</f>
        <v>1</v>
      </c>
      <c r="AR31" s="1" t="b">
        <f t="shared" si="1"/>
        <v>1</v>
      </c>
      <c r="AS31" s="5" t="b">
        <f>AND($AR31=FALSE, OR($AD31&lt;=0, $AE31&lt;=0, $AF31&lt;=0, $AG31&lt;=0))</f>
        <v>0</v>
      </c>
      <c r="AU31" s="1"/>
      <c r="AW31" s="14">
        <f xml:space="preserve"> SUBTOTAL(104, H31,K31:N31)</f>
        <v>16</v>
      </c>
      <c r="AX31" s="14">
        <f xml:space="preserve"> SUBTOTAL(105, O31:Q31,T31:W31)</f>
        <v>16</v>
      </c>
      <c r="AY31" s="39" t="b">
        <f t="shared" si="0"/>
        <v>1</v>
      </c>
    </row>
    <row r="32" spans="1:51">
      <c r="A32" s="5">
        <v>50</v>
      </c>
      <c r="B32" s="5">
        <v>4</v>
      </c>
      <c r="C32" s="7">
        <v>0.3</v>
      </c>
      <c r="D32" s="7">
        <v>1</v>
      </c>
      <c r="E32" s="5">
        <v>5</v>
      </c>
      <c r="F32" s="6">
        <v>17</v>
      </c>
      <c r="G32" s="6">
        <v>17</v>
      </c>
      <c r="H32" s="6">
        <v>17</v>
      </c>
      <c r="I32" s="6">
        <v>12.75</v>
      </c>
      <c r="J32" s="6">
        <v>16.5</v>
      </c>
      <c r="K32" s="16">
        <v>17</v>
      </c>
      <c r="L32" s="6">
        <v>17</v>
      </c>
      <c r="M32" s="90">
        <v>17</v>
      </c>
      <c r="N32" s="17">
        <v>17</v>
      </c>
      <c r="O32" s="6">
        <v>17</v>
      </c>
      <c r="P32" s="6">
        <v>17</v>
      </c>
      <c r="Q32" s="6">
        <v>17</v>
      </c>
      <c r="R32" s="6">
        <v>17</v>
      </c>
      <c r="S32" s="6">
        <v>17</v>
      </c>
      <c r="T32" s="16">
        <v>17</v>
      </c>
      <c r="U32" s="6">
        <v>17</v>
      </c>
      <c r="V32" s="6">
        <v>17</v>
      </c>
      <c r="W32" s="17">
        <v>17</v>
      </c>
      <c r="X32" s="17">
        <f>MIN(O32:Q32)+1</f>
        <v>18</v>
      </c>
      <c r="Y32" s="6">
        <v>0</v>
      </c>
      <c r="Z32" s="6">
        <v>0</v>
      </c>
      <c r="AA32" s="6">
        <v>0</v>
      </c>
      <c r="AB32" s="6">
        <v>25</v>
      </c>
      <c r="AC32" s="6">
        <v>2.9411800000000001</v>
      </c>
      <c r="AD32" s="6">
        <f>IF(T32="NaN", IF($X32&gt;1, (1-(K32/$X32))*100,100), (1-(K32/T32))*100)</f>
        <v>0</v>
      </c>
      <c r="AE32" s="6">
        <f>IF(U32="NaN", IF($X32&gt;1, (1-(L32/$X32))*100,100), (1-(L32/U32))*100)</f>
        <v>0</v>
      </c>
      <c r="AF32" s="6">
        <f>IF(V32="NaN", IF($X32&gt;1, (1-(M32/$X32))*100,100), (1-(M32/V32))*100)</f>
        <v>0</v>
      </c>
      <c r="AG32" s="17">
        <f>IF(W32="NaN", IF($X32&gt;1, (1-(N32/$X32))*100,100), (1-(N32/W32))*100)</f>
        <v>0</v>
      </c>
      <c r="AH32" s="6">
        <v>3079.23</v>
      </c>
      <c r="AI32" s="6">
        <v>0.98</v>
      </c>
      <c r="AJ32" s="6">
        <v>2.85</v>
      </c>
      <c r="AK32" s="6">
        <v>2.71</v>
      </c>
      <c r="AL32" s="6">
        <v>20.92</v>
      </c>
      <c r="AM32" s="12">
        <v>170.4970660209656</v>
      </c>
      <c r="AN32" s="1">
        <v>188.383495092392</v>
      </c>
      <c r="AO32" s="1">
        <v>62.437896966934197</v>
      </c>
      <c r="AP32" s="18">
        <v>6.9098420143127441</v>
      </c>
      <c r="AQ32" s="1" t="b">
        <f>SUM($AH32:$AP32) &lt; $AU$1 * 7200</f>
        <v>1</v>
      </c>
      <c r="AR32" s="1" t="b">
        <f t="shared" si="1"/>
        <v>1</v>
      </c>
      <c r="AS32" s="5" t="b">
        <f>AND($AR32=FALSE, OR($AD32&lt;=0, $AE32&lt;=0, $AF32&lt;=0, $AG32&lt;=0))</f>
        <v>0</v>
      </c>
      <c r="AU32" s="1"/>
      <c r="AW32" s="14">
        <f xml:space="preserve"> SUBTOTAL(104, H32,K32:N32)</f>
        <v>17</v>
      </c>
      <c r="AX32" s="14">
        <f xml:space="preserve"> SUBTOTAL(105, O32:Q32,T32:W32)</f>
        <v>17</v>
      </c>
      <c r="AY32" s="39" t="b">
        <f t="shared" si="0"/>
        <v>1</v>
      </c>
    </row>
    <row r="33" spans="1:51">
      <c r="A33" s="5">
        <v>50</v>
      </c>
      <c r="B33" s="5">
        <v>8</v>
      </c>
      <c r="C33" s="7">
        <v>0.1</v>
      </c>
      <c r="D33" s="7">
        <v>0.1</v>
      </c>
      <c r="E33" s="5">
        <v>1</v>
      </c>
      <c r="F33" s="6">
        <v>0</v>
      </c>
      <c r="G33" s="6">
        <v>36</v>
      </c>
      <c r="H33" s="6">
        <v>36</v>
      </c>
      <c r="I33" s="6">
        <v>23.818200000000001</v>
      </c>
      <c r="J33" s="6">
        <v>23.818200000000001</v>
      </c>
      <c r="K33" s="16">
        <v>14.720397756204781</v>
      </c>
      <c r="L33" s="6">
        <v>36</v>
      </c>
      <c r="M33" s="90">
        <v>36</v>
      </c>
      <c r="N33" s="17">
        <v>36</v>
      </c>
      <c r="O33" s="6">
        <v>38</v>
      </c>
      <c r="P33" s="6">
        <v>36</v>
      </c>
      <c r="Q33" s="6">
        <v>36</v>
      </c>
      <c r="R33" s="6">
        <v>38</v>
      </c>
      <c r="S33" s="6">
        <v>36</v>
      </c>
      <c r="T33" s="16" t="s">
        <v>14</v>
      </c>
      <c r="U33" s="6" t="s">
        <v>14</v>
      </c>
      <c r="V33" s="6" t="s">
        <v>14</v>
      </c>
      <c r="W33" s="17">
        <v>36</v>
      </c>
      <c r="X33" s="17">
        <f>MIN(O33:Q33)+1</f>
        <v>37</v>
      </c>
      <c r="Y33" s="6">
        <v>100</v>
      </c>
      <c r="Z33" s="6">
        <v>0</v>
      </c>
      <c r="AA33" s="6">
        <v>0</v>
      </c>
      <c r="AB33" s="6">
        <v>37.320599999999999</v>
      </c>
      <c r="AC33" s="6">
        <v>33.8384</v>
      </c>
      <c r="AD33" s="6">
        <f>IF(T33="NaN", IF($X33&gt;1, (1-(K33/$X33))*100,100), (1-(K33/T33))*100)</f>
        <v>60.215141199446535</v>
      </c>
      <c r="AE33" s="6">
        <f>IF(U33="NaN", IF($X33&gt;1, (1-(L33/$X33))*100,100), (1-(L33/U33))*100)</f>
        <v>2.7027027027026973</v>
      </c>
      <c r="AF33" s="6">
        <f>IF(V33="NaN", IF($X33&gt;1, (1-(M33/$X33))*100,100), (1-(M33/V33))*100)</f>
        <v>2.7027027027026973</v>
      </c>
      <c r="AG33" s="17">
        <f>IF(W33="NaN", IF($X33&gt;1, (1-(N33/$X33))*100,100), (1-(N33/W33))*100)</f>
        <v>0</v>
      </c>
      <c r="AH33" s="6">
        <v>7200</v>
      </c>
      <c r="AI33" s="6">
        <v>268.47000000000003</v>
      </c>
      <c r="AJ33" s="6">
        <v>1053.3399999999999</v>
      </c>
      <c r="AK33" s="6">
        <v>365.67</v>
      </c>
      <c r="AL33" s="6">
        <v>6941.75</v>
      </c>
      <c r="AM33" s="12">
        <v>7200</v>
      </c>
      <c r="AN33" s="1">
        <v>7200</v>
      </c>
      <c r="AO33" s="1">
        <v>7200</v>
      </c>
      <c r="AP33" s="18">
        <v>10.795203924179081</v>
      </c>
      <c r="AQ33" s="1" t="b">
        <f>SUM($AH33:$AP33) &lt; $AU$1 * 7200</f>
        <v>1</v>
      </c>
      <c r="AR33" s="1" t="b">
        <f t="shared" si="1"/>
        <v>1</v>
      </c>
      <c r="AS33" s="5" t="b">
        <f>AND($AR33=FALSE, OR($AD33&lt;=0, $AE33&lt;=0, $AF33&lt;=0, $AG33&lt;=0))</f>
        <v>0</v>
      </c>
      <c r="AU33" s="1"/>
      <c r="AW33" s="14">
        <f xml:space="preserve"> SUBTOTAL(104, H33,K33:N33)</f>
        <v>36</v>
      </c>
      <c r="AX33" s="14">
        <f xml:space="preserve"> SUBTOTAL(105, O33:Q33,T33:W33)</f>
        <v>36</v>
      </c>
      <c r="AY33" s="39" t="b">
        <f t="shared" si="0"/>
        <v>1</v>
      </c>
    </row>
    <row r="34" spans="1:51">
      <c r="A34" s="5">
        <v>50</v>
      </c>
      <c r="B34" s="5">
        <v>8</v>
      </c>
      <c r="C34" s="7">
        <v>0.1</v>
      </c>
      <c r="D34" s="7">
        <v>0.1</v>
      </c>
      <c r="E34" s="5">
        <v>2</v>
      </c>
      <c r="F34" s="6">
        <v>0</v>
      </c>
      <c r="G34" s="6">
        <v>29</v>
      </c>
      <c r="H34" s="6">
        <v>29</v>
      </c>
      <c r="I34" s="6">
        <v>22.769200000000001</v>
      </c>
      <c r="J34" s="6">
        <v>22.769200000000001</v>
      </c>
      <c r="K34" s="16">
        <v>15.353193053251291</v>
      </c>
      <c r="L34" s="6">
        <v>29</v>
      </c>
      <c r="M34" s="90">
        <v>28.999999999999929</v>
      </c>
      <c r="N34" s="17">
        <v>29</v>
      </c>
      <c r="O34" s="6">
        <v>30</v>
      </c>
      <c r="P34" s="6">
        <v>29</v>
      </c>
      <c r="Q34" s="6">
        <v>29</v>
      </c>
      <c r="R34" s="6">
        <v>29</v>
      </c>
      <c r="S34" s="6">
        <v>29</v>
      </c>
      <c r="T34" s="16">
        <v>29</v>
      </c>
      <c r="U34" s="6">
        <v>29</v>
      </c>
      <c r="V34" s="6" t="s">
        <v>14</v>
      </c>
      <c r="W34" s="17">
        <v>29</v>
      </c>
      <c r="X34" s="17">
        <f>MIN(O34:Q34)+1</f>
        <v>30</v>
      </c>
      <c r="Y34" s="6">
        <v>100</v>
      </c>
      <c r="Z34" s="6">
        <v>0</v>
      </c>
      <c r="AA34" s="6">
        <v>0</v>
      </c>
      <c r="AB34" s="6">
        <v>21.485399999999998</v>
      </c>
      <c r="AC34" s="6">
        <v>21.485399999999998</v>
      </c>
      <c r="AD34" s="6">
        <f>IF(T34="NaN", IF($X34&gt;1, (1-(K34/$X34))*100,100), (1-(K34/T34))*100)</f>
        <v>47.057954988788651</v>
      </c>
      <c r="AE34" s="6">
        <f>IF(U34="NaN", IF($X34&gt;1, (1-(L34/$X34))*100,100), (1-(L34/U34))*100)</f>
        <v>0</v>
      </c>
      <c r="AF34" s="6">
        <f>IF(V34="NaN", IF($X34&gt;1, (1-(M34/$X34))*100,100), (1-(M34/V34))*100)</f>
        <v>3.3333333333335657</v>
      </c>
      <c r="AG34" s="17">
        <f>IF(W34="NaN", IF($X34&gt;1, (1-(N34/$X34))*100,100), (1-(N34/W34))*100)</f>
        <v>0</v>
      </c>
      <c r="AH34" s="6">
        <v>7200</v>
      </c>
      <c r="AI34" s="6">
        <v>974.69</v>
      </c>
      <c r="AJ34" s="6">
        <v>1191.98</v>
      </c>
      <c r="AK34" s="6">
        <v>7200</v>
      </c>
      <c r="AL34" s="6">
        <v>7200</v>
      </c>
      <c r="AM34" s="12">
        <v>7200</v>
      </c>
      <c r="AN34" s="1">
        <v>45.883944988250732</v>
      </c>
      <c r="AO34" s="1">
        <v>7200</v>
      </c>
      <c r="AP34" s="18">
        <v>7.3436629772186279</v>
      </c>
      <c r="AQ34" s="1" t="b">
        <f>SUM($AH34:$AP34) &lt; $AU$1 * 7200</f>
        <v>1</v>
      </c>
      <c r="AR34" s="1" t="b">
        <f t="shared" si="1"/>
        <v>1</v>
      </c>
      <c r="AS34" s="5" t="b">
        <f>AND($AR34=FALSE, OR($AD34&lt;=0, $AE34&lt;=0, $AF34&lt;=0, $AG34&lt;=0))</f>
        <v>0</v>
      </c>
      <c r="AU34" s="1"/>
      <c r="AW34" s="14">
        <f xml:space="preserve"> SUBTOTAL(104, H34,K34:N34)</f>
        <v>29</v>
      </c>
      <c r="AX34" s="14">
        <f xml:space="preserve"> SUBTOTAL(105, O34:Q34,T34:W34)</f>
        <v>29</v>
      </c>
      <c r="AY34" s="39" t="b">
        <f t="shared" si="0"/>
        <v>1</v>
      </c>
    </row>
    <row r="35" spans="1:51">
      <c r="A35" s="5">
        <v>50</v>
      </c>
      <c r="B35" s="5">
        <v>8</v>
      </c>
      <c r="C35" s="7">
        <v>0.1</v>
      </c>
      <c r="D35" s="7">
        <v>0.1</v>
      </c>
      <c r="E35" s="5">
        <v>3</v>
      </c>
      <c r="F35" s="6">
        <v>0</v>
      </c>
      <c r="G35" s="6">
        <v>29</v>
      </c>
      <c r="H35" s="6">
        <v>29</v>
      </c>
      <c r="I35" s="6">
        <v>22.076899999999998</v>
      </c>
      <c r="J35" s="6">
        <v>22.076899999999998</v>
      </c>
      <c r="K35" s="16">
        <v>16.894124857378731</v>
      </c>
      <c r="L35" s="6">
        <v>29</v>
      </c>
      <c r="M35" s="90">
        <v>29</v>
      </c>
      <c r="N35" s="17">
        <v>29</v>
      </c>
      <c r="O35" s="6">
        <v>29</v>
      </c>
      <c r="P35" s="6">
        <v>29</v>
      </c>
      <c r="Q35" s="6">
        <v>29</v>
      </c>
      <c r="R35" s="6">
        <v>29</v>
      </c>
      <c r="S35" s="6">
        <v>29</v>
      </c>
      <c r="T35" s="16">
        <v>29</v>
      </c>
      <c r="U35" s="6">
        <v>29</v>
      </c>
      <c r="V35" s="6">
        <v>29</v>
      </c>
      <c r="W35" s="17">
        <v>29</v>
      </c>
      <c r="X35" s="17">
        <f>MIN(O35:Q35)+1</f>
        <v>30</v>
      </c>
      <c r="Y35" s="6">
        <v>100</v>
      </c>
      <c r="Z35" s="6">
        <v>0</v>
      </c>
      <c r="AA35" s="6">
        <v>0</v>
      </c>
      <c r="AB35" s="6">
        <v>23.872699999999998</v>
      </c>
      <c r="AC35" s="6">
        <v>23.872699999999998</v>
      </c>
      <c r="AD35" s="6">
        <f>IF(T35="NaN", IF($X35&gt;1, (1-(K35/$X35))*100,100), (1-(K35/T35))*100)</f>
        <v>41.744397043521616</v>
      </c>
      <c r="AE35" s="6">
        <f>IF(U35="NaN", IF($X35&gt;1, (1-(L35/$X35))*100,100), (1-(L35/U35))*100)</f>
        <v>0</v>
      </c>
      <c r="AF35" s="6">
        <f>IF(V35="NaN", IF($X35&gt;1, (1-(M35/$X35))*100,100), (1-(M35/V35))*100)</f>
        <v>0</v>
      </c>
      <c r="AG35" s="17">
        <f>IF(W35="NaN", IF($X35&gt;1, (1-(N35/$X35))*100,100), (1-(N35/W35))*100)</f>
        <v>0</v>
      </c>
      <c r="AH35" s="6">
        <v>7200</v>
      </c>
      <c r="AI35" s="6">
        <v>1411.35</v>
      </c>
      <c r="AJ35" s="6">
        <v>6003.61</v>
      </c>
      <c r="AK35" s="6">
        <v>7200</v>
      </c>
      <c r="AL35" s="6">
        <v>7200</v>
      </c>
      <c r="AM35" s="12">
        <v>7200</v>
      </c>
      <c r="AN35" s="1">
        <v>42.057001113891602</v>
      </c>
      <c r="AO35" s="1">
        <v>92.961521863937378</v>
      </c>
      <c r="AP35" s="18">
        <v>7.8636088371276864</v>
      </c>
      <c r="AQ35" s="1" t="b">
        <f>SUM($AH35:$AP35) &lt; $AU$1 * 7200</f>
        <v>1</v>
      </c>
      <c r="AR35" s="1" t="b">
        <f t="shared" si="1"/>
        <v>1</v>
      </c>
      <c r="AS35" s="5" t="b">
        <f>AND($AR35=FALSE, OR($AD35&lt;=0, $AE35&lt;=0, $AF35&lt;=0, $AG35&lt;=0))</f>
        <v>0</v>
      </c>
      <c r="AU35" s="1"/>
      <c r="AW35" s="14">
        <f xml:space="preserve"> SUBTOTAL(104, H35,K35:N35)</f>
        <v>29</v>
      </c>
      <c r="AX35" s="14">
        <f xml:space="preserve"> SUBTOTAL(105, O35:Q35,T35:W35)</f>
        <v>29</v>
      </c>
      <c r="AY35" s="39" t="b">
        <f t="shared" si="0"/>
        <v>1</v>
      </c>
    </row>
    <row r="36" spans="1:51">
      <c r="A36" s="5">
        <v>50</v>
      </c>
      <c r="B36" s="5">
        <v>8</v>
      </c>
      <c r="C36" s="7">
        <v>0.1</v>
      </c>
      <c r="D36" s="7">
        <v>0.1</v>
      </c>
      <c r="E36" s="5">
        <v>4</v>
      </c>
      <c r="F36" s="6">
        <v>0</v>
      </c>
      <c r="G36" s="6">
        <v>28.2</v>
      </c>
      <c r="H36" s="6">
        <v>27</v>
      </c>
      <c r="I36" s="6">
        <v>27</v>
      </c>
      <c r="J36" s="6">
        <v>27</v>
      </c>
      <c r="K36" s="16">
        <v>18</v>
      </c>
      <c r="L36" s="6">
        <v>46</v>
      </c>
      <c r="M36" s="90">
        <v>46</v>
      </c>
      <c r="N36" s="17">
        <v>46</v>
      </c>
      <c r="O36" s="6">
        <v>46</v>
      </c>
      <c r="P36" s="6">
        <v>46</v>
      </c>
      <c r="Q36" s="6">
        <v>56</v>
      </c>
      <c r="R36" s="6">
        <v>47</v>
      </c>
      <c r="S36" s="6">
        <v>46</v>
      </c>
      <c r="T36" s="16">
        <v>46</v>
      </c>
      <c r="U36" s="6">
        <v>46</v>
      </c>
      <c r="V36" s="6">
        <v>46</v>
      </c>
      <c r="W36" s="17">
        <v>46</v>
      </c>
      <c r="X36" s="17">
        <f>MIN(O36:Q36)+1</f>
        <v>47</v>
      </c>
      <c r="Y36" s="6">
        <v>100</v>
      </c>
      <c r="Z36" s="6">
        <v>38.695700000000002</v>
      </c>
      <c r="AA36" s="6">
        <v>51.785699999999999</v>
      </c>
      <c r="AB36" s="6">
        <v>42.553199999999997</v>
      </c>
      <c r="AC36" s="6">
        <v>41.304299999999998</v>
      </c>
      <c r="AD36" s="6">
        <f>IF(T36="NaN", IF($X36&gt;1, (1-(K36/$X36))*100,100), (1-(K36/T36))*100)</f>
        <v>60.869565217391312</v>
      </c>
      <c r="AE36" s="6">
        <f>IF(U36="NaN", IF($X36&gt;1, (1-(L36/$X36))*100,100), (1-(L36/U36))*100)</f>
        <v>0</v>
      </c>
      <c r="AF36" s="6">
        <f>IF(V36="NaN", IF($X36&gt;1, (1-(M36/$X36))*100,100), (1-(M36/V36))*100)</f>
        <v>0</v>
      </c>
      <c r="AG36" s="17">
        <f>IF(W36="NaN", IF($X36&gt;1, (1-(N36/$X36))*100,100), (1-(N36/W36))*100)</f>
        <v>0</v>
      </c>
      <c r="AH36" s="6">
        <v>7200</v>
      </c>
      <c r="AI36" s="6">
        <v>7200</v>
      </c>
      <c r="AJ36" s="6">
        <v>7200</v>
      </c>
      <c r="AK36" s="6">
        <v>7200</v>
      </c>
      <c r="AL36" s="6">
        <v>5906.86</v>
      </c>
      <c r="AM36" s="12">
        <v>7200</v>
      </c>
      <c r="AN36" s="1">
        <v>68.547550916671753</v>
      </c>
      <c r="AO36" s="1">
        <v>457.09936904907232</v>
      </c>
      <c r="AP36" s="18">
        <v>16.936192989349369</v>
      </c>
      <c r="AQ36" s="1" t="b">
        <f>SUM($AH36:$AP36) &lt; $AU$1 * 7200</f>
        <v>1</v>
      </c>
      <c r="AR36" s="1" t="b">
        <f t="shared" si="1"/>
        <v>0</v>
      </c>
      <c r="AS36" s="5" t="b">
        <f>AND($AR36=FALSE, OR($AD36&lt;=0, $AE36&lt;=0, $AF36&lt;=0, $AG36&lt;=0))</f>
        <v>1</v>
      </c>
      <c r="AU36" s="1"/>
      <c r="AW36" s="14">
        <f xml:space="preserve"> SUBTOTAL(104, H36,K36:N36)</f>
        <v>46</v>
      </c>
      <c r="AX36" s="14">
        <f xml:space="preserve"> SUBTOTAL(105, O36:Q36,T36:W36)</f>
        <v>46</v>
      </c>
      <c r="AY36" s="39" t="b">
        <f t="shared" si="0"/>
        <v>1</v>
      </c>
    </row>
    <row r="37" spans="1:51">
      <c r="A37" s="5">
        <v>50</v>
      </c>
      <c r="B37" s="5">
        <v>8</v>
      </c>
      <c r="C37" s="7">
        <v>0.1</v>
      </c>
      <c r="D37" s="7">
        <v>0.1</v>
      </c>
      <c r="E37" s="5">
        <v>5</v>
      </c>
      <c r="F37" s="6">
        <v>0</v>
      </c>
      <c r="G37" s="6">
        <v>25.793099999999999</v>
      </c>
      <c r="H37" s="6">
        <v>23</v>
      </c>
      <c r="I37" s="6">
        <v>25.6129</v>
      </c>
      <c r="J37" s="6">
        <v>25.6129</v>
      </c>
      <c r="K37" s="16">
        <v>18.041240875912411</v>
      </c>
      <c r="L37" s="6">
        <v>45.999999999999979</v>
      </c>
      <c r="M37" s="90">
        <v>46</v>
      </c>
      <c r="N37" s="17">
        <v>46</v>
      </c>
      <c r="O37" s="6">
        <v>46</v>
      </c>
      <c r="P37" s="6">
        <v>46</v>
      </c>
      <c r="Q37" s="6">
        <v>48</v>
      </c>
      <c r="R37" s="6">
        <v>46</v>
      </c>
      <c r="S37" s="6">
        <v>47</v>
      </c>
      <c r="T37" s="16">
        <v>47</v>
      </c>
      <c r="U37" s="6" t="s">
        <v>14</v>
      </c>
      <c r="V37" s="6">
        <v>46</v>
      </c>
      <c r="W37" s="17">
        <v>46</v>
      </c>
      <c r="X37" s="17">
        <f>MIN(O37:Q37)+1</f>
        <v>47</v>
      </c>
      <c r="Y37" s="6">
        <v>100</v>
      </c>
      <c r="Z37" s="6">
        <v>43.927999999999997</v>
      </c>
      <c r="AA37" s="6">
        <v>52.083300000000001</v>
      </c>
      <c r="AB37" s="6">
        <v>44.319800000000001</v>
      </c>
      <c r="AC37" s="6">
        <v>45.5045</v>
      </c>
      <c r="AD37" s="6">
        <f>IF(T37="NaN", IF($X37&gt;1, (1-(K37/$X37))*100,100), (1-(K37/T37))*100)</f>
        <v>61.614381115079972</v>
      </c>
      <c r="AE37" s="6">
        <f>IF(U37="NaN", IF($X37&gt;1, (1-(L37/$X37))*100,100), (1-(L37/U37))*100)</f>
        <v>2.1276595744681326</v>
      </c>
      <c r="AF37" s="6">
        <f>IF(V37="NaN", IF($X37&gt;1, (1-(M37/$X37))*100,100), (1-(M37/V37))*100)</f>
        <v>0</v>
      </c>
      <c r="AG37" s="17">
        <f>IF(W37="NaN", IF($X37&gt;1, (1-(N37/$X37))*100,100), (1-(N37/W37))*100)</f>
        <v>0</v>
      </c>
      <c r="AH37" s="6">
        <v>7200</v>
      </c>
      <c r="AI37" s="6">
        <v>7200</v>
      </c>
      <c r="AJ37" s="6">
        <v>7200</v>
      </c>
      <c r="AK37" s="6">
        <v>7200</v>
      </c>
      <c r="AL37" s="6">
        <v>7200</v>
      </c>
      <c r="AM37" s="12">
        <v>7200</v>
      </c>
      <c r="AN37" s="1">
        <v>7200</v>
      </c>
      <c r="AO37" s="1">
        <v>519.13864707946777</v>
      </c>
      <c r="AP37" s="18">
        <v>13.45884895324707</v>
      </c>
      <c r="AQ37" s="1" t="b">
        <f>SUM($AH37:$AP37) &lt; $AU$1 * 7200</f>
        <v>1</v>
      </c>
      <c r="AR37" s="1" t="b">
        <f t="shared" si="1"/>
        <v>0</v>
      </c>
      <c r="AS37" s="5" t="b">
        <f>AND($AR37=FALSE, OR($AD37&lt;=0, $AE37&lt;=0, $AF37&lt;=0, $AG37&lt;=0))</f>
        <v>1</v>
      </c>
      <c r="AU37" s="1"/>
      <c r="AW37" s="14">
        <f xml:space="preserve"> SUBTOTAL(104, H37,K37:N37)</f>
        <v>46</v>
      </c>
      <c r="AX37" s="14">
        <f xml:space="preserve"> SUBTOTAL(105, O37:Q37,T37:W37)</f>
        <v>46</v>
      </c>
      <c r="AY37" s="39" t="b">
        <f t="shared" si="0"/>
        <v>1</v>
      </c>
    </row>
    <row r="38" spans="1:51">
      <c r="A38" s="5">
        <v>50</v>
      </c>
      <c r="B38" s="5">
        <v>8</v>
      </c>
      <c r="C38" s="7">
        <v>0.1</v>
      </c>
      <c r="D38" s="7">
        <v>0.5</v>
      </c>
      <c r="E38" s="5">
        <v>1</v>
      </c>
      <c r="F38" s="6">
        <v>0</v>
      </c>
      <c r="G38" s="6">
        <v>27.999099999999999</v>
      </c>
      <c r="H38" s="6">
        <v>31.377600000000001</v>
      </c>
      <c r="I38" s="6">
        <v>31.516500000000001</v>
      </c>
      <c r="J38" s="6">
        <v>39.238999999999997</v>
      </c>
      <c r="K38" s="16">
        <v>14.25478740710748</v>
      </c>
      <c r="L38" s="6">
        <v>28.857142857142861</v>
      </c>
      <c r="M38" s="90">
        <v>36</v>
      </c>
      <c r="N38" s="17">
        <v>46</v>
      </c>
      <c r="O38" s="6">
        <v>58</v>
      </c>
      <c r="P38" s="6">
        <v>78</v>
      </c>
      <c r="Q38" s="6">
        <v>78</v>
      </c>
      <c r="R38" s="6">
        <v>46</v>
      </c>
      <c r="S38" s="6">
        <v>46</v>
      </c>
      <c r="T38" s="16" t="s">
        <v>14</v>
      </c>
      <c r="U38" s="6" t="s">
        <v>14</v>
      </c>
      <c r="V38" s="6" t="s">
        <v>14</v>
      </c>
      <c r="W38" s="17">
        <v>46</v>
      </c>
      <c r="X38" s="17">
        <f>MIN(O38:Q38)+1</f>
        <v>59</v>
      </c>
      <c r="Y38" s="6">
        <v>100</v>
      </c>
      <c r="Z38" s="6">
        <v>64.103700000000003</v>
      </c>
      <c r="AA38" s="6">
        <v>59.772399999999998</v>
      </c>
      <c r="AB38" s="6">
        <v>31.486000000000001</v>
      </c>
      <c r="AC38" s="6">
        <v>14.697900000000001</v>
      </c>
      <c r="AD38" s="6">
        <f>IF(T38="NaN", IF($X38&gt;1, (1-(K38/$X38))*100,100), (1-(K38/T38))*100)</f>
        <v>75.839343377783933</v>
      </c>
      <c r="AE38" s="6">
        <f>IF(U38="NaN", IF($X38&gt;1, (1-(L38/$X38))*100,100), (1-(L38/U38))*100)</f>
        <v>51.08958837772397</v>
      </c>
      <c r="AF38" s="6">
        <f>IF(V38="NaN", IF($X38&gt;1, (1-(M38/$X38))*100,100), (1-(M38/V38))*100)</f>
        <v>38.983050847457626</v>
      </c>
      <c r="AG38" s="17">
        <f>IF(W38="NaN", IF($X38&gt;1, (1-(N38/$X38))*100,100), (1-(N38/W38))*100)</f>
        <v>0</v>
      </c>
      <c r="AH38" s="6">
        <v>7200</v>
      </c>
      <c r="AI38" s="6">
        <v>7200</v>
      </c>
      <c r="AJ38" s="6">
        <v>7200</v>
      </c>
      <c r="AK38" s="6">
        <v>7200</v>
      </c>
      <c r="AL38" s="6">
        <v>7200</v>
      </c>
      <c r="AM38" s="12">
        <v>7200</v>
      </c>
      <c r="AN38" s="1">
        <v>7200</v>
      </c>
      <c r="AO38" s="1">
        <v>7200</v>
      </c>
      <c r="AP38" s="18">
        <v>68.69295597076416</v>
      </c>
      <c r="AQ38" s="1" t="b">
        <f>SUM($AH38:$AP38) &lt; $AU$1 * 7200</f>
        <v>1</v>
      </c>
      <c r="AR38" s="1" t="b">
        <f t="shared" si="1"/>
        <v>0</v>
      </c>
      <c r="AS38" s="5" t="b">
        <f>AND($AR38=FALSE, OR($AD38&lt;=0, $AE38&lt;=0, $AF38&lt;=0, $AG38&lt;=0))</f>
        <v>1</v>
      </c>
      <c r="AU38" s="1"/>
      <c r="AW38" s="14">
        <f xml:space="preserve"> SUBTOTAL(104, H38,K38:N38)</f>
        <v>46</v>
      </c>
      <c r="AX38" s="14">
        <f xml:space="preserve"> SUBTOTAL(105, O38:Q38,T38:W38)</f>
        <v>46</v>
      </c>
      <c r="AY38" s="39" t="b">
        <f t="shared" si="0"/>
        <v>1</v>
      </c>
    </row>
    <row r="39" spans="1:51">
      <c r="A39" s="5">
        <v>50</v>
      </c>
      <c r="B39" s="5">
        <v>8</v>
      </c>
      <c r="C39" s="7">
        <v>0.1</v>
      </c>
      <c r="D39" s="7">
        <v>0.5</v>
      </c>
      <c r="E39" s="5">
        <v>2</v>
      </c>
      <c r="F39" s="6">
        <v>0</v>
      </c>
      <c r="G39" s="6">
        <v>29</v>
      </c>
      <c r="H39" s="6">
        <v>29</v>
      </c>
      <c r="I39" s="6">
        <v>28.532499999999999</v>
      </c>
      <c r="J39" s="6">
        <v>29</v>
      </c>
      <c r="K39" s="16">
        <v>18.999999999999979</v>
      </c>
      <c r="L39" s="6">
        <v>29</v>
      </c>
      <c r="M39" s="90">
        <v>29</v>
      </c>
      <c r="N39" s="17">
        <v>29</v>
      </c>
      <c r="O39" s="6">
        <v>29</v>
      </c>
      <c r="P39" s="6">
        <v>29</v>
      </c>
      <c r="Q39" s="6">
        <v>29</v>
      </c>
      <c r="R39" s="6">
        <v>29</v>
      </c>
      <c r="S39" s="6">
        <v>29</v>
      </c>
      <c r="T39" s="16" t="s">
        <v>14</v>
      </c>
      <c r="U39" s="6">
        <v>29</v>
      </c>
      <c r="V39" s="6">
        <v>29</v>
      </c>
      <c r="W39" s="17">
        <v>29</v>
      </c>
      <c r="X39" s="17">
        <f>MIN(O39:Q39)+1</f>
        <v>30</v>
      </c>
      <c r="Y39" s="6">
        <v>100</v>
      </c>
      <c r="Z39" s="6">
        <v>0</v>
      </c>
      <c r="AA39" s="6">
        <v>0</v>
      </c>
      <c r="AB39" s="6">
        <v>1.6121799999999999</v>
      </c>
      <c r="AC39" s="6">
        <v>0</v>
      </c>
      <c r="AD39" s="6">
        <f>IF(T39="NaN", IF($X39&gt;1, (1-(K39/$X39))*100,100), (1-(K39/T39))*100)</f>
        <v>36.666666666666735</v>
      </c>
      <c r="AE39" s="6">
        <f>IF(U39="NaN", IF($X39&gt;1, (1-(L39/$X39))*100,100), (1-(L39/U39))*100)</f>
        <v>0</v>
      </c>
      <c r="AF39" s="6">
        <f>IF(V39="NaN", IF($X39&gt;1, (1-(M39/$X39))*100,100), (1-(M39/V39))*100)</f>
        <v>0</v>
      </c>
      <c r="AG39" s="17">
        <f>IF(W39="NaN", IF($X39&gt;1, (1-(N39/$X39))*100,100), (1-(N39/W39))*100)</f>
        <v>0</v>
      </c>
      <c r="AH39" s="6">
        <v>7200</v>
      </c>
      <c r="AI39" s="6">
        <v>1184.32</v>
      </c>
      <c r="AJ39" s="6">
        <v>1116.6300000000001</v>
      </c>
      <c r="AK39" s="6">
        <v>24.36</v>
      </c>
      <c r="AL39" s="6">
        <v>34.11</v>
      </c>
      <c r="AM39" s="12">
        <v>7200</v>
      </c>
      <c r="AN39" s="1">
        <v>226.05722999572751</v>
      </c>
      <c r="AO39" s="1">
        <v>63.363713026046753</v>
      </c>
      <c r="AP39" s="18">
        <v>7.0152928829193124</v>
      </c>
      <c r="AQ39" s="1" t="b">
        <f>SUM($AH39:$AP39) &lt; $AU$1 * 7200</f>
        <v>1</v>
      </c>
      <c r="AR39" s="1" t="b">
        <f t="shared" si="1"/>
        <v>1</v>
      </c>
      <c r="AS39" s="5" t="b">
        <f>AND($AR39=FALSE, OR($AD39&lt;=0, $AE39&lt;=0, $AF39&lt;=0, $AG39&lt;=0))</f>
        <v>0</v>
      </c>
      <c r="AU39" s="1"/>
      <c r="AW39" s="14">
        <f xml:space="preserve"> SUBTOTAL(104, H39,K39:N39)</f>
        <v>29</v>
      </c>
      <c r="AX39" s="14">
        <f xml:space="preserve"> SUBTOTAL(105, O39:Q39,T39:W39)</f>
        <v>29</v>
      </c>
      <c r="AY39" s="39" t="b">
        <f t="shared" si="0"/>
        <v>1</v>
      </c>
    </row>
    <row r="40" spans="1:51">
      <c r="A40" s="5">
        <v>50</v>
      </c>
      <c r="B40" s="5">
        <v>8</v>
      </c>
      <c r="C40" s="7">
        <v>0.1</v>
      </c>
      <c r="D40" s="7">
        <v>0.5</v>
      </c>
      <c r="E40" s="5">
        <v>3</v>
      </c>
      <c r="F40" s="6">
        <v>0</v>
      </c>
      <c r="G40" s="6">
        <v>26.25</v>
      </c>
      <c r="H40" s="6">
        <v>29</v>
      </c>
      <c r="I40" s="6">
        <v>27.421700000000001</v>
      </c>
      <c r="J40" s="6">
        <v>29</v>
      </c>
      <c r="K40" s="16">
        <v>17.187201252324812</v>
      </c>
      <c r="L40" s="6">
        <v>29</v>
      </c>
      <c r="M40" s="90">
        <v>29</v>
      </c>
      <c r="N40" s="17">
        <v>29</v>
      </c>
      <c r="O40" s="6">
        <v>29</v>
      </c>
      <c r="P40" s="6">
        <v>46</v>
      </c>
      <c r="Q40" s="6">
        <v>29</v>
      </c>
      <c r="R40" s="6">
        <v>29</v>
      </c>
      <c r="S40" s="6">
        <v>29</v>
      </c>
      <c r="T40" s="16" t="s">
        <v>14</v>
      </c>
      <c r="U40" s="6">
        <v>29</v>
      </c>
      <c r="V40" s="6" t="s">
        <v>14</v>
      </c>
      <c r="W40" s="17">
        <v>29</v>
      </c>
      <c r="X40" s="17">
        <f>MIN(O40:Q40)+1</f>
        <v>30</v>
      </c>
      <c r="Y40" s="6">
        <v>100</v>
      </c>
      <c r="Z40" s="6">
        <v>42.934800000000003</v>
      </c>
      <c r="AA40" s="6">
        <v>0</v>
      </c>
      <c r="AB40" s="6">
        <v>5.4424599999999996</v>
      </c>
      <c r="AC40" s="6">
        <v>0</v>
      </c>
      <c r="AD40" s="6">
        <f>IF(T40="NaN", IF($X40&gt;1, (1-(K40/$X40))*100,100), (1-(K40/T40))*100)</f>
        <v>42.709329158917299</v>
      </c>
      <c r="AE40" s="6">
        <f>IF(U40="NaN", IF($X40&gt;1, (1-(L40/$X40))*100,100), (1-(L40/U40))*100)</f>
        <v>0</v>
      </c>
      <c r="AF40" s="6">
        <f>IF(V40="NaN", IF($X40&gt;1, (1-(M40/$X40))*100,100), (1-(M40/V40))*100)</f>
        <v>3.3333333333333326</v>
      </c>
      <c r="AG40" s="17">
        <f>IF(W40="NaN", IF($X40&gt;1, (1-(N40/$X40))*100,100), (1-(N40/W40))*100)</f>
        <v>0</v>
      </c>
      <c r="AH40" s="6">
        <v>7200</v>
      </c>
      <c r="AI40" s="6">
        <v>7200</v>
      </c>
      <c r="AJ40" s="6">
        <v>3459.1</v>
      </c>
      <c r="AK40" s="6">
        <v>15.3</v>
      </c>
      <c r="AL40" s="6">
        <v>42.22</v>
      </c>
      <c r="AM40" s="12">
        <v>7200</v>
      </c>
      <c r="AN40" s="1">
        <v>1998.297548055649</v>
      </c>
      <c r="AO40" s="1">
        <v>7200</v>
      </c>
      <c r="AP40" s="18">
        <v>7.3405590057373047</v>
      </c>
      <c r="AQ40" s="1" t="b">
        <f>SUM($AH40:$AP40) &lt; $AU$1 * 7200</f>
        <v>1</v>
      </c>
      <c r="AR40" s="1" t="b">
        <f t="shared" si="1"/>
        <v>1</v>
      </c>
      <c r="AS40" s="5" t="b">
        <f>AND($AR40=FALSE, OR($AD40&lt;=0, $AE40&lt;=0, $AF40&lt;=0, $AG40&lt;=0))</f>
        <v>0</v>
      </c>
      <c r="AU40" s="1"/>
      <c r="AW40" s="14">
        <f xml:space="preserve"> SUBTOTAL(104, H40,K40:N40)</f>
        <v>29</v>
      </c>
      <c r="AX40" s="14">
        <f xml:space="preserve"> SUBTOTAL(105, O40:Q40,T40:W40)</f>
        <v>29</v>
      </c>
      <c r="AY40" s="39" t="b">
        <f t="shared" si="0"/>
        <v>1</v>
      </c>
    </row>
    <row r="41" spans="1:51">
      <c r="A41" s="5">
        <v>50</v>
      </c>
      <c r="B41" s="5">
        <v>8</v>
      </c>
      <c r="C41" s="7">
        <v>0.1</v>
      </c>
      <c r="D41" s="7">
        <v>0.5</v>
      </c>
      <c r="E41" s="5">
        <v>4</v>
      </c>
      <c r="F41" s="6">
        <v>0</v>
      </c>
      <c r="G41" s="6">
        <v>30.278700000000001</v>
      </c>
      <c r="H41" s="6">
        <v>31.154299999999999</v>
      </c>
      <c r="I41" s="6">
        <v>31.5688</v>
      </c>
      <c r="J41" s="6">
        <v>40.591999999999999</v>
      </c>
      <c r="K41" s="16">
        <v>18</v>
      </c>
      <c r="L41" s="6">
        <v>46</v>
      </c>
      <c r="M41" s="90">
        <v>46</v>
      </c>
      <c r="N41" s="17">
        <v>46</v>
      </c>
      <c r="O41" s="6">
        <v>48</v>
      </c>
      <c r="P41" s="6">
        <v>48</v>
      </c>
      <c r="Q41" s="6">
        <v>56</v>
      </c>
      <c r="R41" s="6">
        <v>48</v>
      </c>
      <c r="S41" s="6">
        <v>46</v>
      </c>
      <c r="T41" s="16" t="s">
        <v>14</v>
      </c>
      <c r="U41" s="6">
        <v>46</v>
      </c>
      <c r="V41" s="6">
        <v>46</v>
      </c>
      <c r="W41" s="17">
        <v>46</v>
      </c>
      <c r="X41" s="17">
        <f>MIN(O41:Q41)+1</f>
        <v>49</v>
      </c>
      <c r="Y41" s="6">
        <v>100</v>
      </c>
      <c r="Z41" s="6">
        <v>36.919400000000003</v>
      </c>
      <c r="AA41" s="6">
        <v>44.367199999999997</v>
      </c>
      <c r="AB41" s="6">
        <v>34.2318</v>
      </c>
      <c r="AC41" s="6">
        <v>11.756399999999999</v>
      </c>
      <c r="AD41" s="6">
        <f>IF(T41="NaN", IF($X41&gt;1, (1-(K41/$X41))*100,100), (1-(K41/T41))*100)</f>
        <v>63.265306122448983</v>
      </c>
      <c r="AE41" s="6">
        <f>IF(U41="NaN", IF($X41&gt;1, (1-(L41/$X41))*100,100), (1-(L41/U41))*100)</f>
        <v>0</v>
      </c>
      <c r="AF41" s="6">
        <f>IF(V41="NaN", IF($X41&gt;1, (1-(M41/$X41))*100,100), (1-(M41/V41))*100)</f>
        <v>0</v>
      </c>
      <c r="AG41" s="17">
        <f>IF(W41="NaN", IF($X41&gt;1, (1-(N41/$X41))*100,100), (1-(N41/W41))*100)</f>
        <v>0</v>
      </c>
      <c r="AH41" s="6">
        <v>7200</v>
      </c>
      <c r="AI41" s="6">
        <v>7200</v>
      </c>
      <c r="AJ41" s="6">
        <v>7200</v>
      </c>
      <c r="AK41" s="6">
        <v>7200</v>
      </c>
      <c r="AL41" s="6">
        <v>6533.03</v>
      </c>
      <c r="AM41" s="12">
        <v>7200</v>
      </c>
      <c r="AN41" s="1">
        <v>4274.8710870742798</v>
      </c>
      <c r="AO41" s="1">
        <v>1139.355523109436</v>
      </c>
      <c r="AP41" s="18">
        <v>63.620153903961182</v>
      </c>
      <c r="AQ41" s="1" t="b">
        <f>SUM($AH41:$AP41) &lt; $AU$1 * 7200</f>
        <v>1</v>
      </c>
      <c r="AR41" s="1" t="b">
        <f t="shared" si="1"/>
        <v>0</v>
      </c>
      <c r="AS41" s="5" t="b">
        <f>AND($AR41=FALSE, OR($AD41&lt;=0, $AE41&lt;=0, $AF41&lt;=0, $AG41&lt;=0))</f>
        <v>1</v>
      </c>
      <c r="AU41" s="1"/>
      <c r="AW41" s="14">
        <f xml:space="preserve"> SUBTOTAL(104, H41,K41:N41)</f>
        <v>46</v>
      </c>
      <c r="AX41" s="14">
        <f xml:space="preserve"> SUBTOTAL(105, O41:Q41,T41:W41)</f>
        <v>46</v>
      </c>
      <c r="AY41" s="39" t="b">
        <f t="shared" si="0"/>
        <v>1</v>
      </c>
    </row>
    <row r="42" spans="1:51">
      <c r="A42" s="5">
        <v>50</v>
      </c>
      <c r="B42" s="5">
        <v>8</v>
      </c>
      <c r="C42" s="7">
        <v>0.1</v>
      </c>
      <c r="D42" s="7">
        <v>0.5</v>
      </c>
      <c r="E42" s="5">
        <v>5</v>
      </c>
      <c r="F42" s="6">
        <v>0</v>
      </c>
      <c r="G42" s="6">
        <v>32.0959</v>
      </c>
      <c r="H42" s="6">
        <v>35.269199999999998</v>
      </c>
      <c r="I42" s="6">
        <v>32.709000000000003</v>
      </c>
      <c r="J42" s="6">
        <v>41.937399999999997</v>
      </c>
      <c r="K42" s="16">
        <v>19.467300637143818</v>
      </c>
      <c r="L42" s="6">
        <v>24.533333333333331</v>
      </c>
      <c r="M42" s="90">
        <v>45.999999999999993</v>
      </c>
      <c r="N42" s="17">
        <v>46</v>
      </c>
      <c r="O42" s="6">
        <v>47</v>
      </c>
      <c r="P42" s="6">
        <v>46</v>
      </c>
      <c r="Q42" s="6">
        <v>47</v>
      </c>
      <c r="R42" s="6">
        <v>46</v>
      </c>
      <c r="S42" s="6">
        <v>46</v>
      </c>
      <c r="T42" s="16" t="s">
        <v>14</v>
      </c>
      <c r="U42" s="6" t="s">
        <v>14</v>
      </c>
      <c r="V42" s="6">
        <v>47</v>
      </c>
      <c r="W42" s="17">
        <v>46</v>
      </c>
      <c r="X42" s="17">
        <f>MIN(O42:Q42)+1</f>
        <v>47</v>
      </c>
      <c r="Y42" s="6">
        <v>100</v>
      </c>
      <c r="Z42" s="6">
        <v>30.226199999999999</v>
      </c>
      <c r="AA42" s="6">
        <v>24.959199999999999</v>
      </c>
      <c r="AB42" s="6">
        <v>28.893599999999999</v>
      </c>
      <c r="AC42" s="6">
        <v>8.8316800000000004</v>
      </c>
      <c r="AD42" s="6">
        <f>IF(T42="NaN", IF($X42&gt;1, (1-(K42/$X42))*100,100), (1-(K42/T42))*100)</f>
        <v>58.580211410332296</v>
      </c>
      <c r="AE42" s="6">
        <f>IF(U42="NaN", IF($X42&gt;1, (1-(L42/$X42))*100,100), (1-(L42/U42))*100)</f>
        <v>47.801418439716315</v>
      </c>
      <c r="AF42" s="6">
        <f>IF(V42="NaN", IF($X42&gt;1, (1-(M42/$X42))*100,100), (1-(M42/V42))*100)</f>
        <v>2.1276595744680993</v>
      </c>
      <c r="AG42" s="17">
        <f>IF(W42="NaN", IF($X42&gt;1, (1-(N42/$X42))*100,100), (1-(N42/W42))*100)</f>
        <v>0</v>
      </c>
      <c r="AH42" s="6">
        <v>7200</v>
      </c>
      <c r="AI42" s="6">
        <v>7200</v>
      </c>
      <c r="AJ42" s="6">
        <v>7200</v>
      </c>
      <c r="AK42" s="6">
        <v>7200</v>
      </c>
      <c r="AL42" s="6">
        <v>7200</v>
      </c>
      <c r="AM42" s="12">
        <v>7200</v>
      </c>
      <c r="AN42" s="1">
        <v>7200</v>
      </c>
      <c r="AO42" s="1">
        <v>7200</v>
      </c>
      <c r="AP42" s="18">
        <v>28.495790004730221</v>
      </c>
      <c r="AQ42" s="1" t="b">
        <f>SUM($AH42:$AP42) &lt; $AU$1 * 7200</f>
        <v>1</v>
      </c>
      <c r="AR42" s="1" t="b">
        <f t="shared" si="1"/>
        <v>0</v>
      </c>
      <c r="AS42" s="5" t="b">
        <f>AND($AR42=FALSE, OR($AD42&lt;=0, $AE42&lt;=0, $AF42&lt;=0, $AG42&lt;=0))</f>
        <v>1</v>
      </c>
      <c r="AU42" s="1"/>
      <c r="AW42" s="14">
        <f xml:space="preserve"> SUBTOTAL(104, H42,K42:N42)</f>
        <v>46</v>
      </c>
      <c r="AX42" s="14">
        <f xml:space="preserve"> SUBTOTAL(105, O42:Q42,T42:W42)</f>
        <v>46</v>
      </c>
      <c r="AY42" s="39" t="b">
        <f t="shared" si="0"/>
        <v>1</v>
      </c>
    </row>
    <row r="43" spans="1:51">
      <c r="A43" s="5">
        <v>50</v>
      </c>
      <c r="B43" s="5">
        <v>8</v>
      </c>
      <c r="C43" s="7">
        <v>0.1</v>
      </c>
      <c r="D43" s="7">
        <v>1</v>
      </c>
      <c r="E43" s="5">
        <v>1</v>
      </c>
      <c r="F43" s="6">
        <v>0</v>
      </c>
      <c r="G43" s="6">
        <v>18</v>
      </c>
      <c r="H43" s="6">
        <v>29.855799999999999</v>
      </c>
      <c r="I43" s="6">
        <v>30.753</v>
      </c>
      <c r="J43" s="6">
        <v>39.0244</v>
      </c>
      <c r="K43" s="16">
        <v>27.999999999999911</v>
      </c>
      <c r="L43" s="6">
        <v>46</v>
      </c>
      <c r="M43" s="90">
        <v>27</v>
      </c>
      <c r="N43" s="17">
        <v>46</v>
      </c>
      <c r="O43" s="6">
        <v>58</v>
      </c>
      <c r="P43" s="6">
        <v>66</v>
      </c>
      <c r="Q43" s="6">
        <v>68</v>
      </c>
      <c r="R43" s="6">
        <v>46</v>
      </c>
      <c r="S43" s="6">
        <v>46</v>
      </c>
      <c r="T43" s="16">
        <v>58</v>
      </c>
      <c r="U43" s="6">
        <v>46</v>
      </c>
      <c r="V43" s="6" t="s">
        <v>14</v>
      </c>
      <c r="W43" s="17">
        <v>46</v>
      </c>
      <c r="X43" s="17">
        <f>MIN(O43:Q43)+1</f>
        <v>59</v>
      </c>
      <c r="Y43" s="6">
        <v>100</v>
      </c>
      <c r="Z43" s="6">
        <v>72.7273</v>
      </c>
      <c r="AA43" s="6">
        <v>56.0944</v>
      </c>
      <c r="AB43" s="6">
        <v>33.145600000000002</v>
      </c>
      <c r="AC43" s="6">
        <v>15.164199999999999</v>
      </c>
      <c r="AD43" s="6">
        <f>IF(T43="NaN", IF($X43&gt;1, (1-(K43/$X43))*100,100), (1-(K43/T43))*100)</f>
        <v>51.724137931034633</v>
      </c>
      <c r="AE43" s="6">
        <f>IF(U43="NaN", IF($X43&gt;1, (1-(L43/$X43))*100,100), (1-(L43/U43))*100)</f>
        <v>0</v>
      </c>
      <c r="AF43" s="6">
        <f>IF(V43="NaN", IF($X43&gt;1, (1-(M43/$X43))*100,100), (1-(M43/V43))*100)</f>
        <v>54.237288135593218</v>
      </c>
      <c r="AG43" s="17">
        <f>IF(W43="NaN", IF($X43&gt;1, (1-(N43/$X43))*100,100), (1-(N43/W43))*100)</f>
        <v>0</v>
      </c>
      <c r="AH43" s="6">
        <v>7200</v>
      </c>
      <c r="AI43" s="6">
        <v>7200</v>
      </c>
      <c r="AJ43" s="6">
        <v>7200</v>
      </c>
      <c r="AK43" s="6">
        <v>7200</v>
      </c>
      <c r="AL43" s="6">
        <v>6561.44</v>
      </c>
      <c r="AM43" s="12">
        <v>7200</v>
      </c>
      <c r="AN43" s="1">
        <v>6959.3949091434479</v>
      </c>
      <c r="AO43" s="1">
        <v>7200</v>
      </c>
      <c r="AP43" s="18">
        <v>197.83576083183291</v>
      </c>
      <c r="AQ43" s="1" t="b">
        <f>SUM($AH43:$AP43) &lt; $AU$1 * 7200</f>
        <v>1</v>
      </c>
      <c r="AR43" s="1" t="b">
        <f t="shared" si="1"/>
        <v>0</v>
      </c>
      <c r="AS43" s="5" t="b">
        <f>AND($AR43=FALSE, OR($AD43&lt;=0, $AE43&lt;=0, $AF43&lt;=0, $AG43&lt;=0))</f>
        <v>1</v>
      </c>
      <c r="AU43" s="1"/>
      <c r="AW43" s="14">
        <f xml:space="preserve"> SUBTOTAL(104, H43,K43:N43)</f>
        <v>46</v>
      </c>
      <c r="AX43" s="14">
        <f xml:space="preserve"> SUBTOTAL(105, O43:Q43,T43:W43)</f>
        <v>46</v>
      </c>
      <c r="AY43" s="39" t="b">
        <f t="shared" si="0"/>
        <v>1</v>
      </c>
    </row>
    <row r="44" spans="1:51">
      <c r="A44" s="5">
        <v>50</v>
      </c>
      <c r="B44" s="5">
        <v>8</v>
      </c>
      <c r="C44" s="7">
        <v>0.1</v>
      </c>
      <c r="D44" s="7">
        <v>1</v>
      </c>
      <c r="E44" s="5">
        <v>2</v>
      </c>
      <c r="F44" s="6">
        <v>0</v>
      </c>
      <c r="G44" s="6">
        <v>29</v>
      </c>
      <c r="H44" s="6">
        <v>29</v>
      </c>
      <c r="I44" s="6">
        <v>26.35</v>
      </c>
      <c r="J44" s="6">
        <v>29</v>
      </c>
      <c r="K44" s="16">
        <v>26.999999999999989</v>
      </c>
      <c r="L44" s="6">
        <v>29</v>
      </c>
      <c r="M44" s="90">
        <v>29</v>
      </c>
      <c r="N44" s="17">
        <v>29</v>
      </c>
      <c r="O44" s="6">
        <v>29</v>
      </c>
      <c r="P44" s="6">
        <v>29</v>
      </c>
      <c r="Q44" s="6">
        <v>29</v>
      </c>
      <c r="R44" s="6">
        <v>29</v>
      </c>
      <c r="S44" s="6">
        <v>29</v>
      </c>
      <c r="T44" s="16" t="s">
        <v>14</v>
      </c>
      <c r="U44" s="6">
        <v>29</v>
      </c>
      <c r="V44" s="6" t="s">
        <v>14</v>
      </c>
      <c r="W44" s="17">
        <v>29</v>
      </c>
      <c r="X44" s="17">
        <f>MIN(O44:Q44)+1</f>
        <v>30</v>
      </c>
      <c r="Y44" s="6">
        <v>100</v>
      </c>
      <c r="Z44" s="6">
        <v>0</v>
      </c>
      <c r="AA44" s="6">
        <v>0</v>
      </c>
      <c r="AB44" s="6">
        <v>9.1379300000000008</v>
      </c>
      <c r="AC44" s="6">
        <v>0</v>
      </c>
      <c r="AD44" s="6">
        <f>IF(T44="NaN", IF($X44&gt;1, (1-(K44/$X44))*100,100), (1-(K44/T44))*100)</f>
        <v>10.000000000000032</v>
      </c>
      <c r="AE44" s="6">
        <f>IF(U44="NaN", IF($X44&gt;1, (1-(L44/$X44))*100,100), (1-(L44/U44))*100)</f>
        <v>0</v>
      </c>
      <c r="AF44" s="6">
        <f>IF(V44="NaN", IF($X44&gt;1, (1-(M44/$X44))*100,100), (1-(M44/V44))*100)</f>
        <v>3.3333333333333326</v>
      </c>
      <c r="AG44" s="17">
        <f>IF(W44="NaN", IF($X44&gt;1, (1-(N44/$X44))*100,100), (1-(N44/W44))*100)</f>
        <v>0</v>
      </c>
      <c r="AH44" s="6">
        <v>7200</v>
      </c>
      <c r="AI44" s="6">
        <v>635.13</v>
      </c>
      <c r="AJ44" s="6">
        <v>1155.33</v>
      </c>
      <c r="AK44" s="6">
        <v>4985.3</v>
      </c>
      <c r="AL44" s="6">
        <v>9.6300000000000008</v>
      </c>
      <c r="AM44" s="12">
        <v>7200</v>
      </c>
      <c r="AN44" s="1">
        <v>190.29707217216489</v>
      </c>
      <c r="AO44" s="1">
        <v>7200</v>
      </c>
      <c r="AP44" s="18">
        <v>7.3785989284515381</v>
      </c>
      <c r="AQ44" s="1" t="b">
        <f>SUM($AH44:$AP44) &lt; $AU$1 * 7200</f>
        <v>1</v>
      </c>
      <c r="AR44" s="1" t="b">
        <f t="shared" si="1"/>
        <v>1</v>
      </c>
      <c r="AS44" s="5" t="b">
        <f>AND($AR44=FALSE, OR($AD44&lt;=0, $AE44&lt;=0, $AF44&lt;=0, $AG44&lt;=0))</f>
        <v>0</v>
      </c>
      <c r="AU44" s="1"/>
      <c r="AW44" s="14">
        <f xml:space="preserve"> SUBTOTAL(104, H44,K44:N44)</f>
        <v>29</v>
      </c>
      <c r="AX44" s="14">
        <f xml:space="preserve"> SUBTOTAL(105, O44:Q44,T44:W44)</f>
        <v>29</v>
      </c>
      <c r="AY44" s="39" t="b">
        <f t="shared" si="0"/>
        <v>1</v>
      </c>
    </row>
    <row r="45" spans="1:51">
      <c r="A45" s="5">
        <v>50</v>
      </c>
      <c r="B45" s="5">
        <v>8</v>
      </c>
      <c r="C45" s="7">
        <v>0.1</v>
      </c>
      <c r="D45" s="7">
        <v>1</v>
      </c>
      <c r="E45" s="5">
        <v>3</v>
      </c>
      <c r="F45" s="6">
        <v>0</v>
      </c>
      <c r="G45" s="6">
        <v>29</v>
      </c>
      <c r="H45" s="6">
        <v>29</v>
      </c>
      <c r="I45" s="6">
        <v>27.288900000000002</v>
      </c>
      <c r="J45" s="6">
        <v>29</v>
      </c>
      <c r="K45" s="16">
        <v>26.999999999999901</v>
      </c>
      <c r="L45" s="6">
        <v>29</v>
      </c>
      <c r="M45" s="90">
        <v>29</v>
      </c>
      <c r="N45" s="17">
        <v>29</v>
      </c>
      <c r="O45" s="6">
        <v>47</v>
      </c>
      <c r="P45" s="6">
        <v>29</v>
      </c>
      <c r="Q45" s="6">
        <v>29</v>
      </c>
      <c r="R45" s="6">
        <v>47</v>
      </c>
      <c r="S45" s="6">
        <v>29</v>
      </c>
      <c r="T45" s="16" t="s">
        <v>14</v>
      </c>
      <c r="U45" s="6">
        <v>29</v>
      </c>
      <c r="V45" s="6">
        <v>29</v>
      </c>
      <c r="W45" s="17">
        <v>29</v>
      </c>
      <c r="X45" s="17">
        <f>MIN(O45:Q45)+1</f>
        <v>30</v>
      </c>
      <c r="Y45" s="6">
        <v>100</v>
      </c>
      <c r="Z45" s="6">
        <v>0</v>
      </c>
      <c r="AA45" s="6">
        <v>0</v>
      </c>
      <c r="AB45" s="6">
        <v>41.938499999999998</v>
      </c>
      <c r="AC45" s="6">
        <v>0</v>
      </c>
      <c r="AD45" s="6">
        <f>IF(T45="NaN", IF($X45&gt;1, (1-(K45/$X45))*100,100), (1-(K45/T45))*100)</f>
        <v>10.00000000000033</v>
      </c>
      <c r="AE45" s="6">
        <f>IF(U45="NaN", IF($X45&gt;1, (1-(L45/$X45))*100,100), (1-(L45/U45))*100)</f>
        <v>0</v>
      </c>
      <c r="AF45" s="6">
        <f>IF(V45="NaN", IF($X45&gt;1, (1-(M45/$X45))*100,100), (1-(M45/V45))*100)</f>
        <v>0</v>
      </c>
      <c r="AG45" s="17">
        <f>IF(W45="NaN", IF($X45&gt;1, (1-(N45/$X45))*100,100), (1-(N45/W45))*100)</f>
        <v>0</v>
      </c>
      <c r="AH45" s="6">
        <v>7200</v>
      </c>
      <c r="AI45" s="6">
        <v>1318.76</v>
      </c>
      <c r="AJ45" s="6">
        <v>490.29</v>
      </c>
      <c r="AK45" s="6">
        <v>7200</v>
      </c>
      <c r="AL45" s="6">
        <v>137.30000000000001</v>
      </c>
      <c r="AM45" s="12">
        <v>7200</v>
      </c>
      <c r="AN45" s="1">
        <v>136.58999419212341</v>
      </c>
      <c r="AO45" s="1">
        <v>283.12691497802729</v>
      </c>
      <c r="AP45" s="18">
        <v>7.4950239658355713</v>
      </c>
      <c r="AQ45" s="1" t="b">
        <f>SUM($AH45:$AP45) &lt; $AU$1 * 7200</f>
        <v>1</v>
      </c>
      <c r="AR45" s="1" t="b">
        <f t="shared" si="1"/>
        <v>1</v>
      </c>
      <c r="AS45" s="5" t="b">
        <f>AND($AR45=FALSE, OR($AD45&lt;=0, $AE45&lt;=0, $AF45&lt;=0, $AG45&lt;=0))</f>
        <v>0</v>
      </c>
      <c r="AU45" s="1"/>
      <c r="AW45" s="14">
        <f xml:space="preserve"> SUBTOTAL(104, H45,K45:N45)</f>
        <v>29</v>
      </c>
      <c r="AX45" s="14">
        <f xml:space="preserve"> SUBTOTAL(105, O45:Q45,T45:W45)</f>
        <v>29</v>
      </c>
      <c r="AY45" s="39" t="b">
        <f t="shared" si="0"/>
        <v>1</v>
      </c>
    </row>
    <row r="46" spans="1:51">
      <c r="A46" s="5">
        <v>50</v>
      </c>
      <c r="B46" s="5">
        <v>8</v>
      </c>
      <c r="C46" s="7">
        <v>0.1</v>
      </c>
      <c r="D46" s="7">
        <v>1</v>
      </c>
      <c r="E46" s="5">
        <v>4</v>
      </c>
      <c r="F46" s="6">
        <v>0</v>
      </c>
      <c r="G46" s="6">
        <v>30.857800000000001</v>
      </c>
      <c r="H46" s="6">
        <v>18</v>
      </c>
      <c r="I46" s="6">
        <v>32.492699999999999</v>
      </c>
      <c r="J46" s="6">
        <v>41.501100000000001</v>
      </c>
      <c r="K46" s="16">
        <v>33.999999999999993</v>
      </c>
      <c r="L46" s="6">
        <v>46</v>
      </c>
      <c r="M46" s="90">
        <v>46</v>
      </c>
      <c r="N46" s="17">
        <v>46</v>
      </c>
      <c r="O46" s="6">
        <v>48</v>
      </c>
      <c r="P46" s="6">
        <v>56</v>
      </c>
      <c r="Q46" s="6">
        <v>56</v>
      </c>
      <c r="R46" s="6">
        <v>48</v>
      </c>
      <c r="S46" s="6">
        <v>46</v>
      </c>
      <c r="T46" s="16" t="s">
        <v>14</v>
      </c>
      <c r="U46" s="6">
        <v>46</v>
      </c>
      <c r="V46" s="6">
        <v>46</v>
      </c>
      <c r="W46" s="17">
        <v>46</v>
      </c>
      <c r="X46" s="17">
        <f>MIN(O46:Q46)+1</f>
        <v>49</v>
      </c>
      <c r="Y46" s="6">
        <v>100</v>
      </c>
      <c r="Z46" s="6">
        <v>44.896700000000003</v>
      </c>
      <c r="AA46" s="6">
        <v>67.857100000000003</v>
      </c>
      <c r="AB46" s="6">
        <v>32.306800000000003</v>
      </c>
      <c r="AC46" s="6">
        <v>9.7803199999999997</v>
      </c>
      <c r="AD46" s="6">
        <f>IF(T46="NaN", IF($X46&gt;1, (1-(K46/$X46))*100,100), (1-(K46/T46))*100)</f>
        <v>30.612244897959194</v>
      </c>
      <c r="AE46" s="6">
        <f>IF(U46="NaN", IF($X46&gt;1, (1-(L46/$X46))*100,100), (1-(L46/U46))*100)</f>
        <v>0</v>
      </c>
      <c r="AF46" s="6">
        <f>IF(V46="NaN", IF($X46&gt;1, (1-(M46/$X46))*100,100), (1-(M46/V46))*100)</f>
        <v>0</v>
      </c>
      <c r="AG46" s="17">
        <f>IF(W46="NaN", IF($X46&gt;1, (1-(N46/$X46))*100,100), (1-(N46/W46))*100)</f>
        <v>0</v>
      </c>
      <c r="AH46" s="6">
        <v>7200</v>
      </c>
      <c r="AI46" s="6">
        <v>7200</v>
      </c>
      <c r="AJ46" s="6">
        <v>7200</v>
      </c>
      <c r="AK46" s="6">
        <v>7200</v>
      </c>
      <c r="AL46" s="6">
        <v>6487.78</v>
      </c>
      <c r="AM46" s="12">
        <v>7200</v>
      </c>
      <c r="AN46" s="1">
        <v>2629.4354870319371</v>
      </c>
      <c r="AO46" s="1">
        <v>1680.432210922241</v>
      </c>
      <c r="AP46" s="18">
        <v>62.958237886428833</v>
      </c>
      <c r="AQ46" s="1" t="b">
        <f>SUM($AH46:$AP46) &lt; $AU$1 * 7200</f>
        <v>1</v>
      </c>
      <c r="AR46" s="1" t="b">
        <f t="shared" si="1"/>
        <v>0</v>
      </c>
      <c r="AS46" s="5" t="b">
        <f>AND($AR46=FALSE, OR($AD46&lt;=0, $AE46&lt;=0, $AF46&lt;=0, $AG46&lt;=0))</f>
        <v>1</v>
      </c>
      <c r="AU46" s="1"/>
      <c r="AW46" s="14">
        <f xml:space="preserve"> SUBTOTAL(104, H46,K46:N46)</f>
        <v>46</v>
      </c>
      <c r="AX46" s="14">
        <f xml:space="preserve"> SUBTOTAL(105, O46:Q46,T46:W46)</f>
        <v>46</v>
      </c>
      <c r="AY46" s="39" t="b">
        <f t="shared" si="0"/>
        <v>1</v>
      </c>
    </row>
    <row r="47" spans="1:51">
      <c r="A47" s="5">
        <v>50</v>
      </c>
      <c r="B47" s="5">
        <v>8</v>
      </c>
      <c r="C47" s="7">
        <v>0.1</v>
      </c>
      <c r="D47" s="7">
        <v>1</v>
      </c>
      <c r="E47" s="5">
        <v>5</v>
      </c>
      <c r="F47" s="6">
        <v>0</v>
      </c>
      <c r="G47" s="6">
        <v>30.379100000000001</v>
      </c>
      <c r="H47" s="6">
        <v>34.328899999999997</v>
      </c>
      <c r="I47" s="6">
        <v>27.768699999999999</v>
      </c>
      <c r="J47" s="6">
        <v>41.701099999999997</v>
      </c>
      <c r="K47" s="16">
        <v>33.999999999999993</v>
      </c>
      <c r="L47" s="6">
        <v>46</v>
      </c>
      <c r="M47" s="90">
        <v>45.999999999999979</v>
      </c>
      <c r="N47" s="17">
        <v>46</v>
      </c>
      <c r="O47" s="6">
        <v>47</v>
      </c>
      <c r="P47" s="6">
        <v>48</v>
      </c>
      <c r="Q47" s="6">
        <v>48</v>
      </c>
      <c r="R47" s="6">
        <v>48</v>
      </c>
      <c r="S47" s="6">
        <v>46</v>
      </c>
      <c r="T47" s="16" t="s">
        <v>14</v>
      </c>
      <c r="U47" s="6">
        <v>46</v>
      </c>
      <c r="V47" s="6" t="s">
        <v>14</v>
      </c>
      <c r="W47" s="17">
        <v>46</v>
      </c>
      <c r="X47" s="17">
        <f>MIN(O47:Q47)+1</f>
        <v>48</v>
      </c>
      <c r="Y47" s="6">
        <v>100</v>
      </c>
      <c r="Z47" s="6">
        <v>36.7102</v>
      </c>
      <c r="AA47" s="6">
        <v>28.4815</v>
      </c>
      <c r="AB47" s="6">
        <v>42.148600000000002</v>
      </c>
      <c r="AC47" s="6">
        <v>9.3453800000000005</v>
      </c>
      <c r="AD47" s="6">
        <f>IF(T47="NaN", IF($X47&gt;1, (1-(K47/$X47))*100,100), (1-(K47/T47))*100)</f>
        <v>29.166666666666686</v>
      </c>
      <c r="AE47" s="6">
        <f>IF(U47="NaN", IF($X47&gt;1, (1-(L47/$X47))*100,100), (1-(L47/U47))*100)</f>
        <v>0</v>
      </c>
      <c r="AF47" s="6">
        <f>IF(V47="NaN", IF($X47&gt;1, (1-(M47/$X47))*100,100), (1-(M47/V47))*100)</f>
        <v>4.1666666666667069</v>
      </c>
      <c r="AG47" s="17">
        <f>IF(W47="NaN", IF($X47&gt;1, (1-(N47/$X47))*100,100), (1-(N47/W47))*100)</f>
        <v>0</v>
      </c>
      <c r="AH47" s="6">
        <v>7200</v>
      </c>
      <c r="AI47" s="6">
        <v>7200</v>
      </c>
      <c r="AJ47" s="6">
        <v>7200</v>
      </c>
      <c r="AK47" s="6">
        <v>7200</v>
      </c>
      <c r="AL47" s="6">
        <v>6488.27</v>
      </c>
      <c r="AM47" s="12">
        <v>7200</v>
      </c>
      <c r="AN47" s="1">
        <v>684.02976679801941</v>
      </c>
      <c r="AO47" s="1">
        <v>7200</v>
      </c>
      <c r="AP47" s="18">
        <v>48.550765991210938</v>
      </c>
      <c r="AQ47" s="1" t="b">
        <f>SUM($AH47:$AP47) &lt; $AU$1 * 7200</f>
        <v>1</v>
      </c>
      <c r="AR47" s="1" t="b">
        <f t="shared" si="1"/>
        <v>0</v>
      </c>
      <c r="AS47" s="5" t="b">
        <f>AND($AR47=FALSE, OR($AD47&lt;=0, $AE47&lt;=0, $AF47&lt;=0, $AG47&lt;=0))</f>
        <v>1</v>
      </c>
      <c r="AU47" s="1"/>
      <c r="AW47" s="14">
        <f xml:space="preserve"> SUBTOTAL(104, H47,K47:N47)</f>
        <v>46</v>
      </c>
      <c r="AX47" s="14">
        <f xml:space="preserve"> SUBTOTAL(105, O47:Q47,T47:W47)</f>
        <v>46</v>
      </c>
      <c r="AY47" s="39" t="b">
        <f t="shared" si="0"/>
        <v>1</v>
      </c>
    </row>
    <row r="48" spans="1:51">
      <c r="A48" s="5">
        <v>50</v>
      </c>
      <c r="B48" s="5">
        <v>8</v>
      </c>
      <c r="C48" s="7">
        <v>0.3</v>
      </c>
      <c r="D48" s="7">
        <v>0.1</v>
      </c>
      <c r="E48" s="5">
        <v>1</v>
      </c>
      <c r="F48" s="6">
        <v>0</v>
      </c>
      <c r="G48" s="6">
        <v>22.416699999999999</v>
      </c>
      <c r="H48" s="6">
        <v>21</v>
      </c>
      <c r="I48" s="6">
        <v>22.36</v>
      </c>
      <c r="J48" s="6">
        <v>22.36</v>
      </c>
      <c r="K48" s="16">
        <v>16.533954282709939</v>
      </c>
      <c r="L48" s="6">
        <v>43</v>
      </c>
      <c r="M48" s="90">
        <v>43</v>
      </c>
      <c r="N48" s="17">
        <v>43</v>
      </c>
      <c r="O48" s="6">
        <v>44</v>
      </c>
      <c r="P48" s="6">
        <v>54</v>
      </c>
      <c r="Q48" s="6">
        <v>54</v>
      </c>
      <c r="R48" s="6">
        <v>43</v>
      </c>
      <c r="S48" s="6">
        <v>43</v>
      </c>
      <c r="T48" s="16">
        <v>43</v>
      </c>
      <c r="U48" s="6" t="s">
        <v>14</v>
      </c>
      <c r="V48" s="6">
        <v>43</v>
      </c>
      <c r="W48" s="17">
        <v>43</v>
      </c>
      <c r="X48" s="17">
        <f>MIN(O48:Q48)+1</f>
        <v>45</v>
      </c>
      <c r="Y48" s="6">
        <v>100</v>
      </c>
      <c r="Z48" s="6">
        <v>58.487699999999997</v>
      </c>
      <c r="AA48" s="6">
        <v>61.1111</v>
      </c>
      <c r="AB48" s="6">
        <v>48</v>
      </c>
      <c r="AC48" s="6">
        <v>48</v>
      </c>
      <c r="AD48" s="6">
        <f>IF(T48="NaN", IF($X48&gt;1, (1-(K48/$X48))*100,100), (1-(K48/T48))*100)</f>
        <v>61.548943528581532</v>
      </c>
      <c r="AE48" s="6">
        <f>IF(U48="NaN", IF($X48&gt;1, (1-(L48/$X48))*100,100), (1-(L48/U48))*100)</f>
        <v>4.4444444444444393</v>
      </c>
      <c r="AF48" s="6">
        <f>IF(V48="NaN", IF($X48&gt;1, (1-(M48/$X48))*100,100), (1-(M48/V48))*100)</f>
        <v>0</v>
      </c>
      <c r="AG48" s="17">
        <f>IF(W48="NaN", IF($X48&gt;1, (1-(N48/$X48))*100,100), (1-(N48/W48))*100)</f>
        <v>0</v>
      </c>
      <c r="AH48" s="6">
        <v>7200</v>
      </c>
      <c r="AI48" s="6">
        <v>7200</v>
      </c>
      <c r="AJ48" s="6">
        <v>7200</v>
      </c>
      <c r="AK48" s="6">
        <v>7200</v>
      </c>
      <c r="AL48" s="6">
        <v>7200</v>
      </c>
      <c r="AM48" s="12">
        <v>7200</v>
      </c>
      <c r="AN48" s="1">
        <v>7200</v>
      </c>
      <c r="AO48" s="1">
        <v>451.05301880836493</v>
      </c>
      <c r="AP48" s="18">
        <v>17.910199165344238</v>
      </c>
      <c r="AQ48" s="1" t="b">
        <f>SUM($AH48:$AP48) &lt; $AU$1 * 7200</f>
        <v>1</v>
      </c>
      <c r="AR48" s="1" t="b">
        <f t="shared" si="1"/>
        <v>0</v>
      </c>
      <c r="AS48" s="5" t="b">
        <f>AND($AR48=FALSE, OR($AD48&lt;=0, $AE48&lt;=0, $AF48&lt;=0, $AG48&lt;=0))</f>
        <v>1</v>
      </c>
      <c r="AU48" s="1"/>
      <c r="AW48" s="14">
        <f xml:space="preserve"> SUBTOTAL(104, H48,K48:N48)</f>
        <v>43</v>
      </c>
      <c r="AX48" s="14">
        <f xml:space="preserve"> SUBTOTAL(105, O48:Q48,T48:W48)</f>
        <v>43</v>
      </c>
      <c r="AY48" s="39" t="b">
        <f t="shared" si="0"/>
        <v>1</v>
      </c>
    </row>
    <row r="49" spans="1:51">
      <c r="A49" s="5">
        <v>50</v>
      </c>
      <c r="B49" s="5">
        <v>8</v>
      </c>
      <c r="C49" s="7">
        <v>0.3</v>
      </c>
      <c r="D49" s="7">
        <v>0.1</v>
      </c>
      <c r="E49" s="5">
        <v>2</v>
      </c>
      <c r="F49" s="6">
        <v>0</v>
      </c>
      <c r="G49" s="6">
        <v>31</v>
      </c>
      <c r="H49" s="6">
        <v>31</v>
      </c>
      <c r="I49" s="6">
        <v>22.523800000000001</v>
      </c>
      <c r="J49" s="6">
        <v>22.523800000000001</v>
      </c>
      <c r="K49" s="16">
        <v>19.67902381097376</v>
      </c>
      <c r="L49" s="6">
        <v>31</v>
      </c>
      <c r="M49" s="90">
        <v>30.999999999999989</v>
      </c>
      <c r="N49" s="17">
        <v>31</v>
      </c>
      <c r="O49" s="6">
        <v>31</v>
      </c>
      <c r="P49" s="6">
        <v>31</v>
      </c>
      <c r="Q49" s="6">
        <v>31</v>
      </c>
      <c r="R49" s="6">
        <v>40</v>
      </c>
      <c r="S49" s="6">
        <v>40</v>
      </c>
      <c r="T49" s="16" t="s">
        <v>14</v>
      </c>
      <c r="U49" s="6" t="s">
        <v>14</v>
      </c>
      <c r="V49" s="6" t="s">
        <v>14</v>
      </c>
      <c r="W49" s="17">
        <v>31</v>
      </c>
      <c r="X49" s="17">
        <f>MIN(O49:Q49)+1</f>
        <v>32</v>
      </c>
      <c r="Y49" s="6">
        <v>100</v>
      </c>
      <c r="Z49" s="6">
        <v>0</v>
      </c>
      <c r="AA49" s="6">
        <v>0</v>
      </c>
      <c r="AB49" s="6">
        <v>43.6905</v>
      </c>
      <c r="AC49" s="6">
        <v>43.6905</v>
      </c>
      <c r="AD49" s="6">
        <f>IF(T49="NaN", IF($X49&gt;1, (1-(K49/$X49))*100,100), (1-(K49/T49))*100)</f>
        <v>38.503050590706998</v>
      </c>
      <c r="AE49" s="6">
        <f>IF(U49="NaN", IF($X49&gt;1, (1-(L49/$X49))*100,100), (1-(L49/U49))*100)</f>
        <v>3.125</v>
      </c>
      <c r="AF49" s="6">
        <f>IF(V49="NaN", IF($X49&gt;1, (1-(M49/$X49))*100,100), (1-(M49/V49))*100)</f>
        <v>3.1250000000000333</v>
      </c>
      <c r="AG49" s="17">
        <f>IF(W49="NaN", IF($X49&gt;1, (1-(N49/$X49))*100,100), (1-(N49/W49))*100)</f>
        <v>0</v>
      </c>
      <c r="AH49" s="6">
        <v>7200</v>
      </c>
      <c r="AI49" s="6">
        <v>1553.02</v>
      </c>
      <c r="AJ49" s="6">
        <v>790.41</v>
      </c>
      <c r="AK49" s="6">
        <v>7200</v>
      </c>
      <c r="AL49" s="6">
        <v>7200</v>
      </c>
      <c r="AM49" s="12">
        <v>7200</v>
      </c>
      <c r="AN49" s="1">
        <v>7200</v>
      </c>
      <c r="AO49" s="1">
        <v>7200</v>
      </c>
      <c r="AP49" s="18">
        <v>9.689061164855957</v>
      </c>
      <c r="AQ49" s="1" t="b">
        <f>SUM($AH49:$AP49) &lt; $AU$1 * 7200</f>
        <v>1</v>
      </c>
      <c r="AR49" s="1" t="b">
        <f t="shared" si="1"/>
        <v>1</v>
      </c>
      <c r="AS49" s="5" t="b">
        <f>AND($AR49=FALSE, OR($AD49&lt;=0, $AE49&lt;=0, $AF49&lt;=0, $AG49&lt;=0))</f>
        <v>0</v>
      </c>
      <c r="AU49" s="1"/>
      <c r="AW49" s="14">
        <f xml:space="preserve"> SUBTOTAL(104, H49,K49:N49)</f>
        <v>31</v>
      </c>
      <c r="AX49" s="14">
        <f xml:space="preserve"> SUBTOTAL(105, O49:Q49,T49:W49)</f>
        <v>31</v>
      </c>
      <c r="AY49" s="39" t="b">
        <f t="shared" si="0"/>
        <v>1</v>
      </c>
    </row>
    <row r="50" spans="1:51">
      <c r="A50" s="5">
        <v>50</v>
      </c>
      <c r="B50" s="5">
        <v>8</v>
      </c>
      <c r="C50" s="7">
        <v>0.3</v>
      </c>
      <c r="D50" s="7">
        <v>0.1</v>
      </c>
      <c r="E50" s="5">
        <v>3</v>
      </c>
      <c r="F50" s="6">
        <v>0</v>
      </c>
      <c r="G50" s="6">
        <v>23.571400000000001</v>
      </c>
      <c r="H50" s="6">
        <v>38</v>
      </c>
      <c r="I50" s="6">
        <v>22.352900000000002</v>
      </c>
      <c r="J50" s="6">
        <v>22.352900000000002</v>
      </c>
      <c r="K50" s="16">
        <v>18.65638804290689</v>
      </c>
      <c r="L50" s="6">
        <v>37.999999999999993</v>
      </c>
      <c r="M50" s="90">
        <v>38</v>
      </c>
      <c r="N50" s="17">
        <v>38</v>
      </c>
      <c r="O50" s="6">
        <v>40</v>
      </c>
      <c r="P50" s="6">
        <v>48</v>
      </c>
      <c r="Q50" s="6">
        <v>38</v>
      </c>
      <c r="R50" s="6">
        <v>38</v>
      </c>
      <c r="S50" s="6">
        <v>38</v>
      </c>
      <c r="T50" s="16">
        <v>38</v>
      </c>
      <c r="U50" s="6" t="s">
        <v>14</v>
      </c>
      <c r="V50" s="6">
        <v>38</v>
      </c>
      <c r="W50" s="17">
        <v>38</v>
      </c>
      <c r="X50" s="17">
        <f>MIN(O50:Q50)+1</f>
        <v>39</v>
      </c>
      <c r="Y50" s="6">
        <v>100</v>
      </c>
      <c r="Z50" s="6">
        <v>50.892899999999997</v>
      </c>
      <c r="AA50" s="6">
        <v>0</v>
      </c>
      <c r="AB50" s="6">
        <v>41.176499999999997</v>
      </c>
      <c r="AC50" s="6">
        <v>41.176499999999997</v>
      </c>
      <c r="AD50" s="6">
        <f>IF(T50="NaN", IF($X50&gt;1, (1-(K50/$X50))*100,100), (1-(K50/T50))*100)</f>
        <v>50.904241992350286</v>
      </c>
      <c r="AE50" s="6">
        <f>IF(U50="NaN", IF($X50&gt;1, (1-(L50/$X50))*100,100), (1-(L50/U50))*100)</f>
        <v>2.5641025641025772</v>
      </c>
      <c r="AF50" s="6">
        <f>IF(V50="NaN", IF($X50&gt;1, (1-(M50/$X50))*100,100), (1-(M50/V50))*100)</f>
        <v>0</v>
      </c>
      <c r="AG50" s="17">
        <f>IF(W50="NaN", IF($X50&gt;1, (1-(N50/$X50))*100,100), (1-(N50/W50))*100)</f>
        <v>0</v>
      </c>
      <c r="AH50" s="6">
        <v>7200</v>
      </c>
      <c r="AI50" s="6">
        <v>7200</v>
      </c>
      <c r="AJ50" s="6">
        <v>4954.03</v>
      </c>
      <c r="AK50" s="6">
        <v>35</v>
      </c>
      <c r="AL50" s="6">
        <v>7200</v>
      </c>
      <c r="AM50" s="12">
        <v>7200</v>
      </c>
      <c r="AN50" s="1">
        <v>7200</v>
      </c>
      <c r="AO50" s="1">
        <v>101.1298229694366</v>
      </c>
      <c r="AP50" s="18">
        <v>13.289973974227911</v>
      </c>
      <c r="AQ50" s="1" t="b">
        <f>SUM($AH50:$AP50) &lt; $AU$1 * 7200</f>
        <v>1</v>
      </c>
      <c r="AR50" s="1" t="b">
        <f t="shared" si="1"/>
        <v>1</v>
      </c>
      <c r="AS50" s="5" t="b">
        <f>AND($AR50=FALSE, OR($AD50&lt;=0, $AE50&lt;=0, $AF50&lt;=0, $AG50&lt;=0))</f>
        <v>0</v>
      </c>
      <c r="AU50" s="1"/>
      <c r="AW50" s="14">
        <f xml:space="preserve"> SUBTOTAL(104, H50,K50:N50)</f>
        <v>38</v>
      </c>
      <c r="AX50" s="14">
        <f xml:space="preserve"> SUBTOTAL(105, O50:Q50,T50:W50)</f>
        <v>38</v>
      </c>
      <c r="AY50" s="39" t="b">
        <f t="shared" si="0"/>
        <v>1</v>
      </c>
    </row>
    <row r="51" spans="1:51">
      <c r="A51" s="5">
        <v>50</v>
      </c>
      <c r="B51" s="5">
        <v>8</v>
      </c>
      <c r="C51" s="7">
        <v>0.3</v>
      </c>
      <c r="D51" s="7">
        <v>0.1</v>
      </c>
      <c r="E51" s="5">
        <v>4</v>
      </c>
      <c r="F51" s="6">
        <v>0</v>
      </c>
      <c r="G51" s="6">
        <v>26.290299999999998</v>
      </c>
      <c r="H51" s="6">
        <v>26.879300000000001</v>
      </c>
      <c r="I51" s="6">
        <v>26.16</v>
      </c>
      <c r="J51" s="6">
        <v>26.25</v>
      </c>
      <c r="K51" s="16">
        <v>20.562680994262351</v>
      </c>
      <c r="L51" s="6">
        <v>38.999999999999972</v>
      </c>
      <c r="M51" s="90">
        <v>38.999999999999993</v>
      </c>
      <c r="N51" s="17">
        <v>39</v>
      </c>
      <c r="O51" s="6">
        <v>51</v>
      </c>
      <c r="P51" s="6">
        <v>39</v>
      </c>
      <c r="Q51" s="6">
        <v>63</v>
      </c>
      <c r="R51" s="6">
        <v>39</v>
      </c>
      <c r="S51" s="6">
        <v>39</v>
      </c>
      <c r="T51" s="16">
        <v>39</v>
      </c>
      <c r="U51" s="6" t="s">
        <v>14</v>
      </c>
      <c r="V51" s="6" t="s">
        <v>14</v>
      </c>
      <c r="W51" s="17">
        <v>39</v>
      </c>
      <c r="X51" s="17">
        <f>MIN(O51:Q51)+1</f>
        <v>40</v>
      </c>
      <c r="Y51" s="6">
        <v>100</v>
      </c>
      <c r="Z51" s="6">
        <v>32.588900000000002</v>
      </c>
      <c r="AA51" s="6">
        <v>57.334400000000002</v>
      </c>
      <c r="AB51" s="6">
        <v>32.923099999999998</v>
      </c>
      <c r="AC51" s="6">
        <v>32.692300000000003</v>
      </c>
      <c r="AD51" s="6">
        <f>IF(T51="NaN", IF($X51&gt;1, (1-(K51/$X51))*100,100), (1-(K51/T51))*100)</f>
        <v>47.275176937788842</v>
      </c>
      <c r="AE51" s="6">
        <f>IF(U51="NaN", IF($X51&gt;1, (1-(L51/$X51))*100,100), (1-(L51/U51))*100)</f>
        <v>2.5000000000000688</v>
      </c>
      <c r="AF51" s="6">
        <f>IF(V51="NaN", IF($X51&gt;1, (1-(M51/$X51))*100,100), (1-(M51/V51))*100)</f>
        <v>2.5000000000000133</v>
      </c>
      <c r="AG51" s="17">
        <f>IF(W51="NaN", IF($X51&gt;1, (1-(N51/$X51))*100,100), (1-(N51/W51))*100)</f>
        <v>0</v>
      </c>
      <c r="AH51" s="6">
        <v>7200</v>
      </c>
      <c r="AI51" s="6">
        <v>7200</v>
      </c>
      <c r="AJ51" s="6">
        <v>7200</v>
      </c>
      <c r="AK51" s="6">
        <v>1434.71</v>
      </c>
      <c r="AL51" s="6">
        <v>721.34</v>
      </c>
      <c r="AM51" s="12">
        <v>7200</v>
      </c>
      <c r="AN51" s="1">
        <v>7200</v>
      </c>
      <c r="AO51" s="1">
        <v>7200</v>
      </c>
      <c r="AP51" s="18">
        <v>10.78577017784119</v>
      </c>
      <c r="AQ51" s="1" t="b">
        <f>SUM($AH51:$AP51) &lt; $AU$1 * 7200</f>
        <v>1</v>
      </c>
      <c r="AR51" s="1" t="b">
        <f t="shared" si="1"/>
        <v>0</v>
      </c>
      <c r="AS51" s="5" t="b">
        <f>AND($AR51=FALSE, OR($AD51&lt;=0, $AE51&lt;=0, $AF51&lt;=0, $AG51&lt;=0))</f>
        <v>1</v>
      </c>
      <c r="AU51" s="1"/>
      <c r="AW51" s="14">
        <f xml:space="preserve"> SUBTOTAL(104, H51,K51:N51)</f>
        <v>39</v>
      </c>
      <c r="AX51" s="14">
        <f xml:space="preserve"> SUBTOTAL(105, O51:Q51,T51:W51)</f>
        <v>39</v>
      </c>
      <c r="AY51" s="39" t="b">
        <f t="shared" si="0"/>
        <v>1</v>
      </c>
    </row>
    <row r="52" spans="1:51">
      <c r="A52" s="5">
        <v>50</v>
      </c>
      <c r="B52" s="5">
        <v>8</v>
      </c>
      <c r="C52" s="7">
        <v>0.3</v>
      </c>
      <c r="D52" s="7">
        <v>0.1</v>
      </c>
      <c r="E52" s="5">
        <v>5</v>
      </c>
      <c r="F52" s="6">
        <v>0</v>
      </c>
      <c r="G52" s="6">
        <v>28.25</v>
      </c>
      <c r="H52" s="6">
        <v>29</v>
      </c>
      <c r="I52" s="6">
        <v>21.666699999999999</v>
      </c>
      <c r="J52" s="6">
        <v>21.666699999999999</v>
      </c>
      <c r="K52" s="16">
        <v>18.19014084507042</v>
      </c>
      <c r="L52" s="6">
        <v>44.999999999999993</v>
      </c>
      <c r="M52" s="90">
        <v>45</v>
      </c>
      <c r="N52" s="17">
        <v>45</v>
      </c>
      <c r="O52" s="6">
        <v>58</v>
      </c>
      <c r="P52" s="6">
        <v>58</v>
      </c>
      <c r="Q52" s="6">
        <v>58</v>
      </c>
      <c r="R52" s="6">
        <v>45</v>
      </c>
      <c r="S52" s="6">
        <v>45</v>
      </c>
      <c r="T52" s="16">
        <v>45</v>
      </c>
      <c r="U52" s="6">
        <v>44.999999999999993</v>
      </c>
      <c r="V52" s="6">
        <v>45</v>
      </c>
      <c r="W52" s="17">
        <v>45</v>
      </c>
      <c r="X52" s="17">
        <f>MIN(O52:Q52)+1</f>
        <v>59</v>
      </c>
      <c r="Y52" s="6">
        <v>100</v>
      </c>
      <c r="Z52" s="6">
        <v>51.293100000000003</v>
      </c>
      <c r="AA52" s="6">
        <v>50</v>
      </c>
      <c r="AB52" s="6">
        <v>51.851900000000001</v>
      </c>
      <c r="AC52" s="6">
        <v>51.851900000000001</v>
      </c>
      <c r="AD52" s="6">
        <f>IF(T52="NaN", IF($X52&gt;1, (1-(K52/$X52))*100,100), (1-(K52/T52))*100)</f>
        <v>59.577464788732406</v>
      </c>
      <c r="AE52" s="6">
        <f>IF(U52="NaN", IF($X52&gt;1, (1-(L52/$X52))*100,100), (1-(L52/U52))*100)</f>
        <v>0</v>
      </c>
      <c r="AF52" s="6">
        <f>IF(V52="NaN", IF($X52&gt;1, (1-(M52/$X52))*100,100), (1-(M52/V52))*100)</f>
        <v>0</v>
      </c>
      <c r="AG52" s="17">
        <f>IF(W52="NaN", IF($X52&gt;1, (1-(N52/$X52))*100,100), (1-(N52/W52))*100)</f>
        <v>0</v>
      </c>
      <c r="AH52" s="6">
        <v>7200</v>
      </c>
      <c r="AI52" s="6">
        <v>7200</v>
      </c>
      <c r="AJ52" s="6">
        <v>7200</v>
      </c>
      <c r="AK52" s="6">
        <v>7200</v>
      </c>
      <c r="AL52" s="6">
        <v>7200</v>
      </c>
      <c r="AM52" s="12">
        <v>7200</v>
      </c>
      <c r="AN52" s="1">
        <v>216.2135999202728</v>
      </c>
      <c r="AO52" s="1">
        <v>1017.416425943375</v>
      </c>
      <c r="AP52" s="18">
        <v>19.173457145690922</v>
      </c>
      <c r="AQ52" s="1" t="b">
        <f>SUM($AH52:$AP52) &lt; $AU$1 * 7200</f>
        <v>1</v>
      </c>
      <c r="AR52" s="1" t="b">
        <f t="shared" si="1"/>
        <v>0</v>
      </c>
      <c r="AS52" s="5" t="b">
        <f>AND($AR52=FALSE, OR($AD52&lt;=0, $AE52&lt;=0, $AF52&lt;=0, $AG52&lt;=0))</f>
        <v>1</v>
      </c>
      <c r="AU52" s="1"/>
      <c r="AW52" s="14">
        <f xml:space="preserve"> SUBTOTAL(104, H52,K52:N52)</f>
        <v>45</v>
      </c>
      <c r="AX52" s="14">
        <f xml:space="preserve"> SUBTOTAL(105, O52:Q52,T52:W52)</f>
        <v>44.999999999999993</v>
      </c>
      <c r="AY52" s="39" t="b">
        <f t="shared" si="0"/>
        <v>1</v>
      </c>
    </row>
    <row r="53" spans="1:51">
      <c r="A53" s="5">
        <v>50</v>
      </c>
      <c r="B53" s="5">
        <v>8</v>
      </c>
      <c r="C53" s="7">
        <v>0.3</v>
      </c>
      <c r="D53" s="7">
        <v>0.5</v>
      </c>
      <c r="E53" s="5">
        <v>1</v>
      </c>
      <c r="F53" s="6">
        <v>0</v>
      </c>
      <c r="G53" s="6">
        <v>28.5</v>
      </c>
      <c r="H53" s="6">
        <v>30.048400000000001</v>
      </c>
      <c r="I53" s="6">
        <v>30.086300000000001</v>
      </c>
      <c r="J53" s="6">
        <v>39.470999999999997</v>
      </c>
      <c r="K53" s="16">
        <v>16.522440456792111</v>
      </c>
      <c r="L53" s="6">
        <v>21</v>
      </c>
      <c r="M53" s="90">
        <v>36.239396809429813</v>
      </c>
      <c r="N53" s="17">
        <v>44</v>
      </c>
      <c r="O53" s="6">
        <v>65</v>
      </c>
      <c r="P53" s="6">
        <v>66</v>
      </c>
      <c r="Q53" s="6">
        <v>66</v>
      </c>
      <c r="R53" s="6">
        <v>55</v>
      </c>
      <c r="S53" s="6">
        <v>44</v>
      </c>
      <c r="T53" s="16" t="s">
        <v>14</v>
      </c>
      <c r="U53" s="6" t="s">
        <v>14</v>
      </c>
      <c r="V53" s="6" t="s">
        <v>14</v>
      </c>
      <c r="W53" s="17">
        <v>44</v>
      </c>
      <c r="X53" s="17">
        <f>MIN(O53:Q53)+1</f>
        <v>66</v>
      </c>
      <c r="Y53" s="6">
        <v>100</v>
      </c>
      <c r="Z53" s="6">
        <v>56.818199999999997</v>
      </c>
      <c r="AA53" s="6">
        <v>54.472099999999998</v>
      </c>
      <c r="AB53" s="6">
        <v>45.297600000000003</v>
      </c>
      <c r="AC53" s="6">
        <v>10.2933</v>
      </c>
      <c r="AD53" s="6">
        <f>IF(T53="NaN", IF($X53&gt;1, (1-(K53/$X53))*100,100), (1-(K53/T53))*100)</f>
        <v>74.965999307890741</v>
      </c>
      <c r="AE53" s="6">
        <f>IF(U53="NaN", IF($X53&gt;1, (1-(L53/$X53))*100,100), (1-(L53/U53))*100)</f>
        <v>68.181818181818187</v>
      </c>
      <c r="AF53" s="6">
        <f>IF(V53="NaN", IF($X53&gt;1, (1-(M53/$X53))*100,100), (1-(M53/V53))*100)</f>
        <v>45.091823016015432</v>
      </c>
      <c r="AG53" s="17">
        <f>IF(W53="NaN", IF($X53&gt;1, (1-(N53/$X53))*100,100), (1-(N53/W53))*100)</f>
        <v>0</v>
      </c>
      <c r="AH53" s="6">
        <v>7200</v>
      </c>
      <c r="AI53" s="6">
        <v>7200</v>
      </c>
      <c r="AJ53" s="6">
        <v>7200</v>
      </c>
      <c r="AK53" s="6">
        <v>7200</v>
      </c>
      <c r="AL53" s="6">
        <v>6490.69</v>
      </c>
      <c r="AM53" s="12">
        <v>7200</v>
      </c>
      <c r="AN53" s="1">
        <v>7200</v>
      </c>
      <c r="AO53" s="1">
        <v>7200</v>
      </c>
      <c r="AP53" s="18">
        <v>369.29929494857788</v>
      </c>
      <c r="AQ53" s="1" t="b">
        <f>SUM($AH53:$AP53) &lt; $AU$1 * 7200</f>
        <v>1</v>
      </c>
      <c r="AR53" s="1" t="b">
        <f t="shared" si="1"/>
        <v>0</v>
      </c>
      <c r="AS53" s="5" t="b">
        <f>AND($AR53=FALSE, OR($AD53&lt;=0, $AE53&lt;=0, $AF53&lt;=0, $AG53&lt;=0))</f>
        <v>1</v>
      </c>
      <c r="AU53" s="1"/>
      <c r="AW53" s="14">
        <f xml:space="preserve"> SUBTOTAL(104, H53,K53:N53)</f>
        <v>44</v>
      </c>
      <c r="AX53" s="14">
        <f xml:space="preserve"> SUBTOTAL(105, O53:Q53,T53:W53)</f>
        <v>44</v>
      </c>
      <c r="AY53" s="39" t="b">
        <f t="shared" si="0"/>
        <v>1</v>
      </c>
    </row>
    <row r="54" spans="1:51">
      <c r="A54" s="5">
        <v>50</v>
      </c>
      <c r="B54" s="5">
        <v>8</v>
      </c>
      <c r="C54" s="7">
        <v>0.3</v>
      </c>
      <c r="D54" s="7">
        <v>0.5</v>
      </c>
      <c r="E54" s="5">
        <v>2</v>
      </c>
      <c r="F54" s="6">
        <v>0</v>
      </c>
      <c r="G54" s="6">
        <v>30.033300000000001</v>
      </c>
      <c r="H54" s="6">
        <v>20</v>
      </c>
      <c r="I54" s="6">
        <v>27.5304</v>
      </c>
      <c r="J54" s="6">
        <v>40.408299999999997</v>
      </c>
      <c r="K54" s="16">
        <v>17.666666666666661</v>
      </c>
      <c r="L54" s="6">
        <v>21.1</v>
      </c>
      <c r="M54" s="90">
        <v>31</v>
      </c>
      <c r="N54" s="17">
        <v>42</v>
      </c>
      <c r="O54" s="6">
        <v>80</v>
      </c>
      <c r="P54" s="6">
        <v>99</v>
      </c>
      <c r="Q54" s="6">
        <v>86</v>
      </c>
      <c r="R54" s="6">
        <v>61</v>
      </c>
      <c r="S54" s="6">
        <v>42</v>
      </c>
      <c r="T54" s="16" t="s">
        <v>14</v>
      </c>
      <c r="U54" s="6" t="s">
        <v>14</v>
      </c>
      <c r="V54" s="6" t="s">
        <v>14</v>
      </c>
      <c r="W54" s="17">
        <v>42</v>
      </c>
      <c r="X54" s="17">
        <f>MIN(O54:Q54)+1</f>
        <v>81</v>
      </c>
      <c r="Y54" s="6">
        <v>100</v>
      </c>
      <c r="Z54" s="6">
        <v>69.663399999999996</v>
      </c>
      <c r="AA54" s="6">
        <v>76.744200000000006</v>
      </c>
      <c r="AB54" s="6">
        <v>54.868299999999998</v>
      </c>
      <c r="AC54" s="6">
        <v>3.7896700000000001</v>
      </c>
      <c r="AD54" s="6">
        <f>IF(T54="NaN", IF($X54&gt;1, (1-(K54/$X54))*100,100), (1-(K54/T54))*100)</f>
        <v>78.189300411522638</v>
      </c>
      <c r="AE54" s="6">
        <f>IF(U54="NaN", IF($X54&gt;1, (1-(L54/$X54))*100,100), (1-(L54/U54))*100)</f>
        <v>73.950617283950621</v>
      </c>
      <c r="AF54" s="6">
        <f>IF(V54="NaN", IF($X54&gt;1, (1-(M54/$X54))*100,100), (1-(M54/V54))*100)</f>
        <v>61.728395061728406</v>
      </c>
      <c r="AG54" s="17">
        <f>IF(W54="NaN", IF($X54&gt;1, (1-(N54/$X54))*100,100), (1-(N54/W54))*100)</f>
        <v>0</v>
      </c>
      <c r="AH54" s="6">
        <v>7200</v>
      </c>
      <c r="AI54" s="6">
        <v>7200</v>
      </c>
      <c r="AJ54" s="6">
        <v>7200</v>
      </c>
      <c r="AK54" s="6">
        <v>7200</v>
      </c>
      <c r="AL54" s="6">
        <v>6510.82</v>
      </c>
      <c r="AM54" s="12">
        <v>7200</v>
      </c>
      <c r="AN54" s="1">
        <v>7200</v>
      </c>
      <c r="AO54" s="1">
        <v>7200</v>
      </c>
      <c r="AP54" s="18">
        <v>134.86743903160101</v>
      </c>
      <c r="AQ54" s="1" t="b">
        <f>SUM($AH54:$AP54) &lt; $AU$1 * 7200</f>
        <v>1</v>
      </c>
      <c r="AR54" s="1" t="b">
        <f t="shared" si="1"/>
        <v>0</v>
      </c>
      <c r="AS54" s="5" t="b">
        <f>AND($AR54=FALSE, OR($AD54&lt;=0, $AE54&lt;=0, $AF54&lt;=0, $AG54&lt;=0))</f>
        <v>1</v>
      </c>
      <c r="AU54" s="1"/>
      <c r="AW54" s="14">
        <f xml:space="preserve"> SUBTOTAL(104, H54,K54:N54)</f>
        <v>42</v>
      </c>
      <c r="AX54" s="14">
        <f xml:space="preserve"> SUBTOTAL(105, O54:Q54,T54:W54)</f>
        <v>42</v>
      </c>
      <c r="AY54" s="39" t="b">
        <f t="shared" si="0"/>
        <v>1</v>
      </c>
    </row>
    <row r="55" spans="1:51">
      <c r="A55" s="5">
        <v>50</v>
      </c>
      <c r="B55" s="5">
        <v>8</v>
      </c>
      <c r="C55" s="7">
        <v>0.3</v>
      </c>
      <c r="D55" s="7">
        <v>0.5</v>
      </c>
      <c r="E55" s="5">
        <v>3</v>
      </c>
      <c r="F55" s="6">
        <v>0</v>
      </c>
      <c r="G55" s="6">
        <v>29.5626</v>
      </c>
      <c r="H55" s="6">
        <v>32.2102</v>
      </c>
      <c r="I55" s="6">
        <v>31.735399999999998</v>
      </c>
      <c r="J55" s="6">
        <v>38</v>
      </c>
      <c r="K55" s="16">
        <v>19.999999999999961</v>
      </c>
      <c r="L55" s="6">
        <v>25</v>
      </c>
      <c r="M55" s="90">
        <v>38</v>
      </c>
      <c r="N55" s="17">
        <v>38</v>
      </c>
      <c r="O55" s="6">
        <v>68</v>
      </c>
      <c r="P55" s="6">
        <v>90</v>
      </c>
      <c r="Q55" s="6">
        <v>38</v>
      </c>
      <c r="R55" s="6">
        <v>38</v>
      </c>
      <c r="S55" s="6">
        <v>38</v>
      </c>
      <c r="T55" s="16" t="s">
        <v>14</v>
      </c>
      <c r="U55" s="6" t="s">
        <v>14</v>
      </c>
      <c r="V55" s="6">
        <v>38</v>
      </c>
      <c r="W55" s="17">
        <v>38</v>
      </c>
      <c r="X55" s="17">
        <f>MIN(O55:Q55)+1</f>
        <v>39</v>
      </c>
      <c r="Y55" s="6">
        <v>100</v>
      </c>
      <c r="Z55" s="6">
        <v>67.152699999999996</v>
      </c>
      <c r="AA55" s="6">
        <v>15.2363</v>
      </c>
      <c r="AB55" s="6">
        <v>16.485800000000001</v>
      </c>
      <c r="AC55" s="6">
        <v>0</v>
      </c>
      <c r="AD55" s="6">
        <f>IF(T55="NaN", IF($X55&gt;1, (1-(K55/$X55))*100,100), (1-(K55/T55))*100)</f>
        <v>48.717948717948822</v>
      </c>
      <c r="AE55" s="6">
        <f>IF(U55="NaN", IF($X55&gt;1, (1-(L55/$X55))*100,100), (1-(L55/U55))*100)</f>
        <v>35.897435897435891</v>
      </c>
      <c r="AF55" s="6">
        <f>IF(V55="NaN", IF($X55&gt;1, (1-(M55/$X55))*100,100), (1-(M55/V55))*100)</f>
        <v>0</v>
      </c>
      <c r="AG55" s="17">
        <f>IF(W55="NaN", IF($X55&gt;1, (1-(N55/$X55))*100,100), (1-(N55/W55))*100)</f>
        <v>0</v>
      </c>
      <c r="AH55" s="6">
        <v>7200</v>
      </c>
      <c r="AI55" s="6">
        <v>7200</v>
      </c>
      <c r="AJ55" s="6">
        <v>7200</v>
      </c>
      <c r="AK55" s="6">
        <v>7200</v>
      </c>
      <c r="AL55" s="6">
        <v>928.18</v>
      </c>
      <c r="AM55" s="12">
        <v>7200</v>
      </c>
      <c r="AN55" s="1">
        <v>7200</v>
      </c>
      <c r="AO55" s="1">
        <v>3216.5965309143071</v>
      </c>
      <c r="AP55" s="18">
        <v>24.27233195304871</v>
      </c>
      <c r="AQ55" s="1" t="b">
        <f>SUM($AH55:$AP55) &lt; $AU$1 * 7200</f>
        <v>1</v>
      </c>
      <c r="AR55" s="1" t="b">
        <f t="shared" si="1"/>
        <v>1</v>
      </c>
      <c r="AS55" s="5" t="b">
        <f>AND($AR55=FALSE, OR($AD55&lt;=0, $AE55&lt;=0, $AF55&lt;=0, $AG55&lt;=0))</f>
        <v>0</v>
      </c>
      <c r="AU55" s="1"/>
      <c r="AW55" s="14">
        <f xml:space="preserve"> SUBTOTAL(104, H55,K55:N55)</f>
        <v>38</v>
      </c>
      <c r="AX55" s="14">
        <f xml:space="preserve"> SUBTOTAL(105, O55:Q55,T55:W55)</f>
        <v>38</v>
      </c>
      <c r="AY55" s="39" t="b">
        <f t="shared" si="0"/>
        <v>1</v>
      </c>
    </row>
    <row r="56" spans="1:51">
      <c r="A56" s="5">
        <v>50</v>
      </c>
      <c r="B56" s="5">
        <v>8</v>
      </c>
      <c r="C56" s="7">
        <v>0.3</v>
      </c>
      <c r="D56" s="7">
        <v>0.5</v>
      </c>
      <c r="E56" s="5">
        <v>4</v>
      </c>
      <c r="F56" s="6">
        <v>0</v>
      </c>
      <c r="G56" s="6">
        <v>25</v>
      </c>
      <c r="H56" s="6">
        <v>25</v>
      </c>
      <c r="I56" s="6">
        <v>32.470500000000001</v>
      </c>
      <c r="J56" s="6">
        <v>44.883899999999997</v>
      </c>
      <c r="K56" s="16">
        <v>16.90878625419095</v>
      </c>
      <c r="L56" s="6">
        <v>26.000000000000021</v>
      </c>
      <c r="M56" s="90">
        <v>35.551459424733082</v>
      </c>
      <c r="N56" s="17">
        <v>63.999999999999993</v>
      </c>
      <c r="O56" s="6">
        <v>90</v>
      </c>
      <c r="P56" s="6">
        <v>91</v>
      </c>
      <c r="Q56" s="6">
        <v>91</v>
      </c>
      <c r="R56" s="6">
        <v>65</v>
      </c>
      <c r="S56" s="6">
        <v>64</v>
      </c>
      <c r="T56" s="16" t="s">
        <v>14</v>
      </c>
      <c r="U56" s="6" t="s">
        <v>14</v>
      </c>
      <c r="V56" s="6" t="s">
        <v>14</v>
      </c>
      <c r="W56" s="17">
        <v>63.999999999999993</v>
      </c>
      <c r="X56" s="17">
        <f>MIN(O56:Q56)+1</f>
        <v>91</v>
      </c>
      <c r="Y56" s="6">
        <v>100</v>
      </c>
      <c r="Z56" s="6">
        <v>72.527500000000003</v>
      </c>
      <c r="AA56" s="6">
        <v>72.527500000000003</v>
      </c>
      <c r="AB56" s="6">
        <v>50.045299999999997</v>
      </c>
      <c r="AC56" s="6">
        <v>29.8689</v>
      </c>
      <c r="AD56" s="6">
        <f>IF(T56="NaN", IF($X56&gt;1, (1-(K56/$X56))*100,100), (1-(K56/T56))*100)</f>
        <v>81.418916204185763</v>
      </c>
      <c r="AE56" s="6">
        <f>IF(U56="NaN", IF($X56&gt;1, (1-(L56/$X56))*100,100), (1-(L56/U56))*100)</f>
        <v>71.428571428571402</v>
      </c>
      <c r="AF56" s="6">
        <f>IF(V56="NaN", IF($X56&gt;1, (1-(M56/$X56))*100,100), (1-(M56/V56))*100)</f>
        <v>60.932462170622983</v>
      </c>
      <c r="AG56" s="17">
        <f>IF(W56="NaN", IF($X56&gt;1, (1-(N56/$X56))*100,100), (1-(N56/W56))*100)</f>
        <v>0</v>
      </c>
      <c r="AH56" s="6">
        <v>7200</v>
      </c>
      <c r="AI56" s="6">
        <v>7200</v>
      </c>
      <c r="AJ56" s="6">
        <v>7200</v>
      </c>
      <c r="AK56" s="6">
        <v>7200</v>
      </c>
      <c r="AL56" s="6">
        <v>7200</v>
      </c>
      <c r="AM56" s="12">
        <v>7200</v>
      </c>
      <c r="AN56" s="1">
        <v>7200</v>
      </c>
      <c r="AO56" s="1">
        <v>7200</v>
      </c>
      <c r="AP56" s="18">
        <v>750.73407292366028</v>
      </c>
      <c r="AQ56" s="1" t="b">
        <f>SUM($AH56:$AP56) &lt; $AU$1 * 7200</f>
        <v>1</v>
      </c>
      <c r="AR56" s="1" t="b">
        <f t="shared" si="1"/>
        <v>0</v>
      </c>
      <c r="AS56" s="5" t="b">
        <f>AND($AR56=FALSE, OR($AD56&lt;=0, $AE56&lt;=0, $AF56&lt;=0, $AG56&lt;=0))</f>
        <v>1</v>
      </c>
      <c r="AU56" s="1"/>
      <c r="AW56" s="14">
        <f xml:space="preserve"> SUBTOTAL(104, H56,K56:N56)</f>
        <v>63.999999999999993</v>
      </c>
      <c r="AX56" s="14">
        <f xml:space="preserve"> SUBTOTAL(105, O56:Q56,T56:W56)</f>
        <v>63.999999999999993</v>
      </c>
      <c r="AY56" s="39" t="b">
        <f t="shared" si="0"/>
        <v>1</v>
      </c>
    </row>
    <row r="57" spans="1:51">
      <c r="A57" s="5">
        <v>50</v>
      </c>
      <c r="B57" s="5">
        <v>8</v>
      </c>
      <c r="C57" s="7">
        <v>0.3</v>
      </c>
      <c r="D57" s="7">
        <v>0.5</v>
      </c>
      <c r="E57" s="5">
        <v>5</v>
      </c>
      <c r="F57" s="6">
        <v>0</v>
      </c>
      <c r="G57" s="6">
        <v>31.744</v>
      </c>
      <c r="H57" s="6">
        <v>15</v>
      </c>
      <c r="I57" s="6">
        <v>33.807699999999997</v>
      </c>
      <c r="J57" s="6">
        <v>43.752400000000002</v>
      </c>
      <c r="K57" s="16">
        <v>18.75</v>
      </c>
      <c r="L57" s="6">
        <v>30.145833333333911</v>
      </c>
      <c r="M57" s="90">
        <v>37.266544190273002</v>
      </c>
      <c r="N57" s="17">
        <v>58</v>
      </c>
      <c r="O57" s="6">
        <v>58</v>
      </c>
      <c r="P57" s="6">
        <v>150</v>
      </c>
      <c r="Q57" s="6">
        <v>135</v>
      </c>
      <c r="R57" s="6">
        <v>73</v>
      </c>
      <c r="S57" s="6">
        <v>73</v>
      </c>
      <c r="T57" s="16" t="s">
        <v>14</v>
      </c>
      <c r="U57" s="6" t="s">
        <v>14</v>
      </c>
      <c r="V57" s="6" t="s">
        <v>14</v>
      </c>
      <c r="W57" s="17">
        <v>58</v>
      </c>
      <c r="X57" s="17">
        <f>MIN(O57:Q57)+1</f>
        <v>59</v>
      </c>
      <c r="Y57" s="6">
        <v>100</v>
      </c>
      <c r="Z57" s="6">
        <v>78.837400000000002</v>
      </c>
      <c r="AA57" s="6">
        <v>88.888900000000007</v>
      </c>
      <c r="AB57" s="6">
        <v>53.688099999999999</v>
      </c>
      <c r="AC57" s="6">
        <v>40.065300000000001</v>
      </c>
      <c r="AD57" s="6">
        <f>IF(T57="NaN", IF($X57&gt;1, (1-(K57/$X57))*100,100), (1-(K57/T57))*100)</f>
        <v>68.220338983050837</v>
      </c>
      <c r="AE57" s="6">
        <f>IF(U57="NaN", IF($X57&gt;1, (1-(L57/$X57))*100,100), (1-(L57/U57))*100)</f>
        <v>48.905367231637442</v>
      </c>
      <c r="AF57" s="6">
        <f>IF(V57="NaN", IF($X57&gt;1, (1-(M57/$X57))*100,100), (1-(M57/V57))*100)</f>
        <v>36.836365779198296</v>
      </c>
      <c r="AG57" s="17">
        <f>IF(W57="NaN", IF($X57&gt;1, (1-(N57/$X57))*100,100), (1-(N57/W57))*100)</f>
        <v>0</v>
      </c>
      <c r="AH57" s="6">
        <v>7200</v>
      </c>
      <c r="AI57" s="6">
        <v>7200</v>
      </c>
      <c r="AJ57" s="6">
        <v>7200</v>
      </c>
      <c r="AK57" s="6">
        <v>7200</v>
      </c>
      <c r="AL57" s="6">
        <v>7200</v>
      </c>
      <c r="AM57" s="12">
        <v>7200</v>
      </c>
      <c r="AN57" s="1">
        <v>7200</v>
      </c>
      <c r="AO57" s="1">
        <v>7200</v>
      </c>
      <c r="AP57" s="18">
        <v>162.781042098999</v>
      </c>
      <c r="AQ57" s="1" t="b">
        <f>SUM($AH57:$AP57) &lt; $AU$1 * 7200</f>
        <v>1</v>
      </c>
      <c r="AR57" s="1" t="b">
        <f t="shared" si="1"/>
        <v>0</v>
      </c>
      <c r="AS57" s="5" t="b">
        <f>AND($AR57=FALSE, OR($AD57&lt;=0, $AE57&lt;=0, $AF57&lt;=0, $AG57&lt;=0))</f>
        <v>1</v>
      </c>
      <c r="AU57" s="1"/>
      <c r="AW57" s="14">
        <f xml:space="preserve"> SUBTOTAL(104, H57,K57:N57)</f>
        <v>58</v>
      </c>
      <c r="AX57" s="14">
        <f xml:space="preserve"> SUBTOTAL(105, O57:Q57,T57:W57)</f>
        <v>58</v>
      </c>
      <c r="AY57" s="39" t="b">
        <f t="shared" si="0"/>
        <v>1</v>
      </c>
    </row>
    <row r="58" spans="1:51">
      <c r="A58" s="5">
        <v>50</v>
      </c>
      <c r="B58" s="5">
        <v>8</v>
      </c>
      <c r="C58" s="7">
        <v>0.3</v>
      </c>
      <c r="D58" s="7">
        <v>1</v>
      </c>
      <c r="E58" s="5">
        <v>1</v>
      </c>
      <c r="F58" s="6">
        <v>0</v>
      </c>
      <c r="G58" s="6">
        <v>11</v>
      </c>
      <c r="H58" s="6">
        <v>11</v>
      </c>
      <c r="I58" s="6">
        <v>30.0379</v>
      </c>
      <c r="J58" s="6">
        <v>40.497799999999998</v>
      </c>
      <c r="K58" s="16">
        <v>29.999999999999702</v>
      </c>
      <c r="L58" s="6">
        <v>32.428571428571409</v>
      </c>
      <c r="M58" s="90">
        <v>37.474747474747602</v>
      </c>
      <c r="N58" s="17">
        <v>44</v>
      </c>
      <c r="O58" s="6">
        <v>66</v>
      </c>
      <c r="P58" s="6">
        <v>66</v>
      </c>
      <c r="Q58" s="6">
        <v>66</v>
      </c>
      <c r="R58" s="6">
        <v>44</v>
      </c>
      <c r="S58" s="6">
        <v>44</v>
      </c>
      <c r="T58" s="16" t="s">
        <v>14</v>
      </c>
      <c r="U58" s="6">
        <v>64</v>
      </c>
      <c r="V58" s="6" t="s">
        <v>14</v>
      </c>
      <c r="W58" s="17">
        <v>44</v>
      </c>
      <c r="X58" s="17">
        <f>MIN(O58:Q58)+1</f>
        <v>67</v>
      </c>
      <c r="Y58" s="6">
        <v>100</v>
      </c>
      <c r="Z58" s="6">
        <v>83.333299999999994</v>
      </c>
      <c r="AA58" s="6">
        <v>83.333299999999994</v>
      </c>
      <c r="AB58" s="6">
        <v>31.731999999999999</v>
      </c>
      <c r="AC58" s="6">
        <v>7.9594699999999996</v>
      </c>
      <c r="AD58" s="6">
        <f>IF(T58="NaN", IF($X58&gt;1, (1-(K58/$X58))*100,100), (1-(K58/T58))*100)</f>
        <v>55.223880597015373</v>
      </c>
      <c r="AE58" s="6">
        <f>IF(U58="NaN", IF($X58&gt;1, (1-(L58/$X58))*100,100), (1-(L58/U58))*100)</f>
        <v>49.330357142857174</v>
      </c>
      <c r="AF58" s="6">
        <f>IF(V58="NaN", IF($X58&gt;1, (1-(M58/$X58))*100,100), (1-(M58/V58))*100)</f>
        <v>44.067541082466263</v>
      </c>
      <c r="AG58" s="17">
        <f>IF(W58="NaN", IF($X58&gt;1, (1-(N58/$X58))*100,100), (1-(N58/W58))*100)</f>
        <v>0</v>
      </c>
      <c r="AH58" s="6">
        <v>7200</v>
      </c>
      <c r="AI58" s="6">
        <v>7200</v>
      </c>
      <c r="AJ58" s="6">
        <v>7200</v>
      </c>
      <c r="AK58" s="6">
        <v>7200</v>
      </c>
      <c r="AL58" s="6">
        <v>7200</v>
      </c>
      <c r="AM58" s="12">
        <v>7200</v>
      </c>
      <c r="AN58" s="1">
        <v>7200</v>
      </c>
      <c r="AO58" s="1">
        <v>7200</v>
      </c>
      <c r="AP58" s="18">
        <v>259.28847599029541</v>
      </c>
      <c r="AQ58" s="1" t="b">
        <f>SUM($AH58:$AP58) &lt; $AU$1 * 7200</f>
        <v>1</v>
      </c>
      <c r="AR58" s="1" t="b">
        <f t="shared" si="1"/>
        <v>0</v>
      </c>
      <c r="AS58" s="5" t="b">
        <f>AND($AR58=FALSE, OR($AD58&lt;=0, $AE58&lt;=0, $AF58&lt;=0, $AG58&lt;=0))</f>
        <v>1</v>
      </c>
      <c r="AU58" s="1"/>
      <c r="AW58" s="14">
        <f xml:space="preserve"> SUBTOTAL(104, H58,K58:N58)</f>
        <v>44</v>
      </c>
      <c r="AX58" s="14">
        <f xml:space="preserve"> SUBTOTAL(105, O58:Q58,T58:W58)</f>
        <v>44</v>
      </c>
      <c r="AY58" s="39" t="b">
        <f t="shared" si="0"/>
        <v>1</v>
      </c>
    </row>
    <row r="59" spans="1:51">
      <c r="A59" s="5">
        <v>50</v>
      </c>
      <c r="B59" s="5">
        <v>8</v>
      </c>
      <c r="C59" s="7">
        <v>0.3</v>
      </c>
      <c r="D59" s="7">
        <v>1</v>
      </c>
      <c r="E59" s="5">
        <v>2</v>
      </c>
      <c r="F59" s="6">
        <v>0</v>
      </c>
      <c r="G59" s="6">
        <v>30.84</v>
      </c>
      <c r="H59" s="6">
        <v>30.026299999999999</v>
      </c>
      <c r="I59" s="6">
        <v>32.829099999999997</v>
      </c>
      <c r="J59" s="6">
        <v>40.981000000000002</v>
      </c>
      <c r="K59" s="16">
        <v>30</v>
      </c>
      <c r="L59" s="6">
        <v>42</v>
      </c>
      <c r="M59" s="90">
        <v>42</v>
      </c>
      <c r="N59" s="17">
        <v>42</v>
      </c>
      <c r="O59" s="6">
        <v>62</v>
      </c>
      <c r="P59" s="6">
        <v>108</v>
      </c>
      <c r="Q59" s="6">
        <v>53</v>
      </c>
      <c r="R59" s="6">
        <v>42</v>
      </c>
      <c r="S59" s="6">
        <v>42</v>
      </c>
      <c r="T59" s="16" t="s">
        <v>14</v>
      </c>
      <c r="U59" s="6">
        <v>42</v>
      </c>
      <c r="V59" s="6">
        <v>42</v>
      </c>
      <c r="W59" s="17">
        <v>42</v>
      </c>
      <c r="X59" s="17">
        <f>MIN(O59:Q59)+1</f>
        <v>54</v>
      </c>
      <c r="Y59" s="6">
        <v>100</v>
      </c>
      <c r="Z59" s="6">
        <v>71.444400000000002</v>
      </c>
      <c r="AA59" s="6">
        <v>43.346600000000002</v>
      </c>
      <c r="AB59" s="6">
        <v>21.8355</v>
      </c>
      <c r="AC59" s="6">
        <v>2.4262600000000001</v>
      </c>
      <c r="AD59" s="6">
        <f>IF(T59="NaN", IF($X59&gt;1, (1-(K59/$X59))*100,100), (1-(K59/T59))*100)</f>
        <v>44.444444444444443</v>
      </c>
      <c r="AE59" s="6">
        <f>IF(U59="NaN", IF($X59&gt;1, (1-(L59/$X59))*100,100), (1-(L59/U59))*100)</f>
        <v>0</v>
      </c>
      <c r="AF59" s="6">
        <f>IF(V59="NaN", IF($X59&gt;1, (1-(M59/$X59))*100,100), (1-(M59/V59))*100)</f>
        <v>0</v>
      </c>
      <c r="AG59" s="17">
        <f>IF(W59="NaN", IF($X59&gt;1, (1-(N59/$X59))*100,100), (1-(N59/W59))*100)</f>
        <v>0</v>
      </c>
      <c r="AH59" s="6">
        <v>7200</v>
      </c>
      <c r="AI59" s="6">
        <v>7200</v>
      </c>
      <c r="AJ59" s="6">
        <v>7200</v>
      </c>
      <c r="AK59" s="6">
        <v>7200</v>
      </c>
      <c r="AL59" s="6">
        <v>6493.77</v>
      </c>
      <c r="AM59" s="12">
        <v>7200</v>
      </c>
      <c r="AN59" s="1">
        <v>5077.0839281082153</v>
      </c>
      <c r="AO59" s="1">
        <v>3851.236093044281</v>
      </c>
      <c r="AP59" s="18">
        <v>45.312268972396851</v>
      </c>
      <c r="AQ59" s="1" t="b">
        <f>SUM($AH59:$AP59) &lt; $AU$1 * 7200</f>
        <v>1</v>
      </c>
      <c r="AR59" s="1" t="b">
        <f t="shared" si="1"/>
        <v>0</v>
      </c>
      <c r="AS59" s="5" t="b">
        <f>AND($AR59=FALSE, OR($AD59&lt;=0, $AE59&lt;=0, $AF59&lt;=0, $AG59&lt;=0))</f>
        <v>1</v>
      </c>
      <c r="AU59" s="1"/>
      <c r="AW59" s="14">
        <f xml:space="preserve"> SUBTOTAL(104, H59,K59:N59)</f>
        <v>42</v>
      </c>
      <c r="AX59" s="14">
        <f xml:space="preserve"> SUBTOTAL(105, O59:Q59,T59:W59)</f>
        <v>42</v>
      </c>
      <c r="AY59" s="39" t="b">
        <f t="shared" si="0"/>
        <v>1</v>
      </c>
    </row>
    <row r="60" spans="1:51">
      <c r="A60" s="5">
        <v>50</v>
      </c>
      <c r="B60" s="5">
        <v>8</v>
      </c>
      <c r="C60" s="7">
        <v>0.3</v>
      </c>
      <c r="D60" s="7">
        <v>1</v>
      </c>
      <c r="E60" s="5">
        <v>3</v>
      </c>
      <c r="F60" s="6">
        <v>0</v>
      </c>
      <c r="G60" s="6">
        <v>29.909199999999998</v>
      </c>
      <c r="H60" s="6">
        <v>35.7547</v>
      </c>
      <c r="I60" s="6">
        <v>31.117799999999999</v>
      </c>
      <c r="J60" s="6">
        <v>38</v>
      </c>
      <c r="K60" s="16">
        <v>30</v>
      </c>
      <c r="L60" s="6">
        <v>38.000000000000007</v>
      </c>
      <c r="M60" s="90">
        <v>37.999999999999993</v>
      </c>
      <c r="N60" s="17">
        <v>37.999999999999943</v>
      </c>
      <c r="O60" s="6">
        <v>48</v>
      </c>
      <c r="P60" s="6">
        <v>90</v>
      </c>
      <c r="Q60" s="6">
        <v>90</v>
      </c>
      <c r="R60" s="6">
        <v>48</v>
      </c>
      <c r="S60" s="6">
        <v>38</v>
      </c>
      <c r="T60" s="16" t="s">
        <v>14</v>
      </c>
      <c r="U60" s="6">
        <v>38.000000000000007</v>
      </c>
      <c r="V60" s="6" t="s">
        <v>14</v>
      </c>
      <c r="W60" s="17">
        <v>37.999999999999943</v>
      </c>
      <c r="X60" s="17">
        <f>MIN(O60:Q60)+1</f>
        <v>49</v>
      </c>
      <c r="Y60" s="6">
        <v>100</v>
      </c>
      <c r="Z60" s="6">
        <v>66.767600000000002</v>
      </c>
      <c r="AA60" s="6">
        <v>60.272500000000001</v>
      </c>
      <c r="AB60" s="6">
        <v>35.171399999999998</v>
      </c>
      <c r="AC60" s="6">
        <v>0</v>
      </c>
      <c r="AD60" s="6">
        <f>IF(T60="NaN", IF($X60&gt;1, (1-(K60/$X60))*100,100), (1-(K60/T60))*100)</f>
        <v>38.775510204081634</v>
      </c>
      <c r="AE60" s="6">
        <f>IF(U60="NaN", IF($X60&gt;1, (1-(L60/$X60))*100,100), (1-(L60/U60))*100)</f>
        <v>0</v>
      </c>
      <c r="AF60" s="6">
        <f>IF(V60="NaN", IF($X60&gt;1, (1-(M60/$X60))*100,100), (1-(M60/V60))*100)</f>
        <v>22.44897959183675</v>
      </c>
      <c r="AG60" s="17">
        <f>IF(W60="NaN", IF($X60&gt;1, (1-(N60/$X60))*100,100), (1-(N60/W60))*100)</f>
        <v>0</v>
      </c>
      <c r="AH60" s="6">
        <v>7200</v>
      </c>
      <c r="AI60" s="6">
        <v>7200</v>
      </c>
      <c r="AJ60" s="6">
        <v>7200</v>
      </c>
      <c r="AK60" s="6">
        <v>7200</v>
      </c>
      <c r="AL60" s="6">
        <v>818.17</v>
      </c>
      <c r="AM60" s="12">
        <v>7200</v>
      </c>
      <c r="AN60" s="1">
        <v>5929.2319841384888</v>
      </c>
      <c r="AO60" s="1">
        <v>7200</v>
      </c>
      <c r="AP60" s="18">
        <v>39.339715957641602</v>
      </c>
      <c r="AQ60" s="1" t="b">
        <f>SUM($AH60:$AP60) &lt; $AU$1 * 7200</f>
        <v>1</v>
      </c>
      <c r="AR60" s="1" t="b">
        <f t="shared" si="1"/>
        <v>1</v>
      </c>
      <c r="AS60" s="5" t="b">
        <f>AND($AR60=FALSE, OR($AD60&lt;=0, $AE60&lt;=0, $AF60&lt;=0, $AG60&lt;=0))</f>
        <v>0</v>
      </c>
      <c r="AU60" s="1"/>
      <c r="AW60" s="14">
        <f xml:space="preserve"> SUBTOTAL(104, H60,K60:N60)</f>
        <v>38.000000000000007</v>
      </c>
      <c r="AX60" s="14">
        <f xml:space="preserve"> SUBTOTAL(105, O60:Q60,T60:W60)</f>
        <v>37.999999999999943</v>
      </c>
      <c r="AY60" s="39" t="b">
        <f t="shared" si="0"/>
        <v>1</v>
      </c>
    </row>
    <row r="61" spans="1:51">
      <c r="A61" s="5">
        <v>50</v>
      </c>
      <c r="B61" s="5">
        <v>8</v>
      </c>
      <c r="C61" s="7">
        <v>0.3</v>
      </c>
      <c r="D61" s="7">
        <v>1</v>
      </c>
      <c r="E61" s="5">
        <v>4</v>
      </c>
      <c r="F61" s="6">
        <v>0</v>
      </c>
      <c r="G61" s="6">
        <v>31.744599999999998</v>
      </c>
      <c r="H61" s="6">
        <v>13</v>
      </c>
      <c r="I61" s="6">
        <v>34.972000000000001</v>
      </c>
      <c r="J61" s="6">
        <v>45.388300000000001</v>
      </c>
      <c r="K61" s="16">
        <v>35.999999999999993</v>
      </c>
      <c r="L61" s="6">
        <v>36</v>
      </c>
      <c r="M61" s="90">
        <v>41.250000000000007</v>
      </c>
      <c r="N61" s="17">
        <v>63.999999999999993</v>
      </c>
      <c r="O61" s="6">
        <v>78</v>
      </c>
      <c r="P61" s="6">
        <v>91</v>
      </c>
      <c r="Q61" s="6">
        <v>91</v>
      </c>
      <c r="R61" s="6">
        <v>65</v>
      </c>
      <c r="S61" s="6">
        <v>64</v>
      </c>
      <c r="T61" s="16" t="s">
        <v>14</v>
      </c>
      <c r="U61" s="6" t="s">
        <v>14</v>
      </c>
      <c r="V61" s="6" t="s">
        <v>14</v>
      </c>
      <c r="W61" s="17">
        <v>63.999999999999993</v>
      </c>
      <c r="X61" s="17">
        <f>MIN(O61:Q61)+1</f>
        <v>79</v>
      </c>
      <c r="Y61" s="6">
        <v>100</v>
      </c>
      <c r="Z61" s="6">
        <v>65.115799999999993</v>
      </c>
      <c r="AA61" s="6">
        <v>85.714299999999994</v>
      </c>
      <c r="AB61" s="6">
        <v>46.196899999999999</v>
      </c>
      <c r="AC61" s="6">
        <v>29.0808</v>
      </c>
      <c r="AD61" s="6">
        <f>IF(T61="NaN", IF($X61&gt;1, (1-(K61/$X61))*100,100), (1-(K61/T61))*100)</f>
        <v>54.430379746835442</v>
      </c>
      <c r="AE61" s="6">
        <f>IF(U61="NaN", IF($X61&gt;1, (1-(L61/$X61))*100,100), (1-(L61/U61))*100)</f>
        <v>54.430379746835442</v>
      </c>
      <c r="AF61" s="6">
        <f>IF(V61="NaN", IF($X61&gt;1, (1-(M61/$X61))*100,100), (1-(M61/V61))*100)</f>
        <v>47.784810126582265</v>
      </c>
      <c r="AG61" s="17">
        <f>IF(W61="NaN", IF($X61&gt;1, (1-(N61/$X61))*100,100), (1-(N61/W61))*100)</f>
        <v>0</v>
      </c>
      <c r="AH61" s="6">
        <v>7200</v>
      </c>
      <c r="AI61" s="6">
        <v>7200</v>
      </c>
      <c r="AJ61" s="6">
        <v>7200</v>
      </c>
      <c r="AK61" s="6">
        <v>7200</v>
      </c>
      <c r="AL61" s="6">
        <v>7200</v>
      </c>
      <c r="AM61" s="12">
        <v>7200</v>
      </c>
      <c r="AN61" s="1">
        <v>7200</v>
      </c>
      <c r="AO61" s="1">
        <v>7200</v>
      </c>
      <c r="AP61" s="18">
        <v>327.96824193000788</v>
      </c>
      <c r="AQ61" s="1" t="b">
        <f>SUM($AH61:$AP61) &lt; $AU$1 * 7200</f>
        <v>1</v>
      </c>
      <c r="AR61" s="1" t="b">
        <f t="shared" si="1"/>
        <v>0</v>
      </c>
      <c r="AS61" s="5" t="b">
        <f>AND($AR61=FALSE, OR($AD61&lt;=0, $AE61&lt;=0, $AF61&lt;=0, $AG61&lt;=0))</f>
        <v>1</v>
      </c>
      <c r="AU61" s="1"/>
      <c r="AW61" s="14">
        <f xml:space="preserve"> SUBTOTAL(104, H61,K61:N61)</f>
        <v>63.999999999999993</v>
      </c>
      <c r="AX61" s="14">
        <f xml:space="preserve"> SUBTOTAL(105, O61:Q61,T61:W61)</f>
        <v>63.999999999999993</v>
      </c>
      <c r="AY61" s="39" t="b">
        <f t="shared" si="0"/>
        <v>1</v>
      </c>
    </row>
    <row r="62" spans="1:51">
      <c r="A62" s="5">
        <v>50</v>
      </c>
      <c r="B62" s="5">
        <v>8</v>
      </c>
      <c r="C62" s="7">
        <v>0.3</v>
      </c>
      <c r="D62" s="7">
        <v>1</v>
      </c>
      <c r="E62" s="5">
        <v>5</v>
      </c>
      <c r="F62" s="6">
        <v>0</v>
      </c>
      <c r="G62" s="6">
        <v>30.029399999999999</v>
      </c>
      <c r="H62" s="6">
        <v>15</v>
      </c>
      <c r="I62" s="6">
        <v>33.645099999999999</v>
      </c>
      <c r="J62" s="6">
        <v>44.514499999999998</v>
      </c>
      <c r="K62" s="16">
        <v>27.999999999999989</v>
      </c>
      <c r="L62" s="6">
        <v>41.470588235294123</v>
      </c>
      <c r="M62" s="90">
        <v>34.259149259657093</v>
      </c>
      <c r="N62" s="17">
        <v>58</v>
      </c>
      <c r="O62" s="6">
        <v>101</v>
      </c>
      <c r="P62" s="6">
        <v>135</v>
      </c>
      <c r="Q62" s="6">
        <v>150</v>
      </c>
      <c r="R62" s="6">
        <v>75</v>
      </c>
      <c r="S62" s="6">
        <v>58</v>
      </c>
      <c r="T62" s="16" t="s">
        <v>14</v>
      </c>
      <c r="U62" s="6">
        <v>86</v>
      </c>
      <c r="V62" s="6" t="s">
        <v>14</v>
      </c>
      <c r="W62" s="17">
        <v>58</v>
      </c>
      <c r="X62" s="17">
        <f>MIN(O62:Q62)+1</f>
        <v>102</v>
      </c>
      <c r="Y62" s="6">
        <v>100</v>
      </c>
      <c r="Z62" s="6">
        <v>77.756</v>
      </c>
      <c r="AA62" s="6">
        <v>90</v>
      </c>
      <c r="AB62" s="6">
        <v>55.139899999999997</v>
      </c>
      <c r="AC62" s="6">
        <v>23.250800000000002</v>
      </c>
      <c r="AD62" s="6">
        <f>IF(T62="NaN", IF($X62&gt;1, (1-(K62/$X62))*100,100), (1-(K62/T62))*100)</f>
        <v>72.54901960784315</v>
      </c>
      <c r="AE62" s="6">
        <f>IF(U62="NaN", IF($X62&gt;1, (1-(L62/$X62))*100,100), (1-(L62/U62))*100)</f>
        <v>51.778385772913808</v>
      </c>
      <c r="AF62" s="6">
        <f>IF(V62="NaN", IF($X62&gt;1, (1-(M62/$X62))*100,100), (1-(M62/V62))*100)</f>
        <v>66.412598765042063</v>
      </c>
      <c r="AG62" s="17">
        <f>IF(W62="NaN", IF($X62&gt;1, (1-(N62/$X62))*100,100), (1-(N62/W62))*100)</f>
        <v>0</v>
      </c>
      <c r="AH62" s="6">
        <v>7200</v>
      </c>
      <c r="AI62" s="6">
        <v>7200</v>
      </c>
      <c r="AJ62" s="6">
        <v>7200</v>
      </c>
      <c r="AK62" s="6">
        <v>7200</v>
      </c>
      <c r="AL62" s="6">
        <v>7200</v>
      </c>
      <c r="AM62" s="12">
        <v>7200</v>
      </c>
      <c r="AN62" s="1">
        <v>7200</v>
      </c>
      <c r="AO62" s="1">
        <v>7200</v>
      </c>
      <c r="AP62" s="18">
        <v>375.90899395942688</v>
      </c>
      <c r="AQ62" s="1" t="b">
        <f>SUM($AH62:$AP62) &lt; $AU$1 * 7200</f>
        <v>1</v>
      </c>
      <c r="AR62" s="1" t="b">
        <f t="shared" si="1"/>
        <v>0</v>
      </c>
      <c r="AS62" s="5" t="b">
        <f>AND($AR62=FALSE, OR($AD62&lt;=0, $AE62&lt;=0, $AF62&lt;=0, $AG62&lt;=0))</f>
        <v>1</v>
      </c>
      <c r="AU62" s="1"/>
      <c r="AW62" s="14">
        <f xml:space="preserve"> SUBTOTAL(104, H62,K62:N62)</f>
        <v>58</v>
      </c>
      <c r="AX62" s="14">
        <f xml:space="preserve"> SUBTOTAL(105, O62:Q62,T62:W62)</f>
        <v>58</v>
      </c>
      <c r="AY62" s="39" t="b">
        <f t="shared" si="0"/>
        <v>1</v>
      </c>
    </row>
    <row r="63" spans="1:51">
      <c r="A63" s="5">
        <v>75</v>
      </c>
      <c r="B63" s="5">
        <v>4</v>
      </c>
      <c r="C63" s="7">
        <v>0.1</v>
      </c>
      <c r="D63" s="7">
        <v>0.1</v>
      </c>
      <c r="E63" s="5">
        <v>1</v>
      </c>
      <c r="F63" s="6">
        <v>0</v>
      </c>
      <c r="G63" s="6">
        <v>7</v>
      </c>
      <c r="H63" s="6">
        <v>7</v>
      </c>
      <c r="I63" s="6">
        <v>7</v>
      </c>
      <c r="J63" s="6">
        <v>7</v>
      </c>
      <c r="K63" s="16">
        <v>7</v>
      </c>
      <c r="L63" s="6">
        <v>7</v>
      </c>
      <c r="M63" s="90">
        <v>7</v>
      </c>
      <c r="N63" s="17">
        <v>7</v>
      </c>
      <c r="O63" s="6">
        <v>7</v>
      </c>
      <c r="P63" s="6">
        <v>7</v>
      </c>
      <c r="Q63" s="6">
        <v>7</v>
      </c>
      <c r="R63" s="6">
        <v>7</v>
      </c>
      <c r="S63" s="6">
        <v>7</v>
      </c>
      <c r="T63" s="16">
        <v>7</v>
      </c>
      <c r="U63" s="6">
        <v>7</v>
      </c>
      <c r="V63" s="6">
        <v>7</v>
      </c>
      <c r="W63" s="17">
        <v>7</v>
      </c>
      <c r="X63" s="17">
        <f>MIN(O63:Q63)+1</f>
        <v>8</v>
      </c>
      <c r="Y63" s="6">
        <v>100</v>
      </c>
      <c r="Z63" s="6">
        <v>0</v>
      </c>
      <c r="AA63" s="6">
        <v>0</v>
      </c>
      <c r="AB63" s="6">
        <v>0</v>
      </c>
      <c r="AC63" s="6">
        <v>0</v>
      </c>
      <c r="AD63" s="6">
        <f>IF(T63="NaN", IF($X63&gt;1, (1-(K63/$X63))*100,100), (1-(K63/T63))*100)</f>
        <v>0</v>
      </c>
      <c r="AE63" s="6">
        <f>IF(U63="NaN", IF($X63&gt;1, (1-(L63/$X63))*100,100), (1-(L63/U63))*100)</f>
        <v>0</v>
      </c>
      <c r="AF63" s="6">
        <f>IF(V63="NaN", IF($X63&gt;1, (1-(M63/$X63))*100,100), (1-(M63/V63))*100)</f>
        <v>0</v>
      </c>
      <c r="AG63" s="17">
        <f>IF(W63="NaN", IF($X63&gt;1, (1-(N63/$X63))*100,100), (1-(N63/W63))*100)</f>
        <v>0</v>
      </c>
      <c r="AH63" s="6">
        <v>7200</v>
      </c>
      <c r="AI63" s="6">
        <v>0.05</v>
      </c>
      <c r="AJ63" s="6">
        <v>7.0000000000000007E-2</v>
      </c>
      <c r="AK63" s="6">
        <v>0.02</v>
      </c>
      <c r="AL63" s="6">
        <v>0.05</v>
      </c>
      <c r="AM63" s="12">
        <v>184.73974084854129</v>
      </c>
      <c r="AN63" s="1">
        <v>18.532325029373169</v>
      </c>
      <c r="AO63" s="1">
        <v>16.88987493515015</v>
      </c>
      <c r="AP63" s="18">
        <v>4.9944138526916504</v>
      </c>
      <c r="AQ63" s="1" t="b">
        <f>SUM($AH63:$AP63) &lt; $AU$1 * 7200</f>
        <v>1</v>
      </c>
      <c r="AR63" s="1" t="b">
        <f t="shared" si="1"/>
        <v>1</v>
      </c>
      <c r="AS63" s="5" t="b">
        <f>AND($AR63=FALSE, OR($AD63&lt;=0, $AE63&lt;=0, $AF63&lt;=0, $AG63&lt;=0))</f>
        <v>0</v>
      </c>
      <c r="AU63" s="1"/>
      <c r="AW63" s="14">
        <f xml:space="preserve"> SUBTOTAL(104, H63,K63:N63)</f>
        <v>7</v>
      </c>
      <c r="AX63" s="14">
        <f xml:space="preserve"> SUBTOTAL(105, O63:Q63,T63:W63)</f>
        <v>7</v>
      </c>
      <c r="AY63" s="39" t="b">
        <f t="shared" si="0"/>
        <v>1</v>
      </c>
    </row>
    <row r="64" spans="1:51">
      <c r="A64" s="5">
        <v>75</v>
      </c>
      <c r="B64" s="5">
        <v>4</v>
      </c>
      <c r="C64" s="7">
        <v>0.1</v>
      </c>
      <c r="D64" s="7">
        <v>0.1</v>
      </c>
      <c r="E64" s="5">
        <v>2</v>
      </c>
      <c r="F64" s="6">
        <v>0</v>
      </c>
      <c r="G64" s="6">
        <v>6</v>
      </c>
      <c r="H64" s="6">
        <v>6</v>
      </c>
      <c r="I64" s="6">
        <v>6</v>
      </c>
      <c r="J64" s="6">
        <v>6</v>
      </c>
      <c r="K64" s="16">
        <v>6</v>
      </c>
      <c r="L64" s="6">
        <v>6</v>
      </c>
      <c r="M64" s="90">
        <v>6</v>
      </c>
      <c r="N64" s="17">
        <v>6</v>
      </c>
      <c r="O64" s="6">
        <v>6</v>
      </c>
      <c r="P64" s="6">
        <v>6</v>
      </c>
      <c r="Q64" s="6">
        <v>6</v>
      </c>
      <c r="R64" s="6">
        <v>6</v>
      </c>
      <c r="S64" s="6">
        <v>6</v>
      </c>
      <c r="T64" s="16">
        <v>6</v>
      </c>
      <c r="U64" s="6">
        <v>6</v>
      </c>
      <c r="V64" s="6">
        <v>6</v>
      </c>
      <c r="W64" s="17">
        <v>6</v>
      </c>
      <c r="X64" s="17">
        <f>MIN(O64:Q64)+1</f>
        <v>7</v>
      </c>
      <c r="Y64" s="6">
        <v>100</v>
      </c>
      <c r="Z64" s="6">
        <v>0</v>
      </c>
      <c r="AA64" s="6">
        <v>0</v>
      </c>
      <c r="AB64" s="6">
        <v>0</v>
      </c>
      <c r="AC64" s="6">
        <v>0</v>
      </c>
      <c r="AD64" s="6">
        <f>IF(T64="NaN", IF($X64&gt;1, (1-(K64/$X64))*100,100), (1-(K64/T64))*100)</f>
        <v>0</v>
      </c>
      <c r="AE64" s="6">
        <f>IF(U64="NaN", IF($X64&gt;1, (1-(L64/$X64))*100,100), (1-(L64/U64))*100)</f>
        <v>0</v>
      </c>
      <c r="AF64" s="6">
        <f>IF(V64="NaN", IF($X64&gt;1, (1-(M64/$X64))*100,100), (1-(M64/V64))*100)</f>
        <v>0</v>
      </c>
      <c r="AG64" s="17">
        <f>IF(W64="NaN", IF($X64&gt;1, (1-(N64/$X64))*100,100), (1-(N64/W64))*100)</f>
        <v>0</v>
      </c>
      <c r="AH64" s="6">
        <v>7200</v>
      </c>
      <c r="AI64" s="6">
        <v>0.12</v>
      </c>
      <c r="AJ64" s="6">
        <v>0.13</v>
      </c>
      <c r="AK64" s="6">
        <v>0.03</v>
      </c>
      <c r="AL64" s="6">
        <v>7.0000000000000007E-2</v>
      </c>
      <c r="AM64" s="12">
        <v>84.973560094833374</v>
      </c>
      <c r="AN64" s="1">
        <v>20.6285560131073</v>
      </c>
      <c r="AO64" s="1">
        <v>13.187057018280029</v>
      </c>
      <c r="AP64" s="18">
        <v>5.8410768508911133</v>
      </c>
      <c r="AQ64" s="1" t="b">
        <f>SUM($AH64:$AP64) &lt; $AU$1 * 7200</f>
        <v>1</v>
      </c>
      <c r="AR64" s="1" t="b">
        <f t="shared" si="1"/>
        <v>1</v>
      </c>
      <c r="AS64" s="5" t="b">
        <f>AND($AR64=FALSE, OR($AD64&lt;=0, $AE64&lt;=0, $AF64&lt;=0, $AG64&lt;=0))</f>
        <v>0</v>
      </c>
      <c r="AU64" s="1"/>
      <c r="AW64" s="14">
        <f xml:space="preserve"> SUBTOTAL(104, H64,K64:N64)</f>
        <v>6</v>
      </c>
      <c r="AX64" s="14">
        <f xml:space="preserve"> SUBTOTAL(105, O64:Q64,T64:W64)</f>
        <v>6</v>
      </c>
      <c r="AY64" s="39" t="b">
        <f t="shared" si="0"/>
        <v>1</v>
      </c>
    </row>
    <row r="65" spans="1:51">
      <c r="A65" s="5">
        <v>75</v>
      </c>
      <c r="B65" s="5">
        <v>4</v>
      </c>
      <c r="C65" s="7">
        <v>0.1</v>
      </c>
      <c r="D65" s="7">
        <v>0.1</v>
      </c>
      <c r="E65" s="5">
        <v>3</v>
      </c>
      <c r="F65" s="6">
        <v>7</v>
      </c>
      <c r="G65" s="6">
        <v>7</v>
      </c>
      <c r="H65" s="6">
        <v>7</v>
      </c>
      <c r="I65" s="6">
        <v>7</v>
      </c>
      <c r="J65" s="6">
        <v>7</v>
      </c>
      <c r="K65" s="16">
        <v>7</v>
      </c>
      <c r="L65" s="6">
        <v>7</v>
      </c>
      <c r="M65" s="90">
        <v>7</v>
      </c>
      <c r="N65" s="17">
        <v>7</v>
      </c>
      <c r="O65" s="6">
        <v>7</v>
      </c>
      <c r="P65" s="6">
        <v>7</v>
      </c>
      <c r="Q65" s="6">
        <v>7</v>
      </c>
      <c r="R65" s="6">
        <v>7</v>
      </c>
      <c r="S65" s="6">
        <v>7</v>
      </c>
      <c r="T65" s="16">
        <v>7</v>
      </c>
      <c r="U65" s="6">
        <v>7</v>
      </c>
      <c r="V65" s="6">
        <v>7</v>
      </c>
      <c r="W65" s="17">
        <v>7</v>
      </c>
      <c r="X65" s="17">
        <f>MIN(O65:Q65)+1</f>
        <v>8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f>IF(T65="NaN", IF($X65&gt;1, (1-(K65/$X65))*100,100), (1-(K65/T65))*100)</f>
        <v>0</v>
      </c>
      <c r="AE65" s="6">
        <f>IF(U65="NaN", IF($X65&gt;1, (1-(L65/$X65))*100,100), (1-(L65/U65))*100)</f>
        <v>0</v>
      </c>
      <c r="AF65" s="6">
        <f>IF(V65="NaN", IF($X65&gt;1, (1-(M65/$X65))*100,100), (1-(M65/V65))*100)</f>
        <v>0</v>
      </c>
      <c r="AG65" s="17">
        <f>IF(W65="NaN", IF($X65&gt;1, (1-(N65/$X65))*100,100), (1-(N65/W65))*100)</f>
        <v>0</v>
      </c>
      <c r="AH65" s="6">
        <v>310.60000000000002</v>
      </c>
      <c r="AI65" s="6">
        <v>0.06</v>
      </c>
      <c r="AJ65" s="6">
        <v>0.12</v>
      </c>
      <c r="AK65" s="6">
        <v>0.03</v>
      </c>
      <c r="AL65" s="6">
        <v>0.06</v>
      </c>
      <c r="AM65" s="12">
        <v>103.0664160251617</v>
      </c>
      <c r="AN65" s="1">
        <v>18.55984091758728</v>
      </c>
      <c r="AO65" s="1">
        <v>10.70007801055908</v>
      </c>
      <c r="AP65" s="18">
        <v>5.3709549903869629</v>
      </c>
      <c r="AQ65" s="1" t="b">
        <f>SUM($AH65:$AP65) &lt; $AU$1 * 7200</f>
        <v>1</v>
      </c>
      <c r="AR65" s="1" t="b">
        <f t="shared" si="1"/>
        <v>1</v>
      </c>
      <c r="AS65" s="5" t="b">
        <f>AND($AR65=FALSE, OR($AD65&lt;=0, $AE65&lt;=0, $AF65&lt;=0, $AG65&lt;=0))</f>
        <v>0</v>
      </c>
      <c r="AU65" s="1"/>
      <c r="AW65" s="14">
        <f xml:space="preserve"> SUBTOTAL(104, H65,K65:N65)</f>
        <v>7</v>
      </c>
      <c r="AX65" s="14">
        <f xml:space="preserve"> SUBTOTAL(105, O65:Q65,T65:W65)</f>
        <v>7</v>
      </c>
      <c r="AY65" s="39" t="b">
        <f t="shared" si="0"/>
        <v>1</v>
      </c>
    </row>
    <row r="66" spans="1:51">
      <c r="A66" s="5">
        <v>75</v>
      </c>
      <c r="B66" s="5">
        <v>4</v>
      </c>
      <c r="C66" s="7">
        <v>0.1</v>
      </c>
      <c r="D66" s="7">
        <v>0.1</v>
      </c>
      <c r="E66" s="5">
        <v>4</v>
      </c>
      <c r="F66" s="6">
        <v>8</v>
      </c>
      <c r="G66" s="6">
        <v>8</v>
      </c>
      <c r="H66" s="6">
        <v>8</v>
      </c>
      <c r="I66" s="6">
        <v>8</v>
      </c>
      <c r="J66" s="6">
        <v>8</v>
      </c>
      <c r="K66" s="16">
        <v>8</v>
      </c>
      <c r="L66" s="6">
        <v>8</v>
      </c>
      <c r="M66" s="90">
        <v>8</v>
      </c>
      <c r="N66" s="17">
        <v>8</v>
      </c>
      <c r="O66" s="6">
        <v>8</v>
      </c>
      <c r="P66" s="6">
        <v>8</v>
      </c>
      <c r="Q66" s="6">
        <v>8</v>
      </c>
      <c r="R66" s="6">
        <v>8</v>
      </c>
      <c r="S66" s="6">
        <v>8</v>
      </c>
      <c r="T66" s="16">
        <v>8</v>
      </c>
      <c r="U66" s="6">
        <v>8</v>
      </c>
      <c r="V66" s="6">
        <v>8</v>
      </c>
      <c r="W66" s="17">
        <v>8</v>
      </c>
      <c r="X66" s="17">
        <f>MIN(O66:Q66)+1</f>
        <v>9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f>IF(T66="NaN", IF($X66&gt;1, (1-(K66/$X66))*100,100), (1-(K66/T66))*100)</f>
        <v>0</v>
      </c>
      <c r="AE66" s="6">
        <f>IF(U66="NaN", IF($X66&gt;1, (1-(L66/$X66))*100,100), (1-(L66/U66))*100)</f>
        <v>0</v>
      </c>
      <c r="AF66" s="6">
        <f>IF(V66="NaN", IF($X66&gt;1, (1-(M66/$X66))*100,100), (1-(M66/V66))*100)</f>
        <v>0</v>
      </c>
      <c r="AG66" s="17">
        <f>IF(W66="NaN", IF($X66&gt;1, (1-(N66/$X66))*100,100), (1-(N66/W66))*100)</f>
        <v>0</v>
      </c>
      <c r="AH66" s="6">
        <v>6366.69</v>
      </c>
      <c r="AI66" s="6">
        <v>7.0000000000000007E-2</v>
      </c>
      <c r="AJ66" s="6">
        <v>0.15</v>
      </c>
      <c r="AK66" s="6">
        <v>0.04</v>
      </c>
      <c r="AL66" s="6">
        <v>0.1</v>
      </c>
      <c r="AM66" s="12">
        <v>95.927013874053955</v>
      </c>
      <c r="AN66" s="1">
        <v>31.31787800788879</v>
      </c>
      <c r="AO66" s="1">
        <v>13.066950082778931</v>
      </c>
      <c r="AP66" s="18">
        <v>5.520759105682373</v>
      </c>
      <c r="AQ66" s="1" t="b">
        <f>SUM($AH66:$AP66) &lt; $AU$1 * 7200</f>
        <v>1</v>
      </c>
      <c r="AR66" s="1" t="b">
        <f t="shared" si="1"/>
        <v>1</v>
      </c>
      <c r="AS66" s="5" t="b">
        <f>AND($AR66=FALSE, OR($AD66&lt;=0, $AE66&lt;=0, $AF66&lt;=0, $AG66&lt;=0))</f>
        <v>0</v>
      </c>
      <c r="AU66" s="1"/>
      <c r="AW66" s="14">
        <f xml:space="preserve"> SUBTOTAL(104, H66,K66:N66)</f>
        <v>8</v>
      </c>
      <c r="AX66" s="14">
        <f xml:space="preserve"> SUBTOTAL(105, O66:Q66,T66:W66)</f>
        <v>8</v>
      </c>
      <c r="AY66" s="39" t="b">
        <f t="shared" si="0"/>
        <v>1</v>
      </c>
    </row>
    <row r="67" spans="1:51">
      <c r="A67" s="5">
        <v>75</v>
      </c>
      <c r="B67" s="5">
        <v>4</v>
      </c>
      <c r="C67" s="7">
        <v>0.1</v>
      </c>
      <c r="D67" s="7">
        <v>0.1</v>
      </c>
      <c r="E67" s="5">
        <v>5</v>
      </c>
      <c r="F67" s="6">
        <v>7</v>
      </c>
      <c r="G67" s="6">
        <v>7</v>
      </c>
      <c r="H67" s="6">
        <v>7</v>
      </c>
      <c r="I67" s="6">
        <v>7</v>
      </c>
      <c r="J67" s="6">
        <v>7</v>
      </c>
      <c r="K67" s="16">
        <v>7</v>
      </c>
      <c r="L67" s="6">
        <v>7</v>
      </c>
      <c r="M67" s="90">
        <v>7</v>
      </c>
      <c r="N67" s="17">
        <v>7</v>
      </c>
      <c r="O67" s="6">
        <v>7</v>
      </c>
      <c r="P67" s="6">
        <v>7</v>
      </c>
      <c r="Q67" s="6">
        <v>7</v>
      </c>
      <c r="R67" s="6">
        <v>7</v>
      </c>
      <c r="S67" s="6">
        <v>7</v>
      </c>
      <c r="T67" s="16">
        <v>7</v>
      </c>
      <c r="U67" s="6">
        <v>7</v>
      </c>
      <c r="V67" s="6">
        <v>7</v>
      </c>
      <c r="W67" s="17">
        <v>7</v>
      </c>
      <c r="X67" s="17">
        <f>MIN(O67:Q67)+1</f>
        <v>8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f>IF(T67="NaN", IF($X67&gt;1, (1-(K67/$X67))*100,100), (1-(K67/T67))*100)</f>
        <v>0</v>
      </c>
      <c r="AE67" s="6">
        <f>IF(U67="NaN", IF($X67&gt;1, (1-(L67/$X67))*100,100), (1-(L67/U67))*100)</f>
        <v>0</v>
      </c>
      <c r="AF67" s="6">
        <f>IF(V67="NaN", IF($X67&gt;1, (1-(M67/$X67))*100,100), (1-(M67/V67))*100)</f>
        <v>0</v>
      </c>
      <c r="AG67" s="17">
        <f>IF(W67="NaN", IF($X67&gt;1, (1-(N67/$X67))*100,100), (1-(N67/W67))*100)</f>
        <v>0</v>
      </c>
      <c r="AH67" s="6">
        <v>367.88</v>
      </c>
      <c r="AI67" s="6">
        <v>0.06</v>
      </c>
      <c r="AJ67" s="6">
        <v>7.0000000000000007E-2</v>
      </c>
      <c r="AK67" s="6">
        <v>0.04</v>
      </c>
      <c r="AL67" s="6">
        <v>0.09</v>
      </c>
      <c r="AM67" s="12">
        <v>84.613419055938721</v>
      </c>
      <c r="AN67" s="1">
        <v>21.371691942214969</v>
      </c>
      <c r="AO67" s="1">
        <v>10.8958740234375</v>
      </c>
      <c r="AP67" s="18">
        <v>4.6709308624267578</v>
      </c>
      <c r="AQ67" s="1" t="b">
        <f>SUM($AH67:$AP67) &lt; $AU$1 * 7200</f>
        <v>1</v>
      </c>
      <c r="AR67" s="1" t="b">
        <f t="shared" si="1"/>
        <v>1</v>
      </c>
      <c r="AS67" s="5" t="b">
        <f>AND($AR67=FALSE, OR($AD67&lt;=0, $AE67&lt;=0, $AF67&lt;=0, $AG67&lt;=0))</f>
        <v>0</v>
      </c>
      <c r="AU67" s="1"/>
      <c r="AW67" s="14">
        <f xml:space="preserve"> SUBTOTAL(104, H67,K67:N67)</f>
        <v>7</v>
      </c>
      <c r="AX67" s="14">
        <f xml:space="preserve"> SUBTOTAL(105, O67:Q67,T67:W67)</f>
        <v>7</v>
      </c>
      <c r="AY67" s="39" t="b">
        <f t="shared" ref="AY67:AY130" si="2">ROUND(AW67,0) &lt;= ROUND(AX67, 0)</f>
        <v>1</v>
      </c>
    </row>
    <row r="68" spans="1:51">
      <c r="A68" s="5">
        <v>75</v>
      </c>
      <c r="B68" s="5">
        <v>4</v>
      </c>
      <c r="C68" s="7">
        <v>0.1</v>
      </c>
      <c r="D68" s="7">
        <v>0.5</v>
      </c>
      <c r="E68" s="5">
        <v>1</v>
      </c>
      <c r="F68" s="6">
        <v>0</v>
      </c>
      <c r="G68" s="6">
        <v>7</v>
      </c>
      <c r="H68" s="6">
        <v>7</v>
      </c>
      <c r="I68" s="6">
        <v>7</v>
      </c>
      <c r="J68" s="6">
        <v>7</v>
      </c>
      <c r="K68" s="16">
        <v>7</v>
      </c>
      <c r="L68" s="6">
        <v>7</v>
      </c>
      <c r="M68" s="90">
        <v>7</v>
      </c>
      <c r="N68" s="17">
        <v>7</v>
      </c>
      <c r="O68" s="6">
        <v>7</v>
      </c>
      <c r="P68" s="6">
        <v>7</v>
      </c>
      <c r="Q68" s="6">
        <v>7</v>
      </c>
      <c r="R68" s="6">
        <v>7</v>
      </c>
      <c r="S68" s="6">
        <v>7</v>
      </c>
      <c r="T68" s="16">
        <v>7</v>
      </c>
      <c r="U68" s="6">
        <v>7</v>
      </c>
      <c r="V68" s="6">
        <v>7</v>
      </c>
      <c r="W68" s="17">
        <v>7</v>
      </c>
      <c r="X68" s="17">
        <f>MIN(O68:Q68)+1</f>
        <v>8</v>
      </c>
      <c r="Y68" s="6">
        <v>100</v>
      </c>
      <c r="Z68" s="6">
        <v>0</v>
      </c>
      <c r="AA68" s="6">
        <v>0</v>
      </c>
      <c r="AB68" s="6">
        <v>0</v>
      </c>
      <c r="AC68" s="6">
        <v>0</v>
      </c>
      <c r="AD68" s="6">
        <f>IF(T68="NaN", IF($X68&gt;1, (1-(K68/$X68))*100,100), (1-(K68/T68))*100)</f>
        <v>0</v>
      </c>
      <c r="AE68" s="6">
        <f>IF(U68="NaN", IF($X68&gt;1, (1-(L68/$X68))*100,100), (1-(L68/U68))*100)</f>
        <v>0</v>
      </c>
      <c r="AF68" s="6">
        <f>IF(V68="NaN", IF($X68&gt;1, (1-(M68/$X68))*100,100), (1-(M68/V68))*100)</f>
        <v>0</v>
      </c>
      <c r="AG68" s="17">
        <f>IF(W68="NaN", IF($X68&gt;1, (1-(N68/$X68))*100,100), (1-(N68/W68))*100)</f>
        <v>0</v>
      </c>
      <c r="AH68" s="6">
        <v>7200</v>
      </c>
      <c r="AI68" s="6">
        <v>0.04</v>
      </c>
      <c r="AJ68" s="6">
        <v>0.1</v>
      </c>
      <c r="AK68" s="6">
        <v>0.02</v>
      </c>
      <c r="AL68" s="6">
        <v>0.08</v>
      </c>
      <c r="AM68" s="12">
        <v>146.940633058548</v>
      </c>
      <c r="AN68" s="1">
        <v>22.082024097442631</v>
      </c>
      <c r="AO68" s="1">
        <v>19.291506052017208</v>
      </c>
      <c r="AP68" s="18">
        <v>4.9449670314788818</v>
      </c>
      <c r="AQ68" s="1" t="b">
        <f>SUM($AH68:$AP68) &lt; $AU$1 * 7200</f>
        <v>1</v>
      </c>
      <c r="AR68" s="1" t="b">
        <f t="shared" ref="AR68:AR131" si="3">OR($Y68=0, $Z68=0, $AA68=0, $AB68=0, $AC68=0)</f>
        <v>1</v>
      </c>
      <c r="AS68" s="5" t="b">
        <f>AND($AR68=FALSE, OR($AD68&lt;=0, $AE68&lt;=0, $AF68&lt;=0, $AG68&lt;=0))</f>
        <v>0</v>
      </c>
      <c r="AU68" s="1"/>
      <c r="AW68" s="14">
        <f xml:space="preserve"> SUBTOTAL(104, H68,K68:N68)</f>
        <v>7</v>
      </c>
      <c r="AX68" s="14">
        <f xml:space="preserve"> SUBTOTAL(105, O68:Q68,T68:W68)</f>
        <v>7</v>
      </c>
      <c r="AY68" s="39" t="b">
        <f t="shared" si="2"/>
        <v>1</v>
      </c>
    </row>
    <row r="69" spans="1:51">
      <c r="A69" s="5">
        <v>75</v>
      </c>
      <c r="B69" s="5">
        <v>4</v>
      </c>
      <c r="C69" s="7">
        <v>0.1</v>
      </c>
      <c r="D69" s="7">
        <v>0.5</v>
      </c>
      <c r="E69" s="5">
        <v>2</v>
      </c>
      <c r="F69" s="6">
        <v>0</v>
      </c>
      <c r="G69" s="6">
        <v>6</v>
      </c>
      <c r="H69" s="6">
        <v>6</v>
      </c>
      <c r="I69" s="6">
        <v>6</v>
      </c>
      <c r="J69" s="6">
        <v>6</v>
      </c>
      <c r="K69" s="16">
        <v>6</v>
      </c>
      <c r="L69" s="6">
        <v>6</v>
      </c>
      <c r="M69" s="90">
        <v>6</v>
      </c>
      <c r="N69" s="17">
        <v>6</v>
      </c>
      <c r="O69" s="6">
        <v>6</v>
      </c>
      <c r="P69" s="6">
        <v>6</v>
      </c>
      <c r="Q69" s="6">
        <v>6</v>
      </c>
      <c r="R69" s="6">
        <v>6</v>
      </c>
      <c r="S69" s="6">
        <v>6</v>
      </c>
      <c r="T69" s="16">
        <v>6</v>
      </c>
      <c r="U69" s="6">
        <v>6</v>
      </c>
      <c r="V69" s="6">
        <v>6</v>
      </c>
      <c r="W69" s="17">
        <v>6</v>
      </c>
      <c r="X69" s="17">
        <f>MIN(O69:Q69)+1</f>
        <v>7</v>
      </c>
      <c r="Y69" s="6">
        <v>100</v>
      </c>
      <c r="Z69" s="6">
        <v>0</v>
      </c>
      <c r="AA69" s="6">
        <v>0</v>
      </c>
      <c r="AB69" s="6">
        <v>0</v>
      </c>
      <c r="AC69" s="6">
        <v>0</v>
      </c>
      <c r="AD69" s="6">
        <f>IF(T69="NaN", IF($X69&gt;1, (1-(K69/$X69))*100,100), (1-(K69/T69))*100)</f>
        <v>0</v>
      </c>
      <c r="AE69" s="6">
        <f>IF(U69="NaN", IF($X69&gt;1, (1-(L69/$X69))*100,100), (1-(L69/U69))*100)</f>
        <v>0</v>
      </c>
      <c r="AF69" s="6">
        <f>IF(V69="NaN", IF($X69&gt;1, (1-(M69/$X69))*100,100), (1-(M69/V69))*100)</f>
        <v>0</v>
      </c>
      <c r="AG69" s="17">
        <f>IF(W69="NaN", IF($X69&gt;1, (1-(N69/$X69))*100,100), (1-(N69/W69))*100)</f>
        <v>0</v>
      </c>
      <c r="AH69" s="6">
        <v>7200</v>
      </c>
      <c r="AI69" s="6">
        <v>0.12</v>
      </c>
      <c r="AJ69" s="6">
        <v>0.21</v>
      </c>
      <c r="AK69" s="6">
        <v>0.13</v>
      </c>
      <c r="AL69" s="6">
        <v>0.21</v>
      </c>
      <c r="AM69" s="12">
        <v>146.73147892951971</v>
      </c>
      <c r="AN69" s="1">
        <v>21.34428787231445</v>
      </c>
      <c r="AO69" s="1">
        <v>41.295361995697021</v>
      </c>
      <c r="AP69" s="18">
        <v>4.942950963973999</v>
      </c>
      <c r="AQ69" s="1" t="b">
        <f>SUM($AH69:$AP69) &lt; $AU$1 * 7200</f>
        <v>1</v>
      </c>
      <c r="AR69" s="1" t="b">
        <f t="shared" si="3"/>
        <v>1</v>
      </c>
      <c r="AS69" s="5" t="b">
        <f>AND($AR69=FALSE, OR($AD69&lt;=0, $AE69&lt;=0, $AF69&lt;=0, $AG69&lt;=0))</f>
        <v>0</v>
      </c>
      <c r="AU69" s="1"/>
      <c r="AW69" s="14">
        <f xml:space="preserve"> SUBTOTAL(104, H69,K69:N69)</f>
        <v>6</v>
      </c>
      <c r="AX69" s="14">
        <f xml:space="preserve"> SUBTOTAL(105, O69:Q69,T69:W69)</f>
        <v>6</v>
      </c>
      <c r="AY69" s="39" t="b">
        <f t="shared" si="2"/>
        <v>1</v>
      </c>
    </row>
    <row r="70" spans="1:51">
      <c r="A70" s="5">
        <v>75</v>
      </c>
      <c r="B70" s="5">
        <v>4</v>
      </c>
      <c r="C70" s="7">
        <v>0.1</v>
      </c>
      <c r="D70" s="7">
        <v>0.5</v>
      </c>
      <c r="E70" s="5">
        <v>3</v>
      </c>
      <c r="F70" s="6">
        <v>7</v>
      </c>
      <c r="G70" s="6">
        <v>7</v>
      </c>
      <c r="H70" s="6">
        <v>7</v>
      </c>
      <c r="I70" s="6">
        <v>7</v>
      </c>
      <c r="J70" s="6">
        <v>7</v>
      </c>
      <c r="K70" s="16">
        <v>7</v>
      </c>
      <c r="L70" s="6">
        <v>7</v>
      </c>
      <c r="M70" s="90">
        <v>7</v>
      </c>
      <c r="N70" s="17">
        <v>7</v>
      </c>
      <c r="O70" s="6">
        <v>7</v>
      </c>
      <c r="P70" s="6">
        <v>7</v>
      </c>
      <c r="Q70" s="6">
        <v>7</v>
      </c>
      <c r="R70" s="6">
        <v>7</v>
      </c>
      <c r="S70" s="6">
        <v>7</v>
      </c>
      <c r="T70" s="16">
        <v>7</v>
      </c>
      <c r="U70" s="6">
        <v>7</v>
      </c>
      <c r="V70" s="6">
        <v>7</v>
      </c>
      <c r="W70" s="17">
        <v>7</v>
      </c>
      <c r="X70" s="17">
        <f>MIN(O70:Q70)+1</f>
        <v>8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f>IF(T70="NaN", IF($X70&gt;1, (1-(K70/$X70))*100,100), (1-(K70/T70))*100)</f>
        <v>0</v>
      </c>
      <c r="AE70" s="6">
        <f>IF(U70="NaN", IF($X70&gt;1, (1-(L70/$X70))*100,100), (1-(L70/U70))*100)</f>
        <v>0</v>
      </c>
      <c r="AF70" s="6">
        <f>IF(V70="NaN", IF($X70&gt;1, (1-(M70/$X70))*100,100), (1-(M70/V70))*100)</f>
        <v>0</v>
      </c>
      <c r="AG70" s="17">
        <f>IF(W70="NaN", IF($X70&gt;1, (1-(N70/$X70))*100,100), (1-(N70/W70))*100)</f>
        <v>0</v>
      </c>
      <c r="AH70" s="6">
        <v>4833.1099999999997</v>
      </c>
      <c r="AI70" s="6">
        <v>0.06</v>
      </c>
      <c r="AJ70" s="6">
        <v>0.13</v>
      </c>
      <c r="AK70" s="6">
        <v>0.02</v>
      </c>
      <c r="AL70" s="6">
        <v>0.1</v>
      </c>
      <c r="AM70" s="12">
        <v>20.10610818862915</v>
      </c>
      <c r="AN70" s="1">
        <v>24.361559152603149</v>
      </c>
      <c r="AO70" s="1">
        <v>30.448635101318359</v>
      </c>
      <c r="AP70" s="18">
        <v>4.8027229309082031</v>
      </c>
      <c r="AQ70" s="1" t="b">
        <f>SUM($AH70:$AP70) &lt; $AU$1 * 7200</f>
        <v>1</v>
      </c>
      <c r="AR70" s="1" t="b">
        <f t="shared" si="3"/>
        <v>1</v>
      </c>
      <c r="AS70" s="5" t="b">
        <f>AND($AR70=FALSE, OR($AD70&lt;=0, $AE70&lt;=0, $AF70&lt;=0, $AG70&lt;=0))</f>
        <v>0</v>
      </c>
      <c r="AU70" s="1"/>
      <c r="AW70" s="14">
        <f xml:space="preserve"> SUBTOTAL(104, H70,K70:N70)</f>
        <v>7</v>
      </c>
      <c r="AX70" s="14">
        <f xml:space="preserve"> SUBTOTAL(105, O70:Q70,T70:W70)</f>
        <v>7</v>
      </c>
      <c r="AY70" s="39" t="b">
        <f t="shared" si="2"/>
        <v>1</v>
      </c>
    </row>
    <row r="71" spans="1:51">
      <c r="A71" s="5">
        <v>75</v>
      </c>
      <c r="B71" s="5">
        <v>4</v>
      </c>
      <c r="C71" s="7">
        <v>0.1</v>
      </c>
      <c r="D71" s="7">
        <v>0.5</v>
      </c>
      <c r="E71" s="5">
        <v>4</v>
      </c>
      <c r="F71" s="6">
        <v>0</v>
      </c>
      <c r="G71" s="6">
        <v>8</v>
      </c>
      <c r="H71" s="6">
        <v>8</v>
      </c>
      <c r="I71" s="6">
        <v>8</v>
      </c>
      <c r="J71" s="6">
        <v>8</v>
      </c>
      <c r="K71" s="16">
        <v>7.9999999999999982</v>
      </c>
      <c r="L71" s="6">
        <v>8</v>
      </c>
      <c r="M71" s="90">
        <v>8</v>
      </c>
      <c r="N71" s="17">
        <v>8</v>
      </c>
      <c r="O71" s="6">
        <v>8</v>
      </c>
      <c r="P71" s="6">
        <v>8</v>
      </c>
      <c r="Q71" s="6">
        <v>8</v>
      </c>
      <c r="R71" s="6">
        <v>8</v>
      </c>
      <c r="S71" s="6">
        <v>8</v>
      </c>
      <c r="T71" s="16" t="s">
        <v>14</v>
      </c>
      <c r="U71" s="6">
        <v>8</v>
      </c>
      <c r="V71" s="6">
        <v>8</v>
      </c>
      <c r="W71" s="17">
        <v>8</v>
      </c>
      <c r="X71" s="17">
        <f>MIN(O71:Q71)+1</f>
        <v>9</v>
      </c>
      <c r="Y71" s="6">
        <v>100</v>
      </c>
      <c r="Z71" s="6">
        <v>0</v>
      </c>
      <c r="AA71" s="6">
        <v>0</v>
      </c>
      <c r="AB71" s="6">
        <v>0</v>
      </c>
      <c r="AC71" s="6">
        <v>0</v>
      </c>
      <c r="AD71" s="6">
        <f>IF(T71="NaN", IF($X71&gt;1, (1-(K71/$X71))*100,100), (1-(K71/T71))*100)</f>
        <v>11.111111111111127</v>
      </c>
      <c r="AE71" s="6">
        <f>IF(U71="NaN", IF($X71&gt;1, (1-(L71/$X71))*100,100), (1-(L71/U71))*100)</f>
        <v>0</v>
      </c>
      <c r="AF71" s="6">
        <f>IF(V71="NaN", IF($X71&gt;1, (1-(M71/$X71))*100,100), (1-(M71/V71))*100)</f>
        <v>0</v>
      </c>
      <c r="AG71" s="17">
        <f>IF(W71="NaN", IF($X71&gt;1, (1-(N71/$X71))*100,100), (1-(N71/W71))*100)</f>
        <v>0</v>
      </c>
      <c r="AH71" s="6">
        <v>7200</v>
      </c>
      <c r="AI71" s="6">
        <v>0.41</v>
      </c>
      <c r="AJ71" s="6">
        <v>0.93</v>
      </c>
      <c r="AK71" s="6">
        <v>0.13</v>
      </c>
      <c r="AL71" s="6">
        <v>0.38</v>
      </c>
      <c r="AM71" s="12">
        <v>7200</v>
      </c>
      <c r="AN71" s="1">
        <v>61.239547967910767</v>
      </c>
      <c r="AO71" s="1">
        <v>22.773331165313721</v>
      </c>
      <c r="AP71" s="18">
        <v>5.4882850646972656</v>
      </c>
      <c r="AQ71" s="1" t="b">
        <f>SUM($AH71:$AP71) &lt; $AU$1 * 7200</f>
        <v>1</v>
      </c>
      <c r="AR71" s="1" t="b">
        <f t="shared" si="3"/>
        <v>1</v>
      </c>
      <c r="AS71" s="5" t="b">
        <f>AND($AR71=FALSE, OR($AD71&lt;=0, $AE71&lt;=0, $AF71&lt;=0, $AG71&lt;=0))</f>
        <v>0</v>
      </c>
      <c r="AU71" s="1"/>
      <c r="AW71" s="14">
        <f xml:space="preserve"> SUBTOTAL(104, H71,K71:N71)</f>
        <v>8</v>
      </c>
      <c r="AX71" s="14">
        <f xml:space="preserve"> SUBTOTAL(105, O71:Q71,T71:W71)</f>
        <v>8</v>
      </c>
      <c r="AY71" s="39" t="b">
        <f t="shared" si="2"/>
        <v>1</v>
      </c>
    </row>
    <row r="72" spans="1:51">
      <c r="A72" s="5">
        <v>75</v>
      </c>
      <c r="B72" s="5">
        <v>4</v>
      </c>
      <c r="C72" s="7">
        <v>0.1</v>
      </c>
      <c r="D72" s="7">
        <v>0.5</v>
      </c>
      <c r="E72" s="5">
        <v>5</v>
      </c>
      <c r="F72" s="6">
        <v>7</v>
      </c>
      <c r="G72" s="6">
        <v>7</v>
      </c>
      <c r="H72" s="6">
        <v>7</v>
      </c>
      <c r="I72" s="6">
        <v>7</v>
      </c>
      <c r="J72" s="6">
        <v>7</v>
      </c>
      <c r="K72" s="16">
        <v>7</v>
      </c>
      <c r="L72" s="6">
        <v>7</v>
      </c>
      <c r="M72" s="90">
        <v>7</v>
      </c>
      <c r="N72" s="17">
        <v>7</v>
      </c>
      <c r="O72" s="6">
        <v>7</v>
      </c>
      <c r="P72" s="6">
        <v>7</v>
      </c>
      <c r="Q72" s="6">
        <v>7</v>
      </c>
      <c r="R72" s="6">
        <v>7</v>
      </c>
      <c r="S72" s="6">
        <v>7</v>
      </c>
      <c r="T72" s="16">
        <v>7</v>
      </c>
      <c r="U72" s="6" t="s">
        <v>14</v>
      </c>
      <c r="V72" s="6">
        <v>7</v>
      </c>
      <c r="W72" s="17">
        <v>7</v>
      </c>
      <c r="X72" s="17">
        <f>MIN(O72:Q72)+1</f>
        <v>8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f>IF(T72="NaN", IF($X72&gt;1, (1-(K72/$X72))*100,100), (1-(K72/T72))*100)</f>
        <v>0</v>
      </c>
      <c r="AE72" s="6">
        <f>IF(U72="NaN", IF($X72&gt;1, (1-(L72/$X72))*100,100), (1-(L72/U72))*100)</f>
        <v>12.5</v>
      </c>
      <c r="AF72" s="6">
        <f>IF(V72="NaN", IF($X72&gt;1, (1-(M72/$X72))*100,100), (1-(M72/V72))*100)</f>
        <v>0</v>
      </c>
      <c r="AG72" s="17">
        <f>IF(W72="NaN", IF($X72&gt;1, (1-(N72/$X72))*100,100), (1-(N72/W72))*100)</f>
        <v>0</v>
      </c>
      <c r="AH72" s="6">
        <v>313.99</v>
      </c>
      <c r="AI72" s="6">
        <v>0.59</v>
      </c>
      <c r="AJ72" s="6">
        <v>2.5099999999999998</v>
      </c>
      <c r="AK72" s="6">
        <v>7.0000000000000007E-2</v>
      </c>
      <c r="AL72" s="6">
        <v>0.46</v>
      </c>
      <c r="AM72" s="12">
        <v>386.04452586174011</v>
      </c>
      <c r="AN72" s="1">
        <v>7200</v>
      </c>
      <c r="AO72" s="1">
        <v>16.631381988525391</v>
      </c>
      <c r="AP72" s="18">
        <v>5.1375529766082764</v>
      </c>
      <c r="AQ72" s="1" t="b">
        <f>SUM($AH72:$AP72) &lt; $AU$1 * 7200</f>
        <v>1</v>
      </c>
      <c r="AR72" s="1" t="b">
        <f t="shared" si="3"/>
        <v>1</v>
      </c>
      <c r="AS72" s="5" t="b">
        <f>AND($AR72=FALSE, OR($AD72&lt;=0, $AE72&lt;=0, $AF72&lt;=0, $AG72&lt;=0))</f>
        <v>0</v>
      </c>
      <c r="AU72" s="1"/>
      <c r="AW72" s="14">
        <f xml:space="preserve"> SUBTOTAL(104, H72,K72:N72)</f>
        <v>7</v>
      </c>
      <c r="AX72" s="14">
        <f xml:space="preserve"> SUBTOTAL(105, O72:Q72,T72:W72)</f>
        <v>7</v>
      </c>
      <c r="AY72" s="39" t="b">
        <f t="shared" si="2"/>
        <v>1</v>
      </c>
    </row>
    <row r="73" spans="1:51">
      <c r="A73" s="5">
        <v>75</v>
      </c>
      <c r="B73" s="5">
        <v>4</v>
      </c>
      <c r="C73" s="7">
        <v>0.1</v>
      </c>
      <c r="D73" s="7">
        <v>1</v>
      </c>
      <c r="E73" s="5">
        <v>1</v>
      </c>
      <c r="F73" s="6">
        <v>7</v>
      </c>
      <c r="G73" s="6">
        <v>7</v>
      </c>
      <c r="H73" s="6">
        <v>7</v>
      </c>
      <c r="I73" s="6">
        <v>7</v>
      </c>
      <c r="J73" s="6">
        <v>7</v>
      </c>
      <c r="K73" s="16">
        <v>7</v>
      </c>
      <c r="L73" s="6">
        <v>7</v>
      </c>
      <c r="M73" s="90">
        <v>7</v>
      </c>
      <c r="N73" s="17">
        <v>7</v>
      </c>
      <c r="O73" s="6">
        <v>7</v>
      </c>
      <c r="P73" s="6">
        <v>7</v>
      </c>
      <c r="Q73" s="6">
        <v>7</v>
      </c>
      <c r="R73" s="6">
        <v>7</v>
      </c>
      <c r="S73" s="6">
        <v>7</v>
      </c>
      <c r="T73" s="16">
        <v>7</v>
      </c>
      <c r="U73" s="6">
        <v>7</v>
      </c>
      <c r="V73" s="6">
        <v>7</v>
      </c>
      <c r="W73" s="17">
        <v>7</v>
      </c>
      <c r="X73" s="17">
        <f>MIN(O73:Q73)+1</f>
        <v>8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f>IF(T73="NaN", IF($X73&gt;1, (1-(K73/$X73))*100,100), (1-(K73/T73))*100)</f>
        <v>0</v>
      </c>
      <c r="AE73" s="6">
        <f>IF(U73="NaN", IF($X73&gt;1, (1-(L73/$X73))*100,100), (1-(L73/U73))*100)</f>
        <v>0</v>
      </c>
      <c r="AF73" s="6">
        <f>IF(V73="NaN", IF($X73&gt;1, (1-(M73/$X73))*100,100), (1-(M73/V73))*100)</f>
        <v>0</v>
      </c>
      <c r="AG73" s="17">
        <f>IF(W73="NaN", IF($X73&gt;1, (1-(N73/$X73))*100,100), (1-(N73/W73))*100)</f>
        <v>0</v>
      </c>
      <c r="AH73" s="6">
        <v>1894.66</v>
      </c>
      <c r="AI73" s="6">
        <v>7.0000000000000007E-2</v>
      </c>
      <c r="AJ73" s="6">
        <v>0.12</v>
      </c>
      <c r="AK73" s="6">
        <v>0.02</v>
      </c>
      <c r="AL73" s="6">
        <v>7.0000000000000007E-2</v>
      </c>
      <c r="AM73" s="12">
        <v>33.156698942184448</v>
      </c>
      <c r="AN73" s="1">
        <v>46.388447999954217</v>
      </c>
      <c r="AO73" s="1">
        <v>13.54386782646179</v>
      </c>
      <c r="AP73" s="18">
        <v>5.0385839939117432</v>
      </c>
      <c r="AQ73" s="1" t="b">
        <f>SUM($AH73:$AP73) &lt; $AU$1 * 7200</f>
        <v>1</v>
      </c>
      <c r="AR73" s="1" t="b">
        <f t="shared" si="3"/>
        <v>1</v>
      </c>
      <c r="AS73" s="5" t="b">
        <f>AND($AR73=FALSE, OR($AD73&lt;=0, $AE73&lt;=0, $AF73&lt;=0, $AG73&lt;=0))</f>
        <v>0</v>
      </c>
      <c r="AU73" s="1"/>
      <c r="AW73" s="14">
        <f xml:space="preserve"> SUBTOTAL(104, H73,K73:N73)</f>
        <v>7</v>
      </c>
      <c r="AX73" s="14">
        <f xml:space="preserve"> SUBTOTAL(105, O73:Q73,T73:W73)</f>
        <v>7</v>
      </c>
      <c r="AY73" s="39" t="b">
        <f t="shared" si="2"/>
        <v>1</v>
      </c>
    </row>
    <row r="74" spans="1:51">
      <c r="A74" s="5">
        <v>75</v>
      </c>
      <c r="B74" s="5">
        <v>4</v>
      </c>
      <c r="C74" s="7">
        <v>0.1</v>
      </c>
      <c r="D74" s="7">
        <v>1</v>
      </c>
      <c r="E74" s="5">
        <v>2</v>
      </c>
      <c r="F74" s="6">
        <v>6</v>
      </c>
      <c r="G74" s="6">
        <v>6</v>
      </c>
      <c r="H74" s="6">
        <v>6</v>
      </c>
      <c r="I74" s="6">
        <v>6</v>
      </c>
      <c r="J74" s="6">
        <v>6</v>
      </c>
      <c r="K74" s="16">
        <v>6</v>
      </c>
      <c r="L74" s="6">
        <v>6</v>
      </c>
      <c r="M74" s="90">
        <v>6</v>
      </c>
      <c r="N74" s="17">
        <v>6</v>
      </c>
      <c r="O74" s="6">
        <v>6</v>
      </c>
      <c r="P74" s="6">
        <v>6</v>
      </c>
      <c r="Q74" s="6">
        <v>6</v>
      </c>
      <c r="R74" s="6">
        <v>6</v>
      </c>
      <c r="S74" s="6">
        <v>6</v>
      </c>
      <c r="T74" s="16">
        <v>6</v>
      </c>
      <c r="U74" s="6">
        <v>6</v>
      </c>
      <c r="V74" s="6">
        <v>6</v>
      </c>
      <c r="W74" s="17">
        <v>6</v>
      </c>
      <c r="X74" s="17">
        <f>MIN(O74:Q74)+1</f>
        <v>7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f>IF(T74="NaN", IF($X74&gt;1, (1-(K74/$X74))*100,100), (1-(K74/T74))*100)</f>
        <v>0</v>
      </c>
      <c r="AE74" s="6">
        <f>IF(U74="NaN", IF($X74&gt;1, (1-(L74/$X74))*100,100), (1-(L74/U74))*100)</f>
        <v>0</v>
      </c>
      <c r="AF74" s="6">
        <f>IF(V74="NaN", IF($X74&gt;1, (1-(M74/$X74))*100,100), (1-(M74/V74))*100)</f>
        <v>0</v>
      </c>
      <c r="AG74" s="17">
        <f>IF(W74="NaN", IF($X74&gt;1, (1-(N74/$X74))*100,100), (1-(N74/W74))*100)</f>
        <v>0</v>
      </c>
      <c r="AH74" s="6">
        <v>762.9</v>
      </c>
      <c r="AI74" s="6">
        <v>0.33</v>
      </c>
      <c r="AJ74" s="6">
        <v>0.23</v>
      </c>
      <c r="AK74" s="6">
        <v>0.11</v>
      </c>
      <c r="AL74" s="6">
        <v>0.21</v>
      </c>
      <c r="AM74" s="12">
        <v>26.013567924499512</v>
      </c>
      <c r="AN74" s="1">
        <v>42.491624116897583</v>
      </c>
      <c r="AO74" s="1">
        <v>791.6431770324707</v>
      </c>
      <c r="AP74" s="18">
        <v>4.8383970260620117</v>
      </c>
      <c r="AQ74" s="1" t="b">
        <f>SUM($AH74:$AP74) &lt; $AU$1 * 7200</f>
        <v>1</v>
      </c>
      <c r="AR74" s="1" t="b">
        <f t="shared" si="3"/>
        <v>1</v>
      </c>
      <c r="AS74" s="5" t="b">
        <f>AND($AR74=FALSE, OR($AD74&lt;=0, $AE74&lt;=0, $AF74&lt;=0, $AG74&lt;=0))</f>
        <v>0</v>
      </c>
      <c r="AU74" s="1"/>
      <c r="AW74" s="14">
        <f xml:space="preserve"> SUBTOTAL(104, H74,K74:N74)</f>
        <v>6</v>
      </c>
      <c r="AX74" s="14">
        <f xml:space="preserve"> SUBTOTAL(105, O74:Q74,T74:W74)</f>
        <v>6</v>
      </c>
      <c r="AY74" s="39" t="b">
        <f t="shared" si="2"/>
        <v>1</v>
      </c>
    </row>
    <row r="75" spans="1:51">
      <c r="A75" s="5">
        <v>75</v>
      </c>
      <c r="B75" s="5">
        <v>4</v>
      </c>
      <c r="C75" s="7">
        <v>0.1</v>
      </c>
      <c r="D75" s="7">
        <v>1</v>
      </c>
      <c r="E75" s="5">
        <v>3</v>
      </c>
      <c r="F75" s="6">
        <v>7</v>
      </c>
      <c r="G75" s="6">
        <v>7</v>
      </c>
      <c r="H75" s="6">
        <v>7</v>
      </c>
      <c r="I75" s="6">
        <v>7</v>
      </c>
      <c r="J75" s="6">
        <v>7</v>
      </c>
      <c r="K75" s="16">
        <v>7</v>
      </c>
      <c r="L75" s="6">
        <v>7</v>
      </c>
      <c r="M75" s="90">
        <v>7</v>
      </c>
      <c r="N75" s="17">
        <v>7</v>
      </c>
      <c r="O75" s="6">
        <v>7</v>
      </c>
      <c r="P75" s="6">
        <v>7</v>
      </c>
      <c r="Q75" s="6">
        <v>7</v>
      </c>
      <c r="R75" s="6">
        <v>7</v>
      </c>
      <c r="S75" s="6">
        <v>7</v>
      </c>
      <c r="T75" s="16">
        <v>7</v>
      </c>
      <c r="U75" s="6">
        <v>7</v>
      </c>
      <c r="V75" s="6">
        <v>7</v>
      </c>
      <c r="W75" s="17">
        <v>7</v>
      </c>
      <c r="X75" s="17">
        <f>MIN(O75:Q75)+1</f>
        <v>8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f>IF(T75="NaN", IF($X75&gt;1, (1-(K75/$X75))*100,100), (1-(K75/T75))*100)</f>
        <v>0</v>
      </c>
      <c r="AE75" s="6">
        <f>IF(U75="NaN", IF($X75&gt;1, (1-(L75/$X75))*100,100), (1-(L75/U75))*100)</f>
        <v>0</v>
      </c>
      <c r="AF75" s="6">
        <f>IF(V75="NaN", IF($X75&gt;1, (1-(M75/$X75))*100,100), (1-(M75/V75))*100)</f>
        <v>0</v>
      </c>
      <c r="AG75" s="17">
        <f>IF(W75="NaN", IF($X75&gt;1, (1-(N75/$X75))*100,100), (1-(N75/W75))*100)</f>
        <v>0</v>
      </c>
      <c r="AH75" s="6">
        <v>4327.8900000000003</v>
      </c>
      <c r="AI75" s="6">
        <v>7.0000000000000007E-2</v>
      </c>
      <c r="AJ75" s="6">
        <v>0.1</v>
      </c>
      <c r="AK75" s="6">
        <v>0.02</v>
      </c>
      <c r="AL75" s="6">
        <v>0.08</v>
      </c>
      <c r="AM75" s="12">
        <v>20.54456806182861</v>
      </c>
      <c r="AN75" s="1">
        <v>18.913396120071411</v>
      </c>
      <c r="AO75" s="1">
        <v>10.340781927108759</v>
      </c>
      <c r="AP75" s="18">
        <v>4.8922238349914551</v>
      </c>
      <c r="AQ75" s="1" t="b">
        <f>SUM($AH75:$AP75) &lt; $AU$1 * 7200</f>
        <v>1</v>
      </c>
      <c r="AR75" s="1" t="b">
        <f t="shared" si="3"/>
        <v>1</v>
      </c>
      <c r="AS75" s="5" t="b">
        <f>AND($AR75=FALSE, OR($AD75&lt;=0, $AE75&lt;=0, $AF75&lt;=0, $AG75&lt;=0))</f>
        <v>0</v>
      </c>
      <c r="AU75" s="1"/>
      <c r="AW75" s="14">
        <f xml:space="preserve"> SUBTOTAL(104, H75,K75:N75)</f>
        <v>7</v>
      </c>
      <c r="AX75" s="14">
        <f xml:space="preserve"> SUBTOTAL(105, O75:Q75,T75:W75)</f>
        <v>7</v>
      </c>
      <c r="AY75" s="39" t="b">
        <f t="shared" si="2"/>
        <v>1</v>
      </c>
    </row>
    <row r="76" spans="1:51">
      <c r="A76" s="5">
        <v>75</v>
      </c>
      <c r="B76" s="5">
        <v>4</v>
      </c>
      <c r="C76" s="7">
        <v>0.1</v>
      </c>
      <c r="D76" s="7">
        <v>1</v>
      </c>
      <c r="E76" s="5">
        <v>4</v>
      </c>
      <c r="F76" s="6">
        <v>8</v>
      </c>
      <c r="G76" s="6">
        <v>8</v>
      </c>
      <c r="H76" s="6">
        <v>8</v>
      </c>
      <c r="I76" s="6">
        <v>8</v>
      </c>
      <c r="J76" s="6">
        <v>8</v>
      </c>
      <c r="K76" s="16">
        <v>8</v>
      </c>
      <c r="L76" s="6">
        <v>8</v>
      </c>
      <c r="M76" s="90">
        <v>8</v>
      </c>
      <c r="N76" s="17">
        <v>8</v>
      </c>
      <c r="O76" s="6">
        <v>8</v>
      </c>
      <c r="P76" s="6">
        <v>8</v>
      </c>
      <c r="Q76" s="6">
        <v>8</v>
      </c>
      <c r="R76" s="6">
        <v>8</v>
      </c>
      <c r="S76" s="6">
        <v>8</v>
      </c>
      <c r="T76" s="16">
        <v>8</v>
      </c>
      <c r="U76" s="6">
        <v>8</v>
      </c>
      <c r="V76" s="6">
        <v>8</v>
      </c>
      <c r="W76" s="17">
        <v>8</v>
      </c>
      <c r="X76" s="17">
        <f>MIN(O76:Q76)+1</f>
        <v>9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f>IF(T76="NaN", IF($X76&gt;1, (1-(K76/$X76))*100,100), (1-(K76/T76))*100)</f>
        <v>0</v>
      </c>
      <c r="AE76" s="6">
        <f>IF(U76="NaN", IF($X76&gt;1, (1-(L76/$X76))*100,100), (1-(L76/U76))*100)</f>
        <v>0</v>
      </c>
      <c r="AF76" s="6">
        <f>IF(V76="NaN", IF($X76&gt;1, (1-(M76/$X76))*100,100), (1-(M76/V76))*100)</f>
        <v>0</v>
      </c>
      <c r="AG76" s="17">
        <f>IF(W76="NaN", IF($X76&gt;1, (1-(N76/$X76))*100,100), (1-(N76/W76))*100)</f>
        <v>0</v>
      </c>
      <c r="AH76" s="6">
        <v>2645.43</v>
      </c>
      <c r="AI76" s="6">
        <v>0.28999999999999998</v>
      </c>
      <c r="AJ76" s="6">
        <v>0.42</v>
      </c>
      <c r="AK76" s="6">
        <v>0.05</v>
      </c>
      <c r="AL76" s="6">
        <v>0.17</v>
      </c>
      <c r="AM76" s="12">
        <v>23.345189809799191</v>
      </c>
      <c r="AN76" s="1">
        <v>34.731972932815552</v>
      </c>
      <c r="AO76" s="1">
        <v>11.18097996711731</v>
      </c>
      <c r="AP76" s="18">
        <v>5.0483989715576172</v>
      </c>
      <c r="AQ76" s="1" t="b">
        <f>SUM($AH76:$AP76) &lt; $AU$1 * 7200</f>
        <v>1</v>
      </c>
      <c r="AR76" s="1" t="b">
        <f t="shared" si="3"/>
        <v>1</v>
      </c>
      <c r="AS76" s="5" t="b">
        <f>AND($AR76=FALSE, OR($AD76&lt;=0, $AE76&lt;=0, $AF76&lt;=0, $AG76&lt;=0))</f>
        <v>0</v>
      </c>
      <c r="AU76" s="1"/>
      <c r="AW76" s="14">
        <f xml:space="preserve"> SUBTOTAL(104, H76,K76:N76)</f>
        <v>8</v>
      </c>
      <c r="AX76" s="14">
        <f xml:space="preserve"> SUBTOTAL(105, O76:Q76,T76:W76)</f>
        <v>8</v>
      </c>
      <c r="AY76" s="39" t="b">
        <f t="shared" si="2"/>
        <v>1</v>
      </c>
    </row>
    <row r="77" spans="1:51">
      <c r="A77" s="5">
        <v>75</v>
      </c>
      <c r="B77" s="5">
        <v>4</v>
      </c>
      <c r="C77" s="7">
        <v>0.1</v>
      </c>
      <c r="D77" s="7">
        <v>1</v>
      </c>
      <c r="E77" s="5">
        <v>5</v>
      </c>
      <c r="F77" s="6">
        <v>7</v>
      </c>
      <c r="G77" s="6">
        <v>7</v>
      </c>
      <c r="H77" s="6">
        <v>7</v>
      </c>
      <c r="I77" s="6">
        <v>7</v>
      </c>
      <c r="J77" s="6">
        <v>7</v>
      </c>
      <c r="K77" s="16">
        <v>7</v>
      </c>
      <c r="L77" s="6">
        <v>7</v>
      </c>
      <c r="M77" s="90">
        <v>7</v>
      </c>
      <c r="N77" s="17">
        <v>7</v>
      </c>
      <c r="O77" s="6">
        <v>7</v>
      </c>
      <c r="P77" s="6">
        <v>7</v>
      </c>
      <c r="Q77" s="6">
        <v>7</v>
      </c>
      <c r="R77" s="6">
        <v>7</v>
      </c>
      <c r="S77" s="6">
        <v>7</v>
      </c>
      <c r="T77" s="16">
        <v>7</v>
      </c>
      <c r="U77" s="6">
        <v>7</v>
      </c>
      <c r="V77" s="6">
        <v>7</v>
      </c>
      <c r="W77" s="17">
        <v>7</v>
      </c>
      <c r="X77" s="17">
        <f>MIN(O77:Q77)+1</f>
        <v>8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f>IF(T77="NaN", IF($X77&gt;1, (1-(K77/$X77))*100,100), (1-(K77/T77))*100)</f>
        <v>0</v>
      </c>
      <c r="AE77" s="6">
        <f>IF(U77="NaN", IF($X77&gt;1, (1-(L77/$X77))*100,100), (1-(L77/U77))*100)</f>
        <v>0</v>
      </c>
      <c r="AF77" s="6">
        <f>IF(V77="NaN", IF($X77&gt;1, (1-(M77/$X77))*100,100), (1-(M77/V77))*100)</f>
        <v>0</v>
      </c>
      <c r="AG77" s="17">
        <f>IF(W77="NaN", IF($X77&gt;1, (1-(N77/$X77))*100,100), (1-(N77/W77))*100)</f>
        <v>0</v>
      </c>
      <c r="AH77" s="6">
        <v>347.52</v>
      </c>
      <c r="AI77" s="6">
        <v>0.44</v>
      </c>
      <c r="AJ77" s="6">
        <v>1.27</v>
      </c>
      <c r="AK77" s="6">
        <v>0.08</v>
      </c>
      <c r="AL77" s="6">
        <v>0.3</v>
      </c>
      <c r="AM77" s="12">
        <v>42.446122884750373</v>
      </c>
      <c r="AN77" s="1">
        <v>20.77665901184082</v>
      </c>
      <c r="AO77" s="1">
        <v>12.07120680809021</v>
      </c>
      <c r="AP77" s="18">
        <v>5.4169790744781494</v>
      </c>
      <c r="AQ77" s="1" t="b">
        <f>SUM($AH77:$AP77) &lt; $AU$1 * 7200</f>
        <v>1</v>
      </c>
      <c r="AR77" s="1" t="b">
        <f t="shared" si="3"/>
        <v>1</v>
      </c>
      <c r="AS77" s="5" t="b">
        <f>AND($AR77=FALSE, OR($AD77&lt;=0, $AE77&lt;=0, $AF77&lt;=0, $AG77&lt;=0))</f>
        <v>0</v>
      </c>
      <c r="AU77" s="1"/>
      <c r="AW77" s="14">
        <f xml:space="preserve"> SUBTOTAL(104, H77,K77:N77)</f>
        <v>7</v>
      </c>
      <c r="AX77" s="14">
        <f xml:space="preserve"> SUBTOTAL(105, O77:Q77,T77:W77)</f>
        <v>7</v>
      </c>
      <c r="AY77" s="39" t="b">
        <f t="shared" si="2"/>
        <v>1</v>
      </c>
    </row>
    <row r="78" spans="1:51">
      <c r="A78" s="5">
        <v>75</v>
      </c>
      <c r="B78" s="5">
        <v>4</v>
      </c>
      <c r="C78" s="7">
        <v>0.3</v>
      </c>
      <c r="D78" s="7">
        <v>0.1</v>
      </c>
      <c r="E78" s="5">
        <v>1</v>
      </c>
      <c r="F78" s="6">
        <v>7</v>
      </c>
      <c r="G78" s="6">
        <v>7</v>
      </c>
      <c r="H78" s="6">
        <v>7</v>
      </c>
      <c r="I78" s="6">
        <v>7</v>
      </c>
      <c r="J78" s="6">
        <v>7</v>
      </c>
      <c r="K78" s="16">
        <v>7</v>
      </c>
      <c r="L78" s="6">
        <v>7</v>
      </c>
      <c r="M78" s="90">
        <v>7</v>
      </c>
      <c r="N78" s="17">
        <v>7</v>
      </c>
      <c r="O78" s="6">
        <v>7</v>
      </c>
      <c r="P78" s="6">
        <v>7</v>
      </c>
      <c r="Q78" s="6">
        <v>7</v>
      </c>
      <c r="R78" s="6">
        <v>7</v>
      </c>
      <c r="S78" s="6">
        <v>7</v>
      </c>
      <c r="T78" s="16">
        <v>7</v>
      </c>
      <c r="U78" s="6">
        <v>7</v>
      </c>
      <c r="V78" s="6">
        <v>7</v>
      </c>
      <c r="W78" s="17">
        <v>7</v>
      </c>
      <c r="X78" s="17">
        <f>MIN(O78:Q78)+1</f>
        <v>8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f>IF(T78="NaN", IF($X78&gt;1, (1-(K78/$X78))*100,100), (1-(K78/T78))*100)</f>
        <v>0</v>
      </c>
      <c r="AE78" s="6">
        <f>IF(U78="NaN", IF($X78&gt;1, (1-(L78/$X78))*100,100), (1-(L78/U78))*100)</f>
        <v>0</v>
      </c>
      <c r="AF78" s="6">
        <f>IF(V78="NaN", IF($X78&gt;1, (1-(M78/$X78))*100,100), (1-(M78/V78))*100)</f>
        <v>0</v>
      </c>
      <c r="AG78" s="17">
        <f>IF(W78="NaN", IF($X78&gt;1, (1-(N78/$X78))*100,100), (1-(N78/W78))*100)</f>
        <v>0</v>
      </c>
      <c r="AH78" s="6">
        <v>0.12</v>
      </c>
      <c r="AI78" s="6">
        <v>0.06</v>
      </c>
      <c r="AJ78" s="6">
        <v>0.09</v>
      </c>
      <c r="AK78" s="6">
        <v>0.03</v>
      </c>
      <c r="AL78" s="6">
        <v>0.08</v>
      </c>
      <c r="AM78" s="12">
        <v>112.9223201274872</v>
      </c>
      <c r="AN78" s="1">
        <v>20.505576133728031</v>
      </c>
      <c r="AO78" s="1">
        <v>10.94740009307861</v>
      </c>
      <c r="AP78" s="18">
        <v>5.4375009536743164</v>
      </c>
      <c r="AQ78" s="1" t="b">
        <f>SUM($AH78:$AP78) &lt; $AU$1 * 7200</f>
        <v>1</v>
      </c>
      <c r="AR78" s="1" t="b">
        <f t="shared" si="3"/>
        <v>1</v>
      </c>
      <c r="AS78" s="5" t="b">
        <f>AND($AR78=FALSE, OR($AD78&lt;=0, $AE78&lt;=0, $AF78&lt;=0, $AG78&lt;=0))</f>
        <v>0</v>
      </c>
      <c r="AU78" s="1"/>
      <c r="AW78" s="14">
        <f xml:space="preserve"> SUBTOTAL(104, H78,K78:N78)</f>
        <v>7</v>
      </c>
      <c r="AX78" s="14">
        <f xml:space="preserve"> SUBTOTAL(105, O78:Q78,T78:W78)</f>
        <v>7</v>
      </c>
      <c r="AY78" s="39" t="b">
        <f t="shared" si="2"/>
        <v>1</v>
      </c>
    </row>
    <row r="79" spans="1:51">
      <c r="A79" s="5">
        <v>75</v>
      </c>
      <c r="B79" s="5">
        <v>4</v>
      </c>
      <c r="C79" s="7">
        <v>0.3</v>
      </c>
      <c r="D79" s="7">
        <v>0.1</v>
      </c>
      <c r="E79" s="5">
        <v>2</v>
      </c>
      <c r="F79" s="6">
        <v>0</v>
      </c>
      <c r="G79" s="6">
        <v>16</v>
      </c>
      <c r="H79" s="6">
        <v>16</v>
      </c>
      <c r="I79" s="6">
        <v>11</v>
      </c>
      <c r="J79" s="6">
        <v>11.739100000000001</v>
      </c>
      <c r="K79" s="16">
        <v>16</v>
      </c>
      <c r="L79" s="6">
        <v>15.999999999999741</v>
      </c>
      <c r="M79" s="90">
        <v>16</v>
      </c>
      <c r="N79" s="17">
        <v>16</v>
      </c>
      <c r="O79" s="6">
        <v>16</v>
      </c>
      <c r="P79" s="6">
        <v>16</v>
      </c>
      <c r="Q79" s="6">
        <v>16</v>
      </c>
      <c r="R79" s="6">
        <v>18</v>
      </c>
      <c r="S79" s="6">
        <v>18</v>
      </c>
      <c r="T79" s="16">
        <v>16</v>
      </c>
      <c r="U79" s="6" t="s">
        <v>14</v>
      </c>
      <c r="V79" s="6">
        <v>16</v>
      </c>
      <c r="W79" s="17">
        <v>16</v>
      </c>
      <c r="X79" s="17">
        <f>MIN(O79:Q79)+1</f>
        <v>17</v>
      </c>
      <c r="Y79" s="6">
        <v>100</v>
      </c>
      <c r="Z79" s="6">
        <v>0</v>
      </c>
      <c r="AA79" s="6">
        <v>0</v>
      </c>
      <c r="AB79" s="6">
        <v>38.8889</v>
      </c>
      <c r="AC79" s="6">
        <v>34.782600000000002</v>
      </c>
      <c r="AD79" s="6">
        <f>IF(T79="NaN", IF($X79&gt;1, (1-(K79/$X79))*100,100), (1-(K79/T79))*100)</f>
        <v>0</v>
      </c>
      <c r="AE79" s="6">
        <f>IF(U79="NaN", IF($X79&gt;1, (1-(L79/$X79))*100,100), (1-(L79/U79))*100)</f>
        <v>5.8823529411779933</v>
      </c>
      <c r="AF79" s="6">
        <f>IF(V79="NaN", IF($X79&gt;1, (1-(M79/$X79))*100,100), (1-(M79/V79))*100)</f>
        <v>0</v>
      </c>
      <c r="AG79" s="17">
        <f>IF(W79="NaN", IF($X79&gt;1, (1-(N79/$X79))*100,100), (1-(N79/W79))*100)</f>
        <v>0</v>
      </c>
      <c r="AH79" s="6">
        <v>7200</v>
      </c>
      <c r="AI79" s="6">
        <v>7.74</v>
      </c>
      <c r="AJ79" s="6">
        <v>169</v>
      </c>
      <c r="AK79" s="6">
        <v>17.95</v>
      </c>
      <c r="AL79" s="6">
        <v>13.55</v>
      </c>
      <c r="AM79" s="12">
        <v>124.41933393478389</v>
      </c>
      <c r="AN79" s="1">
        <v>7200</v>
      </c>
      <c r="AO79" s="1">
        <v>32.174891948699951</v>
      </c>
      <c r="AP79" s="18">
        <v>5.3536679744720459</v>
      </c>
      <c r="AQ79" s="1" t="b">
        <f>SUM($AH79:$AP79) &lt; $AU$1 * 7200</f>
        <v>1</v>
      </c>
      <c r="AR79" s="1" t="b">
        <f t="shared" si="3"/>
        <v>1</v>
      </c>
      <c r="AS79" s="5" t="b">
        <f>AND($AR79=FALSE, OR($AD79&lt;=0, $AE79&lt;=0, $AF79&lt;=0, $AG79&lt;=0))</f>
        <v>0</v>
      </c>
      <c r="AU79" s="1"/>
      <c r="AW79" s="14">
        <f xml:space="preserve"> SUBTOTAL(104, H79,K79:N79)</f>
        <v>16</v>
      </c>
      <c r="AX79" s="14">
        <f xml:space="preserve"> SUBTOTAL(105, O79:Q79,T79:W79)</f>
        <v>16</v>
      </c>
      <c r="AY79" s="39" t="b">
        <f t="shared" si="2"/>
        <v>1</v>
      </c>
    </row>
    <row r="80" spans="1:51">
      <c r="A80" s="5">
        <v>75</v>
      </c>
      <c r="B80" s="5">
        <v>4</v>
      </c>
      <c r="C80" s="7">
        <v>0.3</v>
      </c>
      <c r="D80" s="7">
        <v>0.1</v>
      </c>
      <c r="E80" s="5">
        <v>3</v>
      </c>
      <c r="F80" s="6">
        <v>9</v>
      </c>
      <c r="G80" s="6">
        <v>9</v>
      </c>
      <c r="H80" s="6">
        <v>9</v>
      </c>
      <c r="I80" s="6">
        <v>9</v>
      </c>
      <c r="J80" s="6">
        <v>9</v>
      </c>
      <c r="K80" s="16">
        <v>9</v>
      </c>
      <c r="L80" s="6">
        <v>9</v>
      </c>
      <c r="M80" s="90">
        <v>9</v>
      </c>
      <c r="N80" s="17">
        <v>8.9999999999999982</v>
      </c>
      <c r="O80" s="6">
        <v>9</v>
      </c>
      <c r="P80" s="6">
        <v>9</v>
      </c>
      <c r="Q80" s="6">
        <v>9</v>
      </c>
      <c r="R80" s="6">
        <v>9</v>
      </c>
      <c r="S80" s="6">
        <v>9</v>
      </c>
      <c r="T80" s="16">
        <v>9</v>
      </c>
      <c r="U80" s="6">
        <v>9</v>
      </c>
      <c r="V80" s="6">
        <v>9</v>
      </c>
      <c r="W80" s="17">
        <v>8.9999999999999982</v>
      </c>
      <c r="X80" s="17">
        <f>MIN(O80:Q80)+1</f>
        <v>10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f>IF(T80="NaN", IF($X80&gt;1, (1-(K80/$X80))*100,100), (1-(K80/T80))*100)</f>
        <v>0</v>
      </c>
      <c r="AE80" s="6">
        <f>IF(U80="NaN", IF($X80&gt;1, (1-(L80/$X80))*100,100), (1-(L80/U80))*100)</f>
        <v>0</v>
      </c>
      <c r="AF80" s="6">
        <f>IF(V80="NaN", IF($X80&gt;1, (1-(M80/$X80))*100,100), (1-(M80/V80))*100)</f>
        <v>0</v>
      </c>
      <c r="AG80" s="17">
        <f>IF(W80="NaN", IF($X80&gt;1, (1-(N80/$X80))*100,100), (1-(N80/W80))*100)</f>
        <v>0</v>
      </c>
      <c r="AH80" s="6">
        <v>0.45</v>
      </c>
      <c r="AI80" s="6">
        <v>0.25</v>
      </c>
      <c r="AJ80" s="6">
        <v>0.42</v>
      </c>
      <c r="AK80" s="6">
        <v>0.1</v>
      </c>
      <c r="AL80" s="6">
        <v>0.13</v>
      </c>
      <c r="AM80" s="12">
        <v>118.8696479797363</v>
      </c>
      <c r="AN80" s="1">
        <v>15.26562404632568</v>
      </c>
      <c r="AO80" s="1">
        <v>10.601193904876711</v>
      </c>
      <c r="AP80" s="18">
        <v>5.3328838348388672</v>
      </c>
      <c r="AQ80" s="1" t="b">
        <f>SUM($AH80:$AP80) &lt; $AU$1 * 7200</f>
        <v>1</v>
      </c>
      <c r="AR80" s="1" t="b">
        <f t="shared" si="3"/>
        <v>1</v>
      </c>
      <c r="AS80" s="5" t="b">
        <f>AND($AR80=FALSE, OR($AD80&lt;=0, $AE80&lt;=0, $AF80&lt;=0, $AG80&lt;=0))</f>
        <v>0</v>
      </c>
      <c r="AU80" s="1"/>
      <c r="AW80" s="14">
        <f xml:space="preserve"> SUBTOTAL(104, H80,K80:N80)</f>
        <v>9</v>
      </c>
      <c r="AX80" s="14">
        <f xml:space="preserve"> SUBTOTAL(105, O80:Q80,T80:W80)</f>
        <v>8.9999999999999982</v>
      </c>
      <c r="AY80" s="39" t="b">
        <f t="shared" si="2"/>
        <v>1</v>
      </c>
    </row>
    <row r="81" spans="1:51">
      <c r="A81" s="5">
        <v>75</v>
      </c>
      <c r="B81" s="5">
        <v>4</v>
      </c>
      <c r="C81" s="7">
        <v>0.3</v>
      </c>
      <c r="D81" s="7">
        <v>0.1</v>
      </c>
      <c r="E81" s="5">
        <v>4</v>
      </c>
      <c r="F81" s="6">
        <v>7</v>
      </c>
      <c r="G81" s="6">
        <v>7</v>
      </c>
      <c r="H81" s="6">
        <v>7</v>
      </c>
      <c r="I81" s="6">
        <v>7</v>
      </c>
      <c r="J81" s="6">
        <v>7</v>
      </c>
      <c r="K81" s="16">
        <v>7</v>
      </c>
      <c r="L81" s="6">
        <v>7</v>
      </c>
      <c r="M81" s="90">
        <v>7</v>
      </c>
      <c r="N81" s="17">
        <v>7</v>
      </c>
      <c r="O81" s="6">
        <v>7</v>
      </c>
      <c r="P81" s="6">
        <v>7</v>
      </c>
      <c r="Q81" s="6">
        <v>7</v>
      </c>
      <c r="R81" s="6">
        <v>7</v>
      </c>
      <c r="S81" s="6">
        <v>7</v>
      </c>
      <c r="T81" s="16">
        <v>7</v>
      </c>
      <c r="U81" s="6">
        <v>7</v>
      </c>
      <c r="V81" s="6">
        <v>7</v>
      </c>
      <c r="W81" s="17">
        <v>7</v>
      </c>
      <c r="X81" s="17">
        <f>MIN(O81:Q81)+1</f>
        <v>8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f>IF(T81="NaN", IF($X81&gt;1, (1-(K81/$X81))*100,100), (1-(K81/T81))*100)</f>
        <v>0</v>
      </c>
      <c r="AE81" s="6">
        <f>IF(U81="NaN", IF($X81&gt;1, (1-(L81/$X81))*100,100), (1-(L81/U81))*100)</f>
        <v>0</v>
      </c>
      <c r="AF81" s="6">
        <f>IF(V81="NaN", IF($X81&gt;1, (1-(M81/$X81))*100,100), (1-(M81/V81))*100)</f>
        <v>0</v>
      </c>
      <c r="AG81" s="17">
        <f>IF(W81="NaN", IF($X81&gt;1, (1-(N81/$X81))*100,100), (1-(N81/W81))*100)</f>
        <v>0</v>
      </c>
      <c r="AH81" s="6">
        <v>1.17</v>
      </c>
      <c r="AI81" s="6">
        <v>0.2</v>
      </c>
      <c r="AJ81" s="6">
        <v>0.53</v>
      </c>
      <c r="AK81" s="6">
        <v>0.03</v>
      </c>
      <c r="AL81" s="6">
        <v>0.06</v>
      </c>
      <c r="AM81" s="12">
        <v>162.99973177909851</v>
      </c>
      <c r="AN81" s="1">
        <v>18.486439943313599</v>
      </c>
      <c r="AO81" s="1">
        <v>14.443885087966921</v>
      </c>
      <c r="AP81" s="18">
        <v>5.4350018501281738</v>
      </c>
      <c r="AQ81" s="1" t="b">
        <f>SUM($AH81:$AP81) &lt; $AU$1 * 7200</f>
        <v>1</v>
      </c>
      <c r="AR81" s="1" t="b">
        <f t="shared" si="3"/>
        <v>1</v>
      </c>
      <c r="AS81" s="5" t="b">
        <f>AND($AR81=FALSE, OR($AD81&lt;=0, $AE81&lt;=0, $AF81&lt;=0, $AG81&lt;=0))</f>
        <v>0</v>
      </c>
      <c r="AU81" s="1"/>
      <c r="AW81" s="14">
        <f xml:space="preserve"> SUBTOTAL(104, H81,K81:N81)</f>
        <v>7</v>
      </c>
      <c r="AX81" s="14">
        <f xml:space="preserve"> SUBTOTAL(105, O81:Q81,T81:W81)</f>
        <v>7</v>
      </c>
      <c r="AY81" s="39" t="b">
        <f t="shared" si="2"/>
        <v>1</v>
      </c>
    </row>
    <row r="82" spans="1:51">
      <c r="A82" s="5">
        <v>75</v>
      </c>
      <c r="B82" s="5">
        <v>4</v>
      </c>
      <c r="C82" s="7">
        <v>0.3</v>
      </c>
      <c r="D82" s="7">
        <v>0.1</v>
      </c>
      <c r="E82" s="5">
        <v>5</v>
      </c>
      <c r="F82" s="6">
        <v>7</v>
      </c>
      <c r="G82" s="6">
        <v>7</v>
      </c>
      <c r="H82" s="6">
        <v>7</v>
      </c>
      <c r="I82" s="6">
        <v>7</v>
      </c>
      <c r="J82" s="6">
        <v>7</v>
      </c>
      <c r="K82" s="16">
        <v>7</v>
      </c>
      <c r="L82" s="6">
        <v>7</v>
      </c>
      <c r="M82" s="90">
        <v>7</v>
      </c>
      <c r="N82" s="17">
        <v>7</v>
      </c>
      <c r="O82" s="6">
        <v>7</v>
      </c>
      <c r="P82" s="6">
        <v>7</v>
      </c>
      <c r="Q82" s="6">
        <v>7</v>
      </c>
      <c r="R82" s="6">
        <v>7</v>
      </c>
      <c r="S82" s="6">
        <v>7</v>
      </c>
      <c r="T82" s="16">
        <v>7</v>
      </c>
      <c r="U82" s="6">
        <v>7</v>
      </c>
      <c r="V82" s="6">
        <v>7</v>
      </c>
      <c r="W82" s="17">
        <v>7</v>
      </c>
      <c r="X82" s="17">
        <f>MIN(O82:Q82)+1</f>
        <v>8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f>IF(T82="NaN", IF($X82&gt;1, (1-(K82/$X82))*100,100), (1-(K82/T82))*100)</f>
        <v>0</v>
      </c>
      <c r="AE82" s="6">
        <f>IF(U82="NaN", IF($X82&gt;1, (1-(L82/$X82))*100,100), (1-(L82/U82))*100)</f>
        <v>0</v>
      </c>
      <c r="AF82" s="6">
        <f>IF(V82="NaN", IF($X82&gt;1, (1-(M82/$X82))*100,100), (1-(M82/V82))*100)</f>
        <v>0</v>
      </c>
      <c r="AG82" s="17">
        <f>IF(W82="NaN", IF($X82&gt;1, (1-(N82/$X82))*100,100), (1-(N82/W82))*100)</f>
        <v>0</v>
      </c>
      <c r="AH82" s="6">
        <v>546.80999999999995</v>
      </c>
      <c r="AI82" s="6">
        <v>0.63</v>
      </c>
      <c r="AJ82" s="6">
        <v>0.64</v>
      </c>
      <c r="AK82" s="6">
        <v>0.31</v>
      </c>
      <c r="AL82" s="6">
        <v>0.42</v>
      </c>
      <c r="AM82" s="12">
        <v>89.252170085906982</v>
      </c>
      <c r="AN82" s="1">
        <v>19.904711961746219</v>
      </c>
      <c r="AO82" s="1">
        <v>18.92175197601318</v>
      </c>
      <c r="AP82" s="18">
        <v>5.0835938453674316</v>
      </c>
      <c r="AQ82" s="1" t="b">
        <f>SUM($AH82:$AP82) &lt; $AU$1 * 7200</f>
        <v>1</v>
      </c>
      <c r="AR82" s="1" t="b">
        <f t="shared" si="3"/>
        <v>1</v>
      </c>
      <c r="AS82" s="5" t="b">
        <f>AND($AR82=FALSE, OR($AD82&lt;=0, $AE82&lt;=0, $AF82&lt;=0, $AG82&lt;=0))</f>
        <v>0</v>
      </c>
      <c r="AU82" s="1"/>
      <c r="AW82" s="14">
        <f xml:space="preserve"> SUBTOTAL(104, H82,K82:N82)</f>
        <v>7</v>
      </c>
      <c r="AX82" s="14">
        <f xml:space="preserve"> SUBTOTAL(105, O82:Q82,T82:W82)</f>
        <v>7</v>
      </c>
      <c r="AY82" s="39" t="b">
        <f t="shared" si="2"/>
        <v>1</v>
      </c>
    </row>
    <row r="83" spans="1:51">
      <c r="A83" s="5">
        <v>75</v>
      </c>
      <c r="B83" s="5">
        <v>4</v>
      </c>
      <c r="C83" s="7">
        <v>0.3</v>
      </c>
      <c r="D83" s="7">
        <v>0.5</v>
      </c>
      <c r="E83" s="5">
        <v>1</v>
      </c>
      <c r="F83" s="6">
        <v>7</v>
      </c>
      <c r="G83" s="6">
        <v>14</v>
      </c>
      <c r="H83" s="6">
        <v>14</v>
      </c>
      <c r="I83" s="6">
        <v>12.3261</v>
      </c>
      <c r="J83" s="6">
        <v>14</v>
      </c>
      <c r="K83" s="16">
        <v>14</v>
      </c>
      <c r="L83" s="6">
        <v>14</v>
      </c>
      <c r="M83" s="90">
        <v>14</v>
      </c>
      <c r="N83" s="17">
        <v>14</v>
      </c>
      <c r="O83" s="6">
        <v>14</v>
      </c>
      <c r="P83" s="6">
        <v>14</v>
      </c>
      <c r="Q83" s="6">
        <v>14</v>
      </c>
      <c r="R83" s="6">
        <v>14</v>
      </c>
      <c r="S83" s="6">
        <v>14</v>
      </c>
      <c r="T83" s="16">
        <v>14</v>
      </c>
      <c r="U83" s="6">
        <v>14</v>
      </c>
      <c r="V83" s="6">
        <v>14</v>
      </c>
      <c r="W83" s="17">
        <v>14</v>
      </c>
      <c r="X83" s="17">
        <f>MIN(O83:Q83)+1</f>
        <v>15</v>
      </c>
      <c r="Y83" s="6">
        <v>50</v>
      </c>
      <c r="Z83" s="6">
        <v>0</v>
      </c>
      <c r="AA83" s="6">
        <v>0</v>
      </c>
      <c r="AB83" s="6">
        <v>11.9565</v>
      </c>
      <c r="AC83" s="6">
        <v>0</v>
      </c>
      <c r="AD83" s="6">
        <f>IF(T83="NaN", IF($X83&gt;1, (1-(K83/$X83))*100,100), (1-(K83/T83))*100)</f>
        <v>0</v>
      </c>
      <c r="AE83" s="6">
        <f>IF(U83="NaN", IF($X83&gt;1, (1-(L83/$X83))*100,100), (1-(L83/U83))*100)</f>
        <v>0</v>
      </c>
      <c r="AF83" s="6">
        <f>IF(V83="NaN", IF($X83&gt;1, (1-(M83/$X83))*100,100), (1-(M83/V83))*100)</f>
        <v>0</v>
      </c>
      <c r="AG83" s="17">
        <f>IF(W83="NaN", IF($X83&gt;1, (1-(N83/$X83))*100,100), (1-(N83/W83))*100)</f>
        <v>0</v>
      </c>
      <c r="AH83" s="6">
        <v>7200</v>
      </c>
      <c r="AI83" s="6">
        <v>6.38</v>
      </c>
      <c r="AJ83" s="6">
        <v>25.69</v>
      </c>
      <c r="AK83" s="6">
        <v>10.58</v>
      </c>
      <c r="AL83" s="6">
        <v>1.82</v>
      </c>
      <c r="AM83" s="12">
        <v>289.97955703735352</v>
      </c>
      <c r="AN83" s="1">
        <v>2866.720649003983</v>
      </c>
      <c r="AO83" s="1">
        <v>98.143193960189819</v>
      </c>
      <c r="AP83" s="18">
        <v>8.6357390880584717</v>
      </c>
      <c r="AQ83" s="1" t="b">
        <f>SUM($AH83:$AP83) &lt; $AU$1 * 7200</f>
        <v>1</v>
      </c>
      <c r="AR83" s="1" t="b">
        <f t="shared" si="3"/>
        <v>1</v>
      </c>
      <c r="AS83" s="5" t="b">
        <f>AND($AR83=FALSE, OR($AD83&lt;=0, $AE83&lt;=0, $AF83&lt;=0, $AG83&lt;=0))</f>
        <v>0</v>
      </c>
      <c r="AU83" s="1"/>
      <c r="AW83" s="14">
        <f xml:space="preserve"> SUBTOTAL(104, H83,K83:N83)</f>
        <v>14</v>
      </c>
      <c r="AX83" s="14">
        <f xml:space="preserve"> SUBTOTAL(105, O83:Q83,T83:W83)</f>
        <v>14</v>
      </c>
      <c r="AY83" s="39" t="b">
        <f t="shared" si="2"/>
        <v>1</v>
      </c>
    </row>
    <row r="84" spans="1:51">
      <c r="A84" s="5">
        <v>75</v>
      </c>
      <c r="B84" s="5">
        <v>4</v>
      </c>
      <c r="C84" s="7">
        <v>0.3</v>
      </c>
      <c r="D84" s="7">
        <v>0.5</v>
      </c>
      <c r="E84" s="5">
        <v>2</v>
      </c>
      <c r="F84" s="6">
        <v>0</v>
      </c>
      <c r="G84" s="6">
        <v>25</v>
      </c>
      <c r="H84" s="6">
        <v>25</v>
      </c>
      <c r="I84" s="6">
        <v>12.6</v>
      </c>
      <c r="J84" s="6">
        <v>19.166699999999999</v>
      </c>
      <c r="K84" s="16">
        <v>9.2808093194359298</v>
      </c>
      <c r="L84" s="6">
        <v>17.999999999999989</v>
      </c>
      <c r="M84" s="90">
        <v>25</v>
      </c>
      <c r="N84" s="17">
        <v>25</v>
      </c>
      <c r="O84" s="6">
        <v>25</v>
      </c>
      <c r="P84" s="6">
        <v>25</v>
      </c>
      <c r="Q84" s="6">
        <v>25</v>
      </c>
      <c r="R84" s="6">
        <v>25</v>
      </c>
      <c r="S84" s="6">
        <v>25</v>
      </c>
      <c r="T84" s="16" t="s">
        <v>14</v>
      </c>
      <c r="U84" s="6">
        <v>25</v>
      </c>
      <c r="V84" s="6">
        <v>25</v>
      </c>
      <c r="W84" s="17">
        <v>25</v>
      </c>
      <c r="X84" s="17">
        <f>MIN(O84:Q84)+1</f>
        <v>26</v>
      </c>
      <c r="Y84" s="6">
        <v>100</v>
      </c>
      <c r="Z84" s="6">
        <v>0</v>
      </c>
      <c r="AA84" s="6">
        <v>0</v>
      </c>
      <c r="AB84" s="6">
        <v>49.6</v>
      </c>
      <c r="AC84" s="6">
        <v>23.333300000000001</v>
      </c>
      <c r="AD84" s="6">
        <f>IF(T84="NaN", IF($X84&gt;1, (1-(K84/$X84))*100,100), (1-(K84/T84))*100)</f>
        <v>64.304579540631039</v>
      </c>
      <c r="AE84" s="6">
        <f>IF(U84="NaN", IF($X84&gt;1, (1-(L84/$X84))*100,100), (1-(L84/U84))*100)</f>
        <v>28.000000000000046</v>
      </c>
      <c r="AF84" s="6">
        <f>IF(V84="NaN", IF($X84&gt;1, (1-(M84/$X84))*100,100), (1-(M84/V84))*100)</f>
        <v>0</v>
      </c>
      <c r="AG84" s="17">
        <f>IF(W84="NaN", IF($X84&gt;1, (1-(N84/$X84))*100,100), (1-(N84/W84))*100)</f>
        <v>0</v>
      </c>
      <c r="AH84" s="6">
        <v>7200</v>
      </c>
      <c r="AI84" s="6">
        <v>799.87</v>
      </c>
      <c r="AJ84" s="6">
        <v>2405.69</v>
      </c>
      <c r="AK84" s="6">
        <v>7200</v>
      </c>
      <c r="AL84" s="6">
        <v>1225.76</v>
      </c>
      <c r="AM84" s="12">
        <v>7200</v>
      </c>
      <c r="AN84" s="1">
        <v>7200</v>
      </c>
      <c r="AO84" s="1">
        <v>2471.4853129386902</v>
      </c>
      <c r="AP84" s="18">
        <v>42.63221001625061</v>
      </c>
      <c r="AQ84" s="1" t="b">
        <f>SUM($AH84:$AP84) &lt; $AU$1 * 7200</f>
        <v>1</v>
      </c>
      <c r="AR84" s="1" t="b">
        <f t="shared" si="3"/>
        <v>1</v>
      </c>
      <c r="AS84" s="5" t="b">
        <f>AND($AR84=FALSE, OR($AD84&lt;=0, $AE84&lt;=0, $AF84&lt;=0, $AG84&lt;=0))</f>
        <v>0</v>
      </c>
      <c r="AU84" s="1"/>
      <c r="AW84" s="14">
        <f xml:space="preserve"> SUBTOTAL(104, H84,K84:N84)</f>
        <v>25</v>
      </c>
      <c r="AX84" s="14">
        <f xml:space="preserve"> SUBTOTAL(105, O84:Q84,T84:W84)</f>
        <v>25</v>
      </c>
      <c r="AY84" s="39" t="b">
        <f t="shared" si="2"/>
        <v>1</v>
      </c>
    </row>
    <row r="85" spans="1:51">
      <c r="A85" s="5">
        <v>75</v>
      </c>
      <c r="B85" s="5">
        <v>4</v>
      </c>
      <c r="C85" s="7">
        <v>0.3</v>
      </c>
      <c r="D85" s="7">
        <v>0.5</v>
      </c>
      <c r="E85" s="5">
        <v>3</v>
      </c>
      <c r="F85" s="6">
        <v>16</v>
      </c>
      <c r="G85" s="6">
        <v>18</v>
      </c>
      <c r="H85" s="6">
        <v>18</v>
      </c>
      <c r="I85" s="6">
        <v>11.9931</v>
      </c>
      <c r="J85" s="6">
        <v>18</v>
      </c>
      <c r="K85" s="16">
        <v>18</v>
      </c>
      <c r="L85" s="6">
        <v>18</v>
      </c>
      <c r="M85" s="90">
        <v>18</v>
      </c>
      <c r="N85" s="17">
        <v>18</v>
      </c>
      <c r="O85" s="6">
        <v>18</v>
      </c>
      <c r="P85" s="6">
        <v>18</v>
      </c>
      <c r="Q85" s="6">
        <v>18</v>
      </c>
      <c r="R85" s="6">
        <v>18</v>
      </c>
      <c r="S85" s="6">
        <v>18</v>
      </c>
      <c r="T85" s="16">
        <v>18</v>
      </c>
      <c r="U85" s="6">
        <v>18</v>
      </c>
      <c r="V85" s="6">
        <v>18</v>
      </c>
      <c r="W85" s="17">
        <v>18</v>
      </c>
      <c r="X85" s="17">
        <f>MIN(O85:Q85)+1</f>
        <v>19</v>
      </c>
      <c r="Y85" s="6">
        <v>11.1111</v>
      </c>
      <c r="Z85" s="6">
        <v>0</v>
      </c>
      <c r="AA85" s="6">
        <v>0</v>
      </c>
      <c r="AB85" s="6">
        <v>33.371899999999997</v>
      </c>
      <c r="AC85" s="6">
        <v>0</v>
      </c>
      <c r="AD85" s="6">
        <f>IF(T85="NaN", IF($X85&gt;1, (1-(K85/$X85))*100,100), (1-(K85/T85))*100)</f>
        <v>0</v>
      </c>
      <c r="AE85" s="6">
        <f>IF(U85="NaN", IF($X85&gt;1, (1-(L85/$X85))*100,100), (1-(L85/U85))*100)</f>
        <v>0</v>
      </c>
      <c r="AF85" s="6">
        <f>IF(V85="NaN", IF($X85&gt;1, (1-(M85/$X85))*100,100), (1-(M85/V85))*100)</f>
        <v>0</v>
      </c>
      <c r="AG85" s="17">
        <f>IF(W85="NaN", IF($X85&gt;1, (1-(N85/$X85))*100,100), (1-(N85/W85))*100)</f>
        <v>0</v>
      </c>
      <c r="AH85" s="6">
        <v>7200</v>
      </c>
      <c r="AI85" s="6">
        <v>3.02</v>
      </c>
      <c r="AJ85" s="6">
        <v>6.07</v>
      </c>
      <c r="AK85" s="6">
        <v>1.47</v>
      </c>
      <c r="AL85" s="6">
        <v>16.600000000000001</v>
      </c>
      <c r="AM85" s="12">
        <v>362.62915301322943</v>
      </c>
      <c r="AN85" s="1">
        <v>361.99139499664312</v>
      </c>
      <c r="AO85" s="1">
        <v>194.9327578544617</v>
      </c>
      <c r="AP85" s="18">
        <v>11.70752477645874</v>
      </c>
      <c r="AQ85" s="1" t="b">
        <f>SUM($AH85:$AP85) &lt; $AU$1 * 7200</f>
        <v>1</v>
      </c>
      <c r="AR85" s="1" t="b">
        <f t="shared" si="3"/>
        <v>1</v>
      </c>
      <c r="AS85" s="5" t="b">
        <f>AND($AR85=FALSE, OR($AD85&lt;=0, $AE85&lt;=0, $AF85&lt;=0, $AG85&lt;=0))</f>
        <v>0</v>
      </c>
      <c r="AU85" s="1"/>
      <c r="AW85" s="14">
        <f xml:space="preserve"> SUBTOTAL(104, H85,K85:N85)</f>
        <v>18</v>
      </c>
      <c r="AX85" s="14">
        <f xml:space="preserve"> SUBTOTAL(105, O85:Q85,T85:W85)</f>
        <v>18</v>
      </c>
      <c r="AY85" s="39" t="b">
        <f t="shared" si="2"/>
        <v>1</v>
      </c>
    </row>
    <row r="86" spans="1:51">
      <c r="A86" s="5">
        <v>75</v>
      </c>
      <c r="B86" s="5">
        <v>4</v>
      </c>
      <c r="C86" s="7">
        <v>0.3</v>
      </c>
      <c r="D86" s="7">
        <v>0.5</v>
      </c>
      <c r="E86" s="5">
        <v>4</v>
      </c>
      <c r="F86" s="6">
        <v>7</v>
      </c>
      <c r="G86" s="6">
        <v>7</v>
      </c>
      <c r="H86" s="6">
        <v>7</v>
      </c>
      <c r="I86" s="6">
        <v>7</v>
      </c>
      <c r="J86" s="6">
        <v>7</v>
      </c>
      <c r="K86" s="16">
        <v>7</v>
      </c>
      <c r="L86" s="6">
        <v>7</v>
      </c>
      <c r="M86" s="90">
        <v>7</v>
      </c>
      <c r="N86" s="17">
        <v>7</v>
      </c>
      <c r="O86" s="6">
        <v>7</v>
      </c>
      <c r="P86" s="6">
        <v>7</v>
      </c>
      <c r="Q86" s="6">
        <v>7</v>
      </c>
      <c r="R86" s="6">
        <v>7</v>
      </c>
      <c r="S86" s="6">
        <v>7</v>
      </c>
      <c r="T86" s="16">
        <v>7</v>
      </c>
      <c r="U86" s="6">
        <v>7</v>
      </c>
      <c r="V86" s="6">
        <v>7</v>
      </c>
      <c r="W86" s="17">
        <v>7</v>
      </c>
      <c r="X86" s="17">
        <f>MIN(O86:Q86)+1</f>
        <v>8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f>IF(T86="NaN", IF($X86&gt;1, (1-(K86/$X86))*100,100), (1-(K86/T86))*100)</f>
        <v>0</v>
      </c>
      <c r="AE86" s="6">
        <f>IF(U86="NaN", IF($X86&gt;1, (1-(L86/$X86))*100,100), (1-(L86/U86))*100)</f>
        <v>0</v>
      </c>
      <c r="AF86" s="6">
        <f>IF(V86="NaN", IF($X86&gt;1, (1-(M86/$X86))*100,100), (1-(M86/V86))*100)</f>
        <v>0</v>
      </c>
      <c r="AG86" s="17">
        <f>IF(W86="NaN", IF($X86&gt;1, (1-(N86/$X86))*100,100), (1-(N86/W86))*100)</f>
        <v>0</v>
      </c>
      <c r="AH86" s="6">
        <v>0.56000000000000005</v>
      </c>
      <c r="AI86" s="6">
        <v>0.13</v>
      </c>
      <c r="AJ86" s="6">
        <v>0.54</v>
      </c>
      <c r="AK86" s="6">
        <v>0.03</v>
      </c>
      <c r="AL86" s="6">
        <v>0.11</v>
      </c>
      <c r="AM86" s="12">
        <v>209.209392786026</v>
      </c>
      <c r="AN86" s="1">
        <v>97.666994094848633</v>
      </c>
      <c r="AO86" s="1">
        <v>40.666172981262207</v>
      </c>
      <c r="AP86" s="18">
        <v>5.0184319019317627</v>
      </c>
      <c r="AQ86" s="1" t="b">
        <f>SUM($AH86:$AP86) &lt; $AU$1 * 7200</f>
        <v>1</v>
      </c>
      <c r="AR86" s="1" t="b">
        <f t="shared" si="3"/>
        <v>1</v>
      </c>
      <c r="AS86" s="5" t="b">
        <f>AND($AR86=FALSE, OR($AD86&lt;=0, $AE86&lt;=0, $AF86&lt;=0, $AG86&lt;=0))</f>
        <v>0</v>
      </c>
      <c r="AU86" s="1"/>
      <c r="AW86" s="14">
        <f xml:space="preserve"> SUBTOTAL(104, H86,K86:N86)</f>
        <v>7</v>
      </c>
      <c r="AX86" s="14">
        <f xml:space="preserve"> SUBTOTAL(105, O86:Q86,T86:W86)</f>
        <v>7</v>
      </c>
      <c r="AY86" s="39" t="b">
        <f t="shared" si="2"/>
        <v>1</v>
      </c>
    </row>
    <row r="87" spans="1:51">
      <c r="A87" s="5">
        <v>75</v>
      </c>
      <c r="B87" s="5">
        <v>4</v>
      </c>
      <c r="C87" s="7">
        <v>0.3</v>
      </c>
      <c r="D87" s="7">
        <v>0.5</v>
      </c>
      <c r="E87" s="5">
        <v>5</v>
      </c>
      <c r="F87" s="6">
        <v>7</v>
      </c>
      <c r="G87" s="6">
        <v>7</v>
      </c>
      <c r="H87" s="6">
        <v>7</v>
      </c>
      <c r="I87" s="6">
        <v>7</v>
      </c>
      <c r="J87" s="6">
        <v>7</v>
      </c>
      <c r="K87" s="16">
        <v>7</v>
      </c>
      <c r="L87" s="6">
        <v>7</v>
      </c>
      <c r="M87" s="90">
        <v>7</v>
      </c>
      <c r="N87" s="17">
        <v>7</v>
      </c>
      <c r="O87" s="6">
        <v>7</v>
      </c>
      <c r="P87" s="6">
        <v>7</v>
      </c>
      <c r="Q87" s="6">
        <v>7</v>
      </c>
      <c r="R87" s="6">
        <v>7</v>
      </c>
      <c r="S87" s="6">
        <v>7</v>
      </c>
      <c r="T87" s="16">
        <v>7</v>
      </c>
      <c r="U87" s="6">
        <v>7</v>
      </c>
      <c r="V87" s="6">
        <v>7</v>
      </c>
      <c r="W87" s="17">
        <v>7</v>
      </c>
      <c r="X87" s="17">
        <f>MIN(O87:Q87)+1</f>
        <v>8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f>IF(T87="NaN", IF($X87&gt;1, (1-(K87/$X87))*100,100), (1-(K87/T87))*100)</f>
        <v>0</v>
      </c>
      <c r="AE87" s="6">
        <f>IF(U87="NaN", IF($X87&gt;1, (1-(L87/$X87))*100,100), (1-(L87/U87))*100)</f>
        <v>0</v>
      </c>
      <c r="AF87" s="6">
        <f>IF(V87="NaN", IF($X87&gt;1, (1-(M87/$X87))*100,100), (1-(M87/V87))*100)</f>
        <v>0</v>
      </c>
      <c r="AG87" s="17">
        <f>IF(W87="NaN", IF($X87&gt;1, (1-(N87/$X87))*100,100), (1-(N87/W87))*100)</f>
        <v>0</v>
      </c>
      <c r="AH87" s="6">
        <v>832.26</v>
      </c>
      <c r="AI87" s="6">
        <v>0.48</v>
      </c>
      <c r="AJ87" s="6">
        <v>1.53</v>
      </c>
      <c r="AK87" s="6">
        <v>0.16</v>
      </c>
      <c r="AL87" s="6">
        <v>0.09</v>
      </c>
      <c r="AM87" s="12">
        <v>6759.0237991809836</v>
      </c>
      <c r="AN87" s="1">
        <v>67.197635173797607</v>
      </c>
      <c r="AO87" s="1">
        <v>20.298978090286251</v>
      </c>
      <c r="AP87" s="18">
        <v>5.5674409866333008</v>
      </c>
      <c r="AQ87" s="1" t="b">
        <f>SUM($AH87:$AP87) &lt; $AU$1 * 7200</f>
        <v>1</v>
      </c>
      <c r="AR87" s="1" t="b">
        <f t="shared" si="3"/>
        <v>1</v>
      </c>
      <c r="AS87" s="5" t="b">
        <f>AND($AR87=FALSE, OR($AD87&lt;=0, $AE87&lt;=0, $AF87&lt;=0, $AG87&lt;=0))</f>
        <v>0</v>
      </c>
      <c r="AU87" s="1"/>
      <c r="AW87" s="14">
        <f xml:space="preserve"> SUBTOTAL(104, H87,K87:N87)</f>
        <v>7</v>
      </c>
      <c r="AX87" s="14">
        <f xml:space="preserve"> SUBTOTAL(105, O87:Q87,T87:W87)</f>
        <v>7</v>
      </c>
      <c r="AY87" s="39" t="b">
        <f t="shared" si="2"/>
        <v>1</v>
      </c>
    </row>
    <row r="88" spans="1:51">
      <c r="A88" s="5">
        <v>75</v>
      </c>
      <c r="B88" s="5">
        <v>4</v>
      </c>
      <c r="C88" s="7">
        <v>0.3</v>
      </c>
      <c r="D88" s="7">
        <v>1</v>
      </c>
      <c r="E88" s="5">
        <v>1</v>
      </c>
      <c r="F88" s="6">
        <v>14</v>
      </c>
      <c r="G88" s="6">
        <v>14</v>
      </c>
      <c r="H88" s="6">
        <v>14</v>
      </c>
      <c r="I88" s="6">
        <v>10.8889</v>
      </c>
      <c r="J88" s="6">
        <v>14</v>
      </c>
      <c r="K88" s="16">
        <v>14</v>
      </c>
      <c r="L88" s="6">
        <v>14</v>
      </c>
      <c r="M88" s="90">
        <v>14</v>
      </c>
      <c r="N88" s="17">
        <v>14</v>
      </c>
      <c r="O88" s="6">
        <v>14</v>
      </c>
      <c r="P88" s="6">
        <v>14</v>
      </c>
      <c r="Q88" s="6">
        <v>14</v>
      </c>
      <c r="R88" s="6">
        <v>14</v>
      </c>
      <c r="S88" s="6">
        <v>14</v>
      </c>
      <c r="T88" s="16">
        <v>14</v>
      </c>
      <c r="U88" s="6">
        <v>14</v>
      </c>
      <c r="V88" s="6">
        <v>14</v>
      </c>
      <c r="W88" s="17">
        <v>14</v>
      </c>
      <c r="X88" s="17">
        <f>MIN(O88:Q88)+1</f>
        <v>15</v>
      </c>
      <c r="Y88" s="6">
        <v>0</v>
      </c>
      <c r="Z88" s="6">
        <v>0</v>
      </c>
      <c r="AA88" s="6">
        <v>0</v>
      </c>
      <c r="AB88" s="6">
        <v>22.222200000000001</v>
      </c>
      <c r="AC88" s="6">
        <v>0</v>
      </c>
      <c r="AD88" s="6">
        <f>IF(T88="NaN", IF($X88&gt;1, (1-(K88/$X88))*100,100), (1-(K88/T88))*100)</f>
        <v>0</v>
      </c>
      <c r="AE88" s="6">
        <f>IF(U88="NaN", IF($X88&gt;1, (1-(L88/$X88))*100,100), (1-(L88/U88))*100)</f>
        <v>0</v>
      </c>
      <c r="AF88" s="6">
        <f>IF(V88="NaN", IF($X88&gt;1, (1-(M88/$X88))*100,100), (1-(M88/V88))*100)</f>
        <v>0</v>
      </c>
      <c r="AG88" s="17">
        <f>IF(W88="NaN", IF($X88&gt;1, (1-(N88/$X88))*100,100), (1-(N88/W88))*100)</f>
        <v>0</v>
      </c>
      <c r="AH88" s="6">
        <v>1130.6400000000001</v>
      </c>
      <c r="AI88" s="6">
        <v>0.93</v>
      </c>
      <c r="AJ88" s="6">
        <v>0.78</v>
      </c>
      <c r="AK88" s="6">
        <v>0.56000000000000005</v>
      </c>
      <c r="AL88" s="6">
        <v>0.57999999999999996</v>
      </c>
      <c r="AM88" s="12">
        <v>213.04777717590329</v>
      </c>
      <c r="AN88" s="1">
        <v>287.34689021110529</v>
      </c>
      <c r="AO88" s="1">
        <v>21.741688013076779</v>
      </c>
      <c r="AP88" s="18">
        <v>6.6274509429931641</v>
      </c>
      <c r="AQ88" s="1" t="b">
        <f>SUM($AH88:$AP88) &lt; $AU$1 * 7200</f>
        <v>1</v>
      </c>
      <c r="AR88" s="1" t="b">
        <f t="shared" si="3"/>
        <v>1</v>
      </c>
      <c r="AS88" s="5" t="b">
        <f>AND($AR88=FALSE, OR($AD88&lt;=0, $AE88&lt;=0, $AF88&lt;=0, $AG88&lt;=0))</f>
        <v>0</v>
      </c>
      <c r="AU88" s="1"/>
      <c r="AW88" s="14">
        <f xml:space="preserve"> SUBTOTAL(104, H88,K88:N88)</f>
        <v>14</v>
      </c>
      <c r="AX88" s="14">
        <f xml:space="preserve"> SUBTOTAL(105, O88:Q88,T88:W88)</f>
        <v>14</v>
      </c>
      <c r="AY88" s="39" t="b">
        <f t="shared" si="2"/>
        <v>1</v>
      </c>
    </row>
    <row r="89" spans="1:51">
      <c r="A89" s="5">
        <v>75</v>
      </c>
      <c r="B89" s="5">
        <v>4</v>
      </c>
      <c r="C89" s="7">
        <v>0.3</v>
      </c>
      <c r="D89" s="7">
        <v>1</v>
      </c>
      <c r="E89" s="5">
        <v>2</v>
      </c>
      <c r="F89" s="6">
        <v>0</v>
      </c>
      <c r="G89" s="6">
        <v>25</v>
      </c>
      <c r="H89" s="6">
        <v>25</v>
      </c>
      <c r="I89" s="6">
        <v>14.567</v>
      </c>
      <c r="J89" s="6">
        <v>19.217400000000001</v>
      </c>
      <c r="K89" s="16">
        <v>16</v>
      </c>
      <c r="L89" s="6">
        <v>9</v>
      </c>
      <c r="M89" s="90">
        <v>25</v>
      </c>
      <c r="N89" s="17">
        <v>25</v>
      </c>
      <c r="O89" s="6">
        <v>25</v>
      </c>
      <c r="P89" s="6">
        <v>25</v>
      </c>
      <c r="Q89" s="6">
        <v>25</v>
      </c>
      <c r="R89" s="6">
        <v>25</v>
      </c>
      <c r="S89" s="6">
        <v>25</v>
      </c>
      <c r="T89" s="16" t="s">
        <v>14</v>
      </c>
      <c r="U89" s="6" t="s">
        <v>14</v>
      </c>
      <c r="V89" s="6">
        <v>25</v>
      </c>
      <c r="W89" s="17">
        <v>25</v>
      </c>
      <c r="X89" s="17">
        <f>MIN(O89:Q89)+1</f>
        <v>26</v>
      </c>
      <c r="Y89" s="6">
        <v>100</v>
      </c>
      <c r="Z89" s="6">
        <v>0</v>
      </c>
      <c r="AA89" s="6">
        <v>0</v>
      </c>
      <c r="AB89" s="6">
        <v>41.731999999999999</v>
      </c>
      <c r="AC89" s="6">
        <v>23.130400000000002</v>
      </c>
      <c r="AD89" s="6">
        <f>IF(T89="NaN", IF($X89&gt;1, (1-(K89/$X89))*100,100), (1-(K89/T89))*100)</f>
        <v>38.46153846153846</v>
      </c>
      <c r="AE89" s="6">
        <f>IF(U89="NaN", IF($X89&gt;1, (1-(L89/$X89))*100,100), (1-(L89/U89))*100)</f>
        <v>65.384615384615387</v>
      </c>
      <c r="AF89" s="6">
        <f>IF(V89="NaN", IF($X89&gt;1, (1-(M89/$X89))*100,100), (1-(M89/V89))*100)</f>
        <v>0</v>
      </c>
      <c r="AG89" s="17">
        <f>IF(W89="NaN", IF($X89&gt;1, (1-(N89/$X89))*100,100), (1-(N89/W89))*100)</f>
        <v>0</v>
      </c>
      <c r="AH89" s="6">
        <v>7200</v>
      </c>
      <c r="AI89" s="6">
        <v>721.41</v>
      </c>
      <c r="AJ89" s="6">
        <v>388.85</v>
      </c>
      <c r="AK89" s="6">
        <v>7200</v>
      </c>
      <c r="AL89" s="6">
        <v>2557.59</v>
      </c>
      <c r="AM89" s="12">
        <v>7200</v>
      </c>
      <c r="AN89" s="1">
        <v>7200</v>
      </c>
      <c r="AO89" s="1">
        <v>1102.9729909896851</v>
      </c>
      <c r="AP89" s="18">
        <v>42.069709062576287</v>
      </c>
      <c r="AQ89" s="1" t="b">
        <f>SUM($AH89:$AP89) &lt; $AU$1 * 7200</f>
        <v>1</v>
      </c>
      <c r="AR89" s="1" t="b">
        <f t="shared" si="3"/>
        <v>1</v>
      </c>
      <c r="AS89" s="5" t="b">
        <f>AND($AR89=FALSE, OR($AD89&lt;=0, $AE89&lt;=0, $AF89&lt;=0, $AG89&lt;=0))</f>
        <v>0</v>
      </c>
      <c r="AU89" s="1"/>
      <c r="AW89" s="14">
        <f xml:space="preserve"> SUBTOTAL(104, H89,K89:N89)</f>
        <v>25</v>
      </c>
      <c r="AX89" s="14">
        <f xml:space="preserve"> SUBTOTAL(105, O89:Q89,T89:W89)</f>
        <v>25</v>
      </c>
      <c r="AY89" s="39" t="b">
        <f t="shared" si="2"/>
        <v>1</v>
      </c>
    </row>
    <row r="90" spans="1:51">
      <c r="A90" s="5">
        <v>75</v>
      </c>
      <c r="B90" s="5">
        <v>4</v>
      </c>
      <c r="C90" s="7">
        <v>0.3</v>
      </c>
      <c r="D90" s="7">
        <v>1</v>
      </c>
      <c r="E90" s="5">
        <v>3</v>
      </c>
      <c r="F90" s="6">
        <v>16</v>
      </c>
      <c r="G90" s="6">
        <v>34</v>
      </c>
      <c r="H90" s="6">
        <v>34</v>
      </c>
      <c r="I90" s="6">
        <v>28.2727</v>
      </c>
      <c r="J90" s="6">
        <v>34</v>
      </c>
      <c r="K90" s="16">
        <v>31.999999999998678</v>
      </c>
      <c r="L90" s="6">
        <v>34</v>
      </c>
      <c r="M90" s="90">
        <v>34</v>
      </c>
      <c r="N90" s="17">
        <v>34</v>
      </c>
      <c r="O90" s="6">
        <v>34</v>
      </c>
      <c r="P90" s="6">
        <v>34</v>
      </c>
      <c r="Q90" s="6">
        <v>34</v>
      </c>
      <c r="R90" s="6">
        <v>34</v>
      </c>
      <c r="S90" s="6">
        <v>34</v>
      </c>
      <c r="T90" s="16">
        <v>34</v>
      </c>
      <c r="U90" s="6">
        <v>34</v>
      </c>
      <c r="V90" s="6">
        <v>34</v>
      </c>
      <c r="W90" s="17">
        <v>34</v>
      </c>
      <c r="X90" s="17">
        <f>MIN(O90:Q90)+1</f>
        <v>35</v>
      </c>
      <c r="Y90" s="6">
        <v>52.941200000000002</v>
      </c>
      <c r="Z90" s="6">
        <v>0</v>
      </c>
      <c r="AA90" s="6">
        <v>0</v>
      </c>
      <c r="AB90" s="6">
        <v>16.844899999999999</v>
      </c>
      <c r="AC90" s="6">
        <v>0</v>
      </c>
      <c r="AD90" s="6">
        <f>IF(T90="NaN", IF($X90&gt;1, (1-(K90/$X90))*100,100), (1-(K90/T90))*100)</f>
        <v>5.8823529411803577</v>
      </c>
      <c r="AE90" s="6">
        <f>IF(U90="NaN", IF($X90&gt;1, (1-(L90/$X90))*100,100), (1-(L90/U90))*100)</f>
        <v>0</v>
      </c>
      <c r="AF90" s="6">
        <f>IF(V90="NaN", IF($X90&gt;1, (1-(M90/$X90))*100,100), (1-(M90/V90))*100)</f>
        <v>0</v>
      </c>
      <c r="AG90" s="17">
        <f>IF(W90="NaN", IF($X90&gt;1, (1-(N90/$X90))*100,100), (1-(N90/W90))*100)</f>
        <v>0</v>
      </c>
      <c r="AH90" s="6">
        <v>7200</v>
      </c>
      <c r="AI90" s="6">
        <v>26.87</v>
      </c>
      <c r="AJ90" s="6">
        <v>47.49</v>
      </c>
      <c r="AK90" s="6">
        <v>7200</v>
      </c>
      <c r="AL90" s="6">
        <v>832.68</v>
      </c>
      <c r="AM90" s="12">
        <v>7200</v>
      </c>
      <c r="AN90" s="1">
        <v>157.07105994224551</v>
      </c>
      <c r="AO90" s="1">
        <v>112.0918829441071</v>
      </c>
      <c r="AP90" s="18">
        <v>8.1328709125518799</v>
      </c>
      <c r="AQ90" s="1" t="b">
        <f>SUM($AH90:$AP90) &lt; $AU$1 * 7200</f>
        <v>1</v>
      </c>
      <c r="AR90" s="1" t="b">
        <f t="shared" si="3"/>
        <v>1</v>
      </c>
      <c r="AS90" s="5" t="b">
        <f>AND($AR90=FALSE, OR($AD90&lt;=0, $AE90&lt;=0, $AF90&lt;=0, $AG90&lt;=0))</f>
        <v>0</v>
      </c>
      <c r="AU90" s="1"/>
      <c r="AW90" s="14">
        <f xml:space="preserve"> SUBTOTAL(104, H90,K90:N90)</f>
        <v>34</v>
      </c>
      <c r="AX90" s="14">
        <f xml:space="preserve"> SUBTOTAL(105, O90:Q90,T90:W90)</f>
        <v>34</v>
      </c>
      <c r="AY90" s="39" t="b">
        <f t="shared" si="2"/>
        <v>1</v>
      </c>
    </row>
    <row r="91" spans="1:51">
      <c r="A91" s="5">
        <v>75</v>
      </c>
      <c r="B91" s="5">
        <v>4</v>
      </c>
      <c r="C91" s="7">
        <v>0.3</v>
      </c>
      <c r="D91" s="7">
        <v>1</v>
      </c>
      <c r="E91" s="5">
        <v>4</v>
      </c>
      <c r="F91" s="6">
        <v>7</v>
      </c>
      <c r="G91" s="6">
        <v>7</v>
      </c>
      <c r="H91" s="6">
        <v>7</v>
      </c>
      <c r="I91" s="6">
        <v>7</v>
      </c>
      <c r="J91" s="6">
        <v>7</v>
      </c>
      <c r="K91" s="16">
        <v>7</v>
      </c>
      <c r="L91" s="6">
        <v>7</v>
      </c>
      <c r="M91" s="90">
        <v>7</v>
      </c>
      <c r="N91" s="17">
        <v>7</v>
      </c>
      <c r="O91" s="6">
        <v>7</v>
      </c>
      <c r="P91" s="6">
        <v>7</v>
      </c>
      <c r="Q91" s="6">
        <v>7</v>
      </c>
      <c r="R91" s="6">
        <v>7</v>
      </c>
      <c r="S91" s="6">
        <v>7</v>
      </c>
      <c r="T91" s="16">
        <v>7</v>
      </c>
      <c r="U91" s="6">
        <v>7</v>
      </c>
      <c r="V91" s="6">
        <v>7</v>
      </c>
      <c r="W91" s="17">
        <v>7</v>
      </c>
      <c r="X91" s="17">
        <f>MIN(O91:Q91)+1</f>
        <v>8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f>IF(T91="NaN", IF($X91&gt;1, (1-(K91/$X91))*100,100), (1-(K91/T91))*100)</f>
        <v>0</v>
      </c>
      <c r="AE91" s="6">
        <f>IF(U91="NaN", IF($X91&gt;1, (1-(L91/$X91))*100,100), (1-(L91/U91))*100)</f>
        <v>0</v>
      </c>
      <c r="AF91" s="6">
        <f>IF(V91="NaN", IF($X91&gt;1, (1-(M91/$X91))*100,100), (1-(M91/V91))*100)</f>
        <v>0</v>
      </c>
      <c r="AG91" s="17">
        <f>IF(W91="NaN", IF($X91&gt;1, (1-(N91/$X91))*100,100), (1-(N91/W91))*100)</f>
        <v>0</v>
      </c>
      <c r="AH91" s="6">
        <v>0.18</v>
      </c>
      <c r="AI91" s="6">
        <v>0.13</v>
      </c>
      <c r="AJ91" s="6">
        <v>0.23</v>
      </c>
      <c r="AK91" s="6">
        <v>0.02</v>
      </c>
      <c r="AL91" s="6">
        <v>0.17</v>
      </c>
      <c r="AM91" s="12">
        <v>24.46207499504089</v>
      </c>
      <c r="AN91" s="1">
        <v>44.581984996795647</v>
      </c>
      <c r="AO91" s="1">
        <v>10.952218055725099</v>
      </c>
      <c r="AP91" s="18">
        <v>6.2119450569152832</v>
      </c>
      <c r="AQ91" s="1" t="b">
        <f>SUM($AH91:$AP91) &lt; $AU$1 * 7200</f>
        <v>1</v>
      </c>
      <c r="AR91" s="1" t="b">
        <f t="shared" si="3"/>
        <v>1</v>
      </c>
      <c r="AS91" s="5" t="b">
        <f>AND($AR91=FALSE, OR($AD91&lt;=0, $AE91&lt;=0, $AF91&lt;=0, $AG91&lt;=0))</f>
        <v>0</v>
      </c>
      <c r="AU91" s="1"/>
      <c r="AW91" s="14">
        <f xml:space="preserve"> SUBTOTAL(104, H91,K91:N91)</f>
        <v>7</v>
      </c>
      <c r="AX91" s="14">
        <f xml:space="preserve"> SUBTOTAL(105, O91:Q91,T91:W91)</f>
        <v>7</v>
      </c>
      <c r="AY91" s="39" t="b">
        <f t="shared" si="2"/>
        <v>1</v>
      </c>
    </row>
    <row r="92" spans="1:51">
      <c r="A92" s="5">
        <v>75</v>
      </c>
      <c r="B92" s="5">
        <v>4</v>
      </c>
      <c r="C92" s="7">
        <v>0.3</v>
      </c>
      <c r="D92" s="7">
        <v>1</v>
      </c>
      <c r="E92" s="5">
        <v>5</v>
      </c>
      <c r="F92" s="6">
        <v>7</v>
      </c>
      <c r="G92" s="6">
        <v>7</v>
      </c>
      <c r="H92" s="6">
        <v>7</v>
      </c>
      <c r="I92" s="6">
        <v>7</v>
      </c>
      <c r="J92" s="6">
        <v>7</v>
      </c>
      <c r="K92" s="16">
        <v>7</v>
      </c>
      <c r="L92" s="6">
        <v>7</v>
      </c>
      <c r="M92" s="90">
        <v>7</v>
      </c>
      <c r="N92" s="17">
        <v>7</v>
      </c>
      <c r="O92" s="6">
        <v>7</v>
      </c>
      <c r="P92" s="6">
        <v>7</v>
      </c>
      <c r="Q92" s="6">
        <v>7</v>
      </c>
      <c r="R92" s="6">
        <v>7</v>
      </c>
      <c r="S92" s="6">
        <v>7</v>
      </c>
      <c r="T92" s="16">
        <v>7</v>
      </c>
      <c r="U92" s="6">
        <v>7</v>
      </c>
      <c r="V92" s="6">
        <v>7</v>
      </c>
      <c r="W92" s="17">
        <v>7</v>
      </c>
      <c r="X92" s="17">
        <f>MIN(O92:Q92)+1</f>
        <v>8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f>IF(T92="NaN", IF($X92&gt;1, (1-(K92/$X92))*100,100), (1-(K92/T92))*100)</f>
        <v>0</v>
      </c>
      <c r="AE92" s="6">
        <f>IF(U92="NaN", IF($X92&gt;1, (1-(L92/$X92))*100,100), (1-(L92/U92))*100)</f>
        <v>0</v>
      </c>
      <c r="AF92" s="6">
        <f>IF(V92="NaN", IF($X92&gt;1, (1-(M92/$X92))*100,100), (1-(M92/V92))*100)</f>
        <v>0</v>
      </c>
      <c r="AG92" s="17">
        <f>IF(W92="NaN", IF($X92&gt;1, (1-(N92/$X92))*100,100), (1-(N92/W92))*100)</f>
        <v>0</v>
      </c>
      <c r="AH92" s="6">
        <v>925.5</v>
      </c>
      <c r="AI92" s="6">
        <v>0.36</v>
      </c>
      <c r="AJ92" s="6">
        <v>0.64</v>
      </c>
      <c r="AK92" s="6">
        <v>0.23</v>
      </c>
      <c r="AL92" s="6">
        <v>0.44</v>
      </c>
      <c r="AM92" s="12">
        <v>38.667333841323853</v>
      </c>
      <c r="AN92" s="1">
        <v>107.558837890625</v>
      </c>
      <c r="AO92" s="1">
        <v>16.03302097320557</v>
      </c>
      <c r="AP92" s="18">
        <v>6.2587718963623047</v>
      </c>
      <c r="AQ92" s="1" t="b">
        <f>SUM($AH92:$AP92) &lt; $AU$1 * 7200</f>
        <v>1</v>
      </c>
      <c r="AR92" s="1" t="b">
        <f t="shared" si="3"/>
        <v>1</v>
      </c>
      <c r="AS92" s="5" t="b">
        <f>AND($AR92=FALSE, OR($AD92&lt;=0, $AE92&lt;=0, $AF92&lt;=0, $AG92&lt;=0))</f>
        <v>0</v>
      </c>
      <c r="AU92" s="1"/>
      <c r="AW92" s="14">
        <f xml:space="preserve"> SUBTOTAL(104, H92,K92:N92)</f>
        <v>7</v>
      </c>
      <c r="AX92" s="14">
        <f xml:space="preserve"> SUBTOTAL(105, O92:Q92,T92:W92)</f>
        <v>7</v>
      </c>
      <c r="AY92" s="39" t="b">
        <f t="shared" si="2"/>
        <v>1</v>
      </c>
    </row>
    <row r="93" spans="1:51">
      <c r="A93" s="5">
        <v>75</v>
      </c>
      <c r="B93" s="5">
        <v>8</v>
      </c>
      <c r="C93" s="7">
        <v>0.1</v>
      </c>
      <c r="D93" s="7">
        <v>0.1</v>
      </c>
      <c r="E93" s="5">
        <v>1</v>
      </c>
      <c r="F93" s="6">
        <v>0</v>
      </c>
      <c r="G93" s="6">
        <v>23.5</v>
      </c>
      <c r="H93" s="6">
        <v>20</v>
      </c>
      <c r="I93" s="6">
        <v>23.25</v>
      </c>
      <c r="J93" s="6">
        <v>23.25</v>
      </c>
      <c r="K93" s="16">
        <v>11</v>
      </c>
      <c r="L93" s="6">
        <v>42</v>
      </c>
      <c r="M93" s="90">
        <v>42</v>
      </c>
      <c r="N93" s="17">
        <v>42</v>
      </c>
      <c r="O93" s="6">
        <v>53</v>
      </c>
      <c r="P93" s="6">
        <v>50</v>
      </c>
      <c r="Q93" s="6">
        <v>66</v>
      </c>
      <c r="R93" s="6">
        <v>42</v>
      </c>
      <c r="S93" s="6">
        <v>42</v>
      </c>
      <c r="T93" s="16" t="s">
        <v>14</v>
      </c>
      <c r="U93" s="6">
        <v>42</v>
      </c>
      <c r="V93" s="6">
        <v>42</v>
      </c>
      <c r="W93" s="17">
        <v>42</v>
      </c>
      <c r="X93" s="17">
        <f>MIN(O93:Q93)+1</f>
        <v>51</v>
      </c>
      <c r="Y93" s="6">
        <v>100</v>
      </c>
      <c r="Z93" s="6">
        <v>53</v>
      </c>
      <c r="AA93" s="6">
        <v>69.697000000000003</v>
      </c>
      <c r="AB93" s="6">
        <v>44.642899999999997</v>
      </c>
      <c r="AC93" s="6">
        <v>44.642899999999997</v>
      </c>
      <c r="AD93" s="6">
        <f>IF(T93="NaN", IF($X93&gt;1, (1-(K93/$X93))*100,100), (1-(K93/T93))*100)</f>
        <v>78.431372549019613</v>
      </c>
      <c r="AE93" s="6">
        <f>IF(U93="NaN", IF($X93&gt;1, (1-(L93/$X93))*100,100), (1-(L93/U93))*100)</f>
        <v>0</v>
      </c>
      <c r="AF93" s="6">
        <f>IF(V93="NaN", IF($X93&gt;1, (1-(M93/$X93))*100,100), (1-(M93/V93))*100)</f>
        <v>0</v>
      </c>
      <c r="AG93" s="17">
        <f>IF(W93="NaN", IF($X93&gt;1, (1-(N93/$X93))*100,100), (1-(N93/W93))*100)</f>
        <v>0</v>
      </c>
      <c r="AH93" s="6">
        <v>7200</v>
      </c>
      <c r="AI93" s="6">
        <v>7200</v>
      </c>
      <c r="AJ93" s="6">
        <v>7200</v>
      </c>
      <c r="AK93" s="6">
        <v>7200</v>
      </c>
      <c r="AL93" s="6">
        <v>7200</v>
      </c>
      <c r="AM93" s="12">
        <v>7200</v>
      </c>
      <c r="AN93" s="1">
        <v>4631.5533928871146</v>
      </c>
      <c r="AO93" s="1">
        <v>3172.874413967133</v>
      </c>
      <c r="AP93" s="18">
        <v>90.962144136428833</v>
      </c>
      <c r="AQ93" s="1" t="b">
        <f>SUM($AH93:$AP93) &lt; $AU$1 * 7200</f>
        <v>1</v>
      </c>
      <c r="AR93" s="1" t="b">
        <f t="shared" si="3"/>
        <v>0</v>
      </c>
      <c r="AS93" s="5" t="b">
        <f>AND($AR93=FALSE, OR($AD93&lt;=0, $AE93&lt;=0, $AF93&lt;=0, $AG93&lt;=0))</f>
        <v>1</v>
      </c>
      <c r="AU93" s="1"/>
      <c r="AW93" s="14">
        <f xml:space="preserve"> SUBTOTAL(104, H93,K93:N93)</f>
        <v>42</v>
      </c>
      <c r="AX93" s="14">
        <f xml:space="preserve"> SUBTOTAL(105, O93:Q93,T93:W93)</f>
        <v>42</v>
      </c>
      <c r="AY93" s="39" t="b">
        <f t="shared" si="2"/>
        <v>1</v>
      </c>
    </row>
    <row r="94" spans="1:51">
      <c r="A94" s="5">
        <v>75</v>
      </c>
      <c r="B94" s="5">
        <v>8</v>
      </c>
      <c r="C94" s="7">
        <v>0.1</v>
      </c>
      <c r="D94" s="7">
        <v>0.1</v>
      </c>
      <c r="E94" s="5">
        <v>2</v>
      </c>
      <c r="F94" s="6">
        <v>0</v>
      </c>
      <c r="G94" s="6">
        <v>20</v>
      </c>
      <c r="H94" s="6">
        <v>23.185199999999998</v>
      </c>
      <c r="I94" s="6">
        <v>23.185199999999998</v>
      </c>
      <c r="J94" s="6">
        <v>23.185199999999998</v>
      </c>
      <c r="K94" s="16">
        <v>11</v>
      </c>
      <c r="L94" s="6">
        <v>40</v>
      </c>
      <c r="M94" s="90">
        <v>40</v>
      </c>
      <c r="N94" s="17">
        <v>40</v>
      </c>
      <c r="O94" s="6">
        <v>53</v>
      </c>
      <c r="P94" s="6">
        <v>66</v>
      </c>
      <c r="Q94" s="6">
        <v>66</v>
      </c>
      <c r="R94" s="6">
        <v>53</v>
      </c>
      <c r="S94" s="6">
        <v>42</v>
      </c>
      <c r="T94" s="16">
        <v>53</v>
      </c>
      <c r="U94" s="6">
        <v>40</v>
      </c>
      <c r="V94" s="6">
        <v>40</v>
      </c>
      <c r="W94" s="17">
        <v>40</v>
      </c>
      <c r="X94" s="17">
        <f>MIN(O94:Q94)+1</f>
        <v>54</v>
      </c>
      <c r="Y94" s="6">
        <v>100</v>
      </c>
      <c r="Z94" s="6">
        <v>69.697000000000003</v>
      </c>
      <c r="AA94" s="6">
        <v>64.870900000000006</v>
      </c>
      <c r="AB94" s="6">
        <v>56.254399999999997</v>
      </c>
      <c r="AC94" s="6">
        <v>44.797199999999997</v>
      </c>
      <c r="AD94" s="6">
        <f>IF(T94="NaN", IF($X94&gt;1, (1-(K94/$X94))*100,100), (1-(K94/T94))*100)</f>
        <v>79.245283018867923</v>
      </c>
      <c r="AE94" s="6">
        <f>IF(U94="NaN", IF($X94&gt;1, (1-(L94/$X94))*100,100), (1-(L94/U94))*100)</f>
        <v>0</v>
      </c>
      <c r="AF94" s="6">
        <f>IF(V94="NaN", IF($X94&gt;1, (1-(M94/$X94))*100,100), (1-(M94/V94))*100)</f>
        <v>0</v>
      </c>
      <c r="AG94" s="17">
        <f>IF(W94="NaN", IF($X94&gt;1, (1-(N94/$X94))*100,100), (1-(N94/W94))*100)</f>
        <v>0</v>
      </c>
      <c r="AH94" s="6">
        <v>7200</v>
      </c>
      <c r="AI94" s="6">
        <v>7200</v>
      </c>
      <c r="AJ94" s="6">
        <v>7200</v>
      </c>
      <c r="AK94" s="6">
        <v>7200</v>
      </c>
      <c r="AL94" s="6">
        <v>7200</v>
      </c>
      <c r="AM94" s="12">
        <v>7200</v>
      </c>
      <c r="AN94" s="1">
        <v>5120.0244958400726</v>
      </c>
      <c r="AO94" s="1">
        <v>1877.061940908432</v>
      </c>
      <c r="AP94" s="18">
        <v>53.584808111190803</v>
      </c>
      <c r="AQ94" s="1" t="b">
        <f>SUM($AH94:$AP94) &lt; $AU$1 * 7200</f>
        <v>1</v>
      </c>
      <c r="AR94" s="1" t="b">
        <f t="shared" si="3"/>
        <v>0</v>
      </c>
      <c r="AS94" s="5" t="b">
        <f>AND($AR94=FALSE, OR($AD94&lt;=0, $AE94&lt;=0, $AF94&lt;=0, $AG94&lt;=0))</f>
        <v>1</v>
      </c>
      <c r="AU94" s="1"/>
      <c r="AW94" s="14">
        <f xml:space="preserve"> SUBTOTAL(104, H94,K94:N94)</f>
        <v>40</v>
      </c>
      <c r="AX94" s="14">
        <f xml:space="preserve"> SUBTOTAL(105, O94:Q94,T94:W94)</f>
        <v>40</v>
      </c>
      <c r="AY94" s="39" t="b">
        <f t="shared" si="2"/>
        <v>1</v>
      </c>
    </row>
    <row r="95" spans="1:51">
      <c r="A95" s="5">
        <v>75</v>
      </c>
      <c r="B95" s="5">
        <v>8</v>
      </c>
      <c r="C95" s="7">
        <v>0.1</v>
      </c>
      <c r="D95" s="7">
        <v>0.1</v>
      </c>
      <c r="E95" s="5">
        <v>3</v>
      </c>
      <c r="F95" s="6">
        <v>0</v>
      </c>
      <c r="G95" s="6">
        <v>23.8</v>
      </c>
      <c r="H95" s="6">
        <v>23.800699999999999</v>
      </c>
      <c r="I95" s="6">
        <v>23.8</v>
      </c>
      <c r="J95" s="6">
        <v>23.8</v>
      </c>
      <c r="K95" s="16">
        <v>16.04186306777482</v>
      </c>
      <c r="L95" s="6">
        <v>32</v>
      </c>
      <c r="M95" s="90">
        <v>32</v>
      </c>
      <c r="N95" s="17">
        <v>32</v>
      </c>
      <c r="O95" s="6">
        <v>32</v>
      </c>
      <c r="P95" s="6">
        <v>42</v>
      </c>
      <c r="Q95" s="6">
        <v>32</v>
      </c>
      <c r="R95" s="6">
        <v>32</v>
      </c>
      <c r="S95" s="6">
        <v>32</v>
      </c>
      <c r="T95" s="16">
        <v>32</v>
      </c>
      <c r="U95" s="6">
        <v>32</v>
      </c>
      <c r="V95" s="6">
        <v>32</v>
      </c>
      <c r="W95" s="17">
        <v>32</v>
      </c>
      <c r="X95" s="17">
        <f>MIN(O95:Q95)+1</f>
        <v>33</v>
      </c>
      <c r="Y95" s="6">
        <v>100</v>
      </c>
      <c r="Z95" s="6">
        <v>43.333300000000001</v>
      </c>
      <c r="AA95" s="6">
        <v>25.622900000000001</v>
      </c>
      <c r="AB95" s="6">
        <v>25.625</v>
      </c>
      <c r="AC95" s="6">
        <v>25.625</v>
      </c>
      <c r="AD95" s="6">
        <f>IF(T95="NaN", IF($X95&gt;1, (1-(K95/$X95))*100,100), (1-(K95/T95))*100)</f>
        <v>49.869177913203686</v>
      </c>
      <c r="AE95" s="6">
        <f>IF(U95="NaN", IF($X95&gt;1, (1-(L95/$X95))*100,100), (1-(L95/U95))*100)</f>
        <v>0</v>
      </c>
      <c r="AF95" s="6">
        <f>IF(V95="NaN", IF($X95&gt;1, (1-(M95/$X95))*100,100), (1-(M95/V95))*100)</f>
        <v>0</v>
      </c>
      <c r="AG95" s="17">
        <f>IF(W95="NaN", IF($X95&gt;1, (1-(N95/$X95))*100,100), (1-(N95/W95))*100)</f>
        <v>0</v>
      </c>
      <c r="AH95" s="6">
        <v>7200</v>
      </c>
      <c r="AI95" s="6">
        <v>7200</v>
      </c>
      <c r="AJ95" s="6">
        <v>7200</v>
      </c>
      <c r="AK95" s="6">
        <v>7200</v>
      </c>
      <c r="AL95" s="6">
        <v>7200</v>
      </c>
      <c r="AM95" s="12">
        <v>7200</v>
      </c>
      <c r="AN95" s="1">
        <v>620.50960612297058</v>
      </c>
      <c r="AO95" s="1">
        <v>49.033548831939697</v>
      </c>
      <c r="AP95" s="18">
        <v>14.6551079750061</v>
      </c>
      <c r="AQ95" s="1" t="b">
        <f>SUM($AH95:$AP95) &lt; $AU$1 * 7200</f>
        <v>1</v>
      </c>
      <c r="AR95" s="1" t="b">
        <f t="shared" si="3"/>
        <v>0</v>
      </c>
      <c r="AS95" s="5" t="b">
        <f>AND($AR95=FALSE, OR($AD95&lt;=0, $AE95&lt;=0, $AF95&lt;=0, $AG95&lt;=0))</f>
        <v>1</v>
      </c>
      <c r="AU95" s="1"/>
      <c r="AW95" s="14">
        <f xml:space="preserve"> SUBTOTAL(104, H95,K95:N95)</f>
        <v>32</v>
      </c>
      <c r="AX95" s="14">
        <f xml:space="preserve"> SUBTOTAL(105, O95:Q95,T95:W95)</f>
        <v>32</v>
      </c>
      <c r="AY95" s="39" t="b">
        <f t="shared" si="2"/>
        <v>1</v>
      </c>
    </row>
    <row r="96" spans="1:51">
      <c r="A96" s="5">
        <v>75</v>
      </c>
      <c r="B96" s="5">
        <v>8</v>
      </c>
      <c r="C96" s="7">
        <v>0.1</v>
      </c>
      <c r="D96" s="7">
        <v>0.1</v>
      </c>
      <c r="E96" s="5">
        <v>4</v>
      </c>
      <c r="F96" s="6">
        <v>0</v>
      </c>
      <c r="G96" s="6">
        <v>26.476400000000002</v>
      </c>
      <c r="H96" s="6">
        <v>25.8444</v>
      </c>
      <c r="I96" s="6">
        <v>25.8444</v>
      </c>
      <c r="J96" s="6">
        <v>25.8444</v>
      </c>
      <c r="K96" s="16">
        <v>15.389617612555931</v>
      </c>
      <c r="L96" s="6">
        <v>35</v>
      </c>
      <c r="M96" s="90">
        <v>34.999999999999737</v>
      </c>
      <c r="N96" s="17">
        <v>34.999999999999908</v>
      </c>
      <c r="O96" s="6">
        <v>48</v>
      </c>
      <c r="P96" s="6">
        <v>47</v>
      </c>
      <c r="Q96" s="6">
        <v>60</v>
      </c>
      <c r="R96" s="6">
        <v>35</v>
      </c>
      <c r="S96" s="6">
        <v>35</v>
      </c>
      <c r="T96" s="16">
        <v>35</v>
      </c>
      <c r="U96" s="6">
        <v>35</v>
      </c>
      <c r="V96" s="6">
        <v>47</v>
      </c>
      <c r="W96" s="17">
        <v>34.999999999999908</v>
      </c>
      <c r="X96" s="17">
        <f>MIN(O96:Q96)+1</f>
        <v>48</v>
      </c>
      <c r="Y96" s="6">
        <v>100</v>
      </c>
      <c r="Z96" s="6">
        <v>43.667200000000001</v>
      </c>
      <c r="AA96" s="6">
        <v>56.925899999999999</v>
      </c>
      <c r="AB96" s="6">
        <v>26.1587</v>
      </c>
      <c r="AC96" s="6">
        <v>26.1587</v>
      </c>
      <c r="AD96" s="6">
        <f>IF(T96="NaN", IF($X96&gt;1, (1-(K96/$X96))*100,100), (1-(K96/T96))*100)</f>
        <v>56.029663964125916</v>
      </c>
      <c r="AE96" s="6">
        <f>IF(U96="NaN", IF($X96&gt;1, (1-(L96/$X96))*100,100), (1-(L96/U96))*100)</f>
        <v>0</v>
      </c>
      <c r="AF96" s="6">
        <f>IF(V96="NaN", IF($X96&gt;1, (1-(M96/$X96))*100,100), (1-(M96/V96))*100)</f>
        <v>25.531914893617579</v>
      </c>
      <c r="AG96" s="17">
        <f>IF(W96="NaN", IF($X96&gt;1, (1-(N96/$X96))*100,100), (1-(N96/W96))*100)</f>
        <v>0</v>
      </c>
      <c r="AH96" s="6">
        <v>7200</v>
      </c>
      <c r="AI96" s="6">
        <v>7200</v>
      </c>
      <c r="AJ96" s="6">
        <v>7200</v>
      </c>
      <c r="AK96" s="6">
        <v>7200</v>
      </c>
      <c r="AL96" s="6">
        <v>7200</v>
      </c>
      <c r="AM96" s="12">
        <v>7200</v>
      </c>
      <c r="AN96" s="1">
        <v>2287.915056943893</v>
      </c>
      <c r="AO96" s="1">
        <v>7200</v>
      </c>
      <c r="AP96" s="18">
        <v>17.96070504188538</v>
      </c>
      <c r="AQ96" s="1" t="b">
        <f>SUM($AH96:$AP96) &lt; $AU$1 * 7200</f>
        <v>1</v>
      </c>
      <c r="AR96" s="1" t="b">
        <f t="shared" si="3"/>
        <v>0</v>
      </c>
      <c r="AS96" s="5" t="b">
        <f>AND($AR96=FALSE, OR($AD96&lt;=0, $AE96&lt;=0, $AF96&lt;=0, $AG96&lt;=0))</f>
        <v>1</v>
      </c>
      <c r="AU96" s="1"/>
      <c r="AW96" s="14">
        <f xml:space="preserve"> SUBTOTAL(104, H96,K96:N96)</f>
        <v>35</v>
      </c>
      <c r="AX96" s="14">
        <f xml:space="preserve"> SUBTOTAL(105, O96:Q96,T96:W96)</f>
        <v>34.999999999999908</v>
      </c>
      <c r="AY96" s="39" t="b">
        <f t="shared" si="2"/>
        <v>1</v>
      </c>
    </row>
    <row r="97" spans="1:51">
      <c r="A97" s="5">
        <v>75</v>
      </c>
      <c r="B97" s="5">
        <v>8</v>
      </c>
      <c r="C97" s="7">
        <v>0.1</v>
      </c>
      <c r="D97" s="7">
        <v>0.1</v>
      </c>
      <c r="E97" s="5">
        <v>5</v>
      </c>
      <c r="F97" s="6">
        <v>0</v>
      </c>
      <c r="G97" s="6">
        <v>25.1707</v>
      </c>
      <c r="H97" s="6">
        <v>25.519400000000001</v>
      </c>
      <c r="I97" s="6">
        <v>24.892900000000001</v>
      </c>
      <c r="J97" s="6">
        <v>25.178599999999999</v>
      </c>
      <c r="K97" s="16">
        <v>11</v>
      </c>
      <c r="L97" s="6">
        <v>40.580165640263331</v>
      </c>
      <c r="M97" s="90">
        <v>43</v>
      </c>
      <c r="N97" s="17">
        <v>43</v>
      </c>
      <c r="O97" s="6">
        <v>55</v>
      </c>
      <c r="P97" s="6">
        <v>54</v>
      </c>
      <c r="Q97" s="6">
        <v>54</v>
      </c>
      <c r="R97" s="6">
        <v>44</v>
      </c>
      <c r="S97" s="6">
        <v>44</v>
      </c>
      <c r="T97" s="16" t="s">
        <v>14</v>
      </c>
      <c r="U97" s="6" t="s">
        <v>14</v>
      </c>
      <c r="V97" s="6">
        <v>43</v>
      </c>
      <c r="W97" s="17">
        <v>43</v>
      </c>
      <c r="X97" s="17">
        <f>MIN(O97:Q97)+1</f>
        <v>55</v>
      </c>
      <c r="Y97" s="6">
        <v>100</v>
      </c>
      <c r="Z97" s="6">
        <v>53.387500000000003</v>
      </c>
      <c r="AA97" s="6">
        <v>52.741900000000001</v>
      </c>
      <c r="AB97" s="6">
        <v>43.4253</v>
      </c>
      <c r="AC97" s="6">
        <v>42.776000000000003</v>
      </c>
      <c r="AD97" s="6">
        <f>IF(T97="NaN", IF($X97&gt;1, (1-(K97/$X97))*100,100), (1-(K97/T97))*100)</f>
        <v>80</v>
      </c>
      <c r="AE97" s="6">
        <f>IF(U97="NaN", IF($X97&gt;1, (1-(L97/$X97))*100,100), (1-(L97/U97))*100)</f>
        <v>26.217880654066672</v>
      </c>
      <c r="AF97" s="6">
        <f>IF(V97="NaN", IF($X97&gt;1, (1-(M97/$X97))*100,100), (1-(M97/V97))*100)</f>
        <v>0</v>
      </c>
      <c r="AG97" s="17">
        <f>IF(W97="NaN", IF($X97&gt;1, (1-(N97/$X97))*100,100), (1-(N97/W97))*100)</f>
        <v>0</v>
      </c>
      <c r="AH97" s="6">
        <v>7200</v>
      </c>
      <c r="AI97" s="6">
        <v>7200</v>
      </c>
      <c r="AJ97" s="6">
        <v>7200</v>
      </c>
      <c r="AK97" s="6">
        <v>7200</v>
      </c>
      <c r="AL97" s="6">
        <v>7200</v>
      </c>
      <c r="AM97" s="12">
        <v>7200</v>
      </c>
      <c r="AN97" s="1">
        <v>7200</v>
      </c>
      <c r="AO97" s="1">
        <v>3352.1649208068852</v>
      </c>
      <c r="AP97" s="18">
        <v>73.380434036254883</v>
      </c>
      <c r="AQ97" s="1" t="b">
        <f>SUM($AH97:$AP97) &lt; $AU$1 * 7200</f>
        <v>1</v>
      </c>
      <c r="AR97" s="1" t="b">
        <f t="shared" si="3"/>
        <v>0</v>
      </c>
      <c r="AS97" s="5" t="b">
        <f>AND($AR97=FALSE, OR($AD97&lt;=0, $AE97&lt;=0, $AF97&lt;=0, $AG97&lt;=0))</f>
        <v>1</v>
      </c>
      <c r="AU97" s="1"/>
      <c r="AW97" s="14">
        <f xml:space="preserve"> SUBTOTAL(104, H97,K97:N97)</f>
        <v>43</v>
      </c>
      <c r="AX97" s="14">
        <f xml:space="preserve"> SUBTOTAL(105, O97:Q97,T97:W97)</f>
        <v>43</v>
      </c>
      <c r="AY97" s="39" t="b">
        <f t="shared" si="2"/>
        <v>1</v>
      </c>
    </row>
    <row r="98" spans="1:51">
      <c r="A98" s="5">
        <v>75</v>
      </c>
      <c r="B98" s="5">
        <v>8</v>
      </c>
      <c r="C98" s="7">
        <v>0.1</v>
      </c>
      <c r="D98" s="7">
        <v>0.5</v>
      </c>
      <c r="E98" s="5">
        <v>1</v>
      </c>
      <c r="F98" s="6">
        <v>0</v>
      </c>
      <c r="G98" s="6">
        <v>25.600999999999999</v>
      </c>
      <c r="H98" s="6">
        <v>30.0046</v>
      </c>
      <c r="I98" s="6">
        <v>29.266200000000001</v>
      </c>
      <c r="J98" s="6">
        <v>34.532400000000003</v>
      </c>
      <c r="K98" s="16">
        <v>13.02041589482825</v>
      </c>
      <c r="L98" s="6">
        <v>21.999999999999989</v>
      </c>
      <c r="M98" s="90">
        <v>29.158049738219891</v>
      </c>
      <c r="N98" s="17">
        <v>42</v>
      </c>
      <c r="O98" s="6">
        <v>53</v>
      </c>
      <c r="P98" s="6">
        <v>66</v>
      </c>
      <c r="Q98" s="6">
        <v>66</v>
      </c>
      <c r="R98" s="6">
        <v>44</v>
      </c>
      <c r="S98" s="6">
        <v>44</v>
      </c>
      <c r="T98" s="16" t="s">
        <v>14</v>
      </c>
      <c r="U98" s="6" t="s">
        <v>14</v>
      </c>
      <c r="V98" s="6" t="s">
        <v>14</v>
      </c>
      <c r="W98" s="17">
        <v>42</v>
      </c>
      <c r="X98" s="17">
        <f>MIN(O98:Q98)+1</f>
        <v>54</v>
      </c>
      <c r="Y98" s="6">
        <v>100</v>
      </c>
      <c r="Z98" s="6">
        <v>61.210700000000003</v>
      </c>
      <c r="AA98" s="6">
        <v>54.538499999999999</v>
      </c>
      <c r="AB98" s="6">
        <v>33.485999999999997</v>
      </c>
      <c r="AC98" s="6">
        <v>21.517199999999999</v>
      </c>
      <c r="AD98" s="6">
        <f>IF(T98="NaN", IF($X98&gt;1, (1-(K98/$X98))*100,100), (1-(K98/T98))*100)</f>
        <v>75.888118713281017</v>
      </c>
      <c r="AE98" s="6">
        <f>IF(U98="NaN", IF($X98&gt;1, (1-(L98/$X98))*100,100), (1-(L98/U98))*100)</f>
        <v>59.259259259259281</v>
      </c>
      <c r="AF98" s="6">
        <f>IF(V98="NaN", IF($X98&gt;1, (1-(M98/$X98))*100,100), (1-(M98/V98))*100)</f>
        <v>46.00361159588909</v>
      </c>
      <c r="AG98" s="17">
        <f>IF(W98="NaN", IF($X98&gt;1, (1-(N98/$X98))*100,100), (1-(N98/W98))*100)</f>
        <v>0</v>
      </c>
      <c r="AH98" s="6">
        <v>7200</v>
      </c>
      <c r="AI98" s="6">
        <v>7200</v>
      </c>
      <c r="AJ98" s="6">
        <v>7200</v>
      </c>
      <c r="AK98" s="6">
        <v>7200</v>
      </c>
      <c r="AL98" s="6">
        <v>7200</v>
      </c>
      <c r="AM98" s="12">
        <v>7200</v>
      </c>
      <c r="AN98" s="1">
        <v>7200</v>
      </c>
      <c r="AO98" s="1">
        <v>7200</v>
      </c>
      <c r="AP98" s="18">
        <v>68.273623943328857</v>
      </c>
      <c r="AQ98" s="1" t="b">
        <f>SUM($AH98:$AP98) &lt; $AU$1 * 7200</f>
        <v>1</v>
      </c>
      <c r="AR98" s="1" t="b">
        <f t="shared" si="3"/>
        <v>0</v>
      </c>
      <c r="AS98" s="5" t="b">
        <f>AND($AR98=FALSE, OR($AD98&lt;=0, $AE98&lt;=0, $AF98&lt;=0, $AG98&lt;=0))</f>
        <v>1</v>
      </c>
      <c r="AU98" s="1"/>
      <c r="AW98" s="14">
        <f xml:space="preserve"> SUBTOTAL(104, H98,K98:N98)</f>
        <v>42</v>
      </c>
      <c r="AX98" s="14">
        <f xml:space="preserve"> SUBTOTAL(105, O98:Q98,T98:W98)</f>
        <v>42</v>
      </c>
      <c r="AY98" s="39" t="b">
        <f t="shared" si="2"/>
        <v>1</v>
      </c>
    </row>
    <row r="99" spans="1:51">
      <c r="A99" s="5">
        <v>75</v>
      </c>
      <c r="B99" s="5">
        <v>8</v>
      </c>
      <c r="C99" s="7">
        <v>0.1</v>
      </c>
      <c r="D99" s="7">
        <v>0.5</v>
      </c>
      <c r="E99" s="5">
        <v>2</v>
      </c>
      <c r="F99" s="6">
        <v>0</v>
      </c>
      <c r="G99" s="6">
        <v>20</v>
      </c>
      <c r="H99" s="6">
        <v>29.000499999999999</v>
      </c>
      <c r="I99" s="6">
        <v>26.610399999999998</v>
      </c>
      <c r="J99" s="6">
        <v>34.526000000000003</v>
      </c>
      <c r="K99" s="16">
        <v>11.61973726520544</v>
      </c>
      <c r="L99" s="6">
        <v>20.590909090909079</v>
      </c>
      <c r="M99" s="90">
        <v>40</v>
      </c>
      <c r="N99" s="17">
        <v>40</v>
      </c>
      <c r="O99" s="6">
        <v>42</v>
      </c>
      <c r="P99" s="6">
        <v>66</v>
      </c>
      <c r="Q99" s="6">
        <v>44</v>
      </c>
      <c r="R99" s="6">
        <v>44</v>
      </c>
      <c r="S99" s="6">
        <v>44</v>
      </c>
      <c r="T99" s="16" t="s">
        <v>14</v>
      </c>
      <c r="U99" s="6" t="s">
        <v>14</v>
      </c>
      <c r="V99" s="6">
        <v>40</v>
      </c>
      <c r="W99" s="17">
        <v>40</v>
      </c>
      <c r="X99" s="17">
        <f>MIN(O99:Q99)+1</f>
        <v>43</v>
      </c>
      <c r="Y99" s="6">
        <v>100</v>
      </c>
      <c r="Z99" s="6">
        <v>69.697000000000003</v>
      </c>
      <c r="AA99" s="6">
        <v>34.089700000000001</v>
      </c>
      <c r="AB99" s="6">
        <v>39.521799999999999</v>
      </c>
      <c r="AC99" s="6">
        <v>21.5319</v>
      </c>
      <c r="AD99" s="6">
        <f>IF(T99="NaN", IF($X99&gt;1, (1-(K99/$X99))*100,100), (1-(K99/T99))*100)</f>
        <v>72.977355197196658</v>
      </c>
      <c r="AE99" s="6">
        <f>IF(U99="NaN", IF($X99&gt;1, (1-(L99/$X99))*100,100), (1-(L99/U99))*100)</f>
        <v>52.114164904862605</v>
      </c>
      <c r="AF99" s="6">
        <f>IF(V99="NaN", IF($X99&gt;1, (1-(M99/$X99))*100,100), (1-(M99/V99))*100)</f>
        <v>0</v>
      </c>
      <c r="AG99" s="17">
        <f>IF(W99="NaN", IF($X99&gt;1, (1-(N99/$X99))*100,100), (1-(N99/W99))*100)</f>
        <v>0</v>
      </c>
      <c r="AH99" s="6">
        <v>7200</v>
      </c>
      <c r="AI99" s="6">
        <v>7200</v>
      </c>
      <c r="AJ99" s="6">
        <v>7200</v>
      </c>
      <c r="AK99" s="6">
        <v>7200</v>
      </c>
      <c r="AL99" s="6">
        <v>7200</v>
      </c>
      <c r="AM99" s="12">
        <v>7200</v>
      </c>
      <c r="AN99" s="1">
        <v>7200</v>
      </c>
      <c r="AO99" s="1">
        <v>3054.6590149402618</v>
      </c>
      <c r="AP99" s="18">
        <v>63.559621095657349</v>
      </c>
      <c r="AQ99" s="1" t="b">
        <f>SUM($AH99:$AP99) &lt; $AU$1 * 7200</f>
        <v>1</v>
      </c>
      <c r="AR99" s="1" t="b">
        <f t="shared" si="3"/>
        <v>0</v>
      </c>
      <c r="AS99" s="5" t="b">
        <f>AND($AR99=FALSE, OR($AD99&lt;=0, $AE99&lt;=0, $AF99&lt;=0, $AG99&lt;=0))</f>
        <v>1</v>
      </c>
      <c r="AU99" s="1"/>
      <c r="AW99" s="14">
        <f xml:space="preserve"> SUBTOTAL(104, H99,K99:N99)</f>
        <v>40</v>
      </c>
      <c r="AX99" s="14">
        <f xml:space="preserve"> SUBTOTAL(105, O99:Q99,T99:W99)</f>
        <v>40</v>
      </c>
      <c r="AY99" s="39" t="b">
        <f t="shared" si="2"/>
        <v>1</v>
      </c>
    </row>
    <row r="100" spans="1:51">
      <c r="A100" s="5">
        <v>75</v>
      </c>
      <c r="B100" s="5">
        <v>8</v>
      </c>
      <c r="C100" s="7">
        <v>0.1</v>
      </c>
      <c r="D100" s="7">
        <v>0.5</v>
      </c>
      <c r="E100" s="5">
        <v>3</v>
      </c>
      <c r="F100" s="6">
        <v>0</v>
      </c>
      <c r="G100" s="6">
        <v>11</v>
      </c>
      <c r="H100" s="6">
        <v>21</v>
      </c>
      <c r="I100" s="6">
        <v>28.787700000000001</v>
      </c>
      <c r="J100" s="6">
        <v>32</v>
      </c>
      <c r="K100" s="16">
        <v>16.087782113394031</v>
      </c>
      <c r="L100" s="6">
        <v>32</v>
      </c>
      <c r="M100" s="90">
        <v>31.999999999999819</v>
      </c>
      <c r="N100" s="17">
        <v>32</v>
      </c>
      <c r="O100" s="6">
        <v>32</v>
      </c>
      <c r="P100" s="6">
        <v>55</v>
      </c>
      <c r="Q100" s="6">
        <v>51</v>
      </c>
      <c r="R100" s="6">
        <v>32</v>
      </c>
      <c r="S100" s="6">
        <v>32</v>
      </c>
      <c r="T100" s="16" t="s">
        <v>14</v>
      </c>
      <c r="U100" s="6">
        <v>32</v>
      </c>
      <c r="V100" s="6">
        <v>33.000000000000007</v>
      </c>
      <c r="W100" s="17">
        <v>32</v>
      </c>
      <c r="X100" s="17">
        <f>MIN(O100:Q100)+1</f>
        <v>33</v>
      </c>
      <c r="Y100" s="6">
        <v>100</v>
      </c>
      <c r="Z100" s="6">
        <v>80</v>
      </c>
      <c r="AA100" s="6">
        <v>58.823500000000003</v>
      </c>
      <c r="AB100" s="6">
        <v>10.038500000000001</v>
      </c>
      <c r="AC100" s="6">
        <v>0</v>
      </c>
      <c r="AD100" s="6">
        <f>IF(T100="NaN", IF($X100&gt;1, (1-(K100/$X100))*100,100), (1-(K100/T100))*100)</f>
        <v>51.249145110927174</v>
      </c>
      <c r="AE100" s="6">
        <f>IF(U100="NaN", IF($X100&gt;1, (1-(L100/$X100))*100,100), (1-(L100/U100))*100)</f>
        <v>0</v>
      </c>
      <c r="AF100" s="6">
        <f>IF(V100="NaN", IF($X100&gt;1, (1-(M100/$X100))*100,100), (1-(M100/V100))*100)</f>
        <v>3.0303030303036049</v>
      </c>
      <c r="AG100" s="17">
        <f>IF(W100="NaN", IF($X100&gt;1, (1-(N100/$X100))*100,100), (1-(N100/W100))*100)</f>
        <v>0</v>
      </c>
      <c r="AH100" s="6">
        <v>7200</v>
      </c>
      <c r="AI100" s="6">
        <v>7200</v>
      </c>
      <c r="AJ100" s="6">
        <v>7200</v>
      </c>
      <c r="AK100" s="6">
        <v>7200</v>
      </c>
      <c r="AL100" s="6">
        <v>4394.6899999999996</v>
      </c>
      <c r="AM100" s="12">
        <v>7200</v>
      </c>
      <c r="AN100" s="1">
        <v>675.85412406921387</v>
      </c>
      <c r="AO100" s="1">
        <v>7200</v>
      </c>
      <c r="AP100" s="18">
        <v>8.6323401927947998</v>
      </c>
      <c r="AQ100" s="1" t="b">
        <f>SUM($AH100:$AP100) &lt; $AU$1 * 7200</f>
        <v>1</v>
      </c>
      <c r="AR100" s="1" t="b">
        <f t="shared" si="3"/>
        <v>1</v>
      </c>
      <c r="AS100" s="5" t="b">
        <f>AND($AR100=FALSE, OR($AD100&lt;=0, $AE100&lt;=0, $AF100&lt;=0, $AG100&lt;=0))</f>
        <v>0</v>
      </c>
      <c r="AU100" s="1"/>
      <c r="AW100" s="14">
        <f xml:space="preserve"> SUBTOTAL(104, H100,K100:N100)</f>
        <v>32</v>
      </c>
      <c r="AX100" s="14">
        <f xml:space="preserve"> SUBTOTAL(105, O100:Q100,T100:W100)</f>
        <v>32</v>
      </c>
      <c r="AY100" s="39" t="b">
        <f t="shared" si="2"/>
        <v>1</v>
      </c>
    </row>
    <row r="101" spans="1:51">
      <c r="A101" s="5">
        <v>75</v>
      </c>
      <c r="B101" s="5">
        <v>8</v>
      </c>
      <c r="C101" s="7">
        <v>0.1</v>
      </c>
      <c r="D101" s="7">
        <v>0.5</v>
      </c>
      <c r="E101" s="5">
        <v>4</v>
      </c>
      <c r="F101" s="6">
        <v>0</v>
      </c>
      <c r="G101" s="6">
        <v>23</v>
      </c>
      <c r="H101" s="6">
        <v>23</v>
      </c>
      <c r="I101" s="6">
        <v>27.1099</v>
      </c>
      <c r="J101" s="6">
        <v>35</v>
      </c>
      <c r="K101" s="16">
        <v>12.18975774781833</v>
      </c>
      <c r="L101" s="6">
        <v>23.333333333333329</v>
      </c>
      <c r="M101" s="90">
        <v>34.999999999999979</v>
      </c>
      <c r="N101" s="17">
        <v>35</v>
      </c>
      <c r="O101" s="6">
        <v>35</v>
      </c>
      <c r="P101" s="6">
        <v>60</v>
      </c>
      <c r="Q101" s="6">
        <v>35</v>
      </c>
      <c r="R101" s="6">
        <v>35</v>
      </c>
      <c r="S101" s="6">
        <v>35</v>
      </c>
      <c r="T101" s="16" t="s">
        <v>14</v>
      </c>
      <c r="U101" s="6" t="s">
        <v>14</v>
      </c>
      <c r="V101" s="6" t="s">
        <v>14</v>
      </c>
      <c r="W101" s="17">
        <v>35</v>
      </c>
      <c r="X101" s="17">
        <f>MIN(O101:Q101)+1</f>
        <v>36</v>
      </c>
      <c r="Y101" s="6">
        <v>100</v>
      </c>
      <c r="Z101" s="6">
        <v>61.666699999999999</v>
      </c>
      <c r="AA101" s="6">
        <v>34.285699999999999</v>
      </c>
      <c r="AB101" s="6">
        <v>22.543099999999999</v>
      </c>
      <c r="AC101" s="6">
        <v>0</v>
      </c>
      <c r="AD101" s="6">
        <f>IF(T101="NaN", IF($X101&gt;1, (1-(K101/$X101))*100,100), (1-(K101/T101))*100)</f>
        <v>66.139561811615749</v>
      </c>
      <c r="AE101" s="6">
        <f>IF(U101="NaN", IF($X101&gt;1, (1-(L101/$X101))*100,100), (1-(L101/U101))*100)</f>
        <v>35.185185185185198</v>
      </c>
      <c r="AF101" s="6">
        <f>IF(V101="NaN", IF($X101&gt;1, (1-(M101/$X101))*100,100), (1-(M101/V101))*100)</f>
        <v>2.7777777777778345</v>
      </c>
      <c r="AG101" s="17">
        <f>IF(W101="NaN", IF($X101&gt;1, (1-(N101/$X101))*100,100), (1-(N101/W101))*100)</f>
        <v>0</v>
      </c>
      <c r="AH101" s="6">
        <v>7200</v>
      </c>
      <c r="AI101" s="6">
        <v>7200</v>
      </c>
      <c r="AJ101" s="6">
        <v>7200</v>
      </c>
      <c r="AK101" s="6">
        <v>7200</v>
      </c>
      <c r="AL101" s="6">
        <v>5028.13</v>
      </c>
      <c r="AM101" s="12">
        <v>7200</v>
      </c>
      <c r="AN101" s="1">
        <v>7200</v>
      </c>
      <c r="AO101" s="1">
        <v>7200</v>
      </c>
      <c r="AP101" s="18">
        <v>18.762059926986691</v>
      </c>
      <c r="AQ101" s="1" t="b">
        <f>SUM($AH101:$AP101) &lt; $AU$1 * 7200</f>
        <v>1</v>
      </c>
      <c r="AR101" s="1" t="b">
        <f t="shared" si="3"/>
        <v>1</v>
      </c>
      <c r="AS101" s="5" t="b">
        <f>AND($AR101=FALSE, OR($AD101&lt;=0, $AE101&lt;=0, $AF101&lt;=0, $AG101&lt;=0))</f>
        <v>0</v>
      </c>
      <c r="AU101" s="1"/>
      <c r="AW101" s="14">
        <f xml:space="preserve"> SUBTOTAL(104, H101,K101:N101)</f>
        <v>35</v>
      </c>
      <c r="AX101" s="14">
        <f xml:space="preserve"> SUBTOTAL(105, O101:Q101,T101:W101)</f>
        <v>35</v>
      </c>
      <c r="AY101" s="39" t="b">
        <f t="shared" si="2"/>
        <v>1</v>
      </c>
    </row>
    <row r="102" spans="1:51">
      <c r="A102" s="5">
        <v>75</v>
      </c>
      <c r="B102" s="5">
        <v>8</v>
      </c>
      <c r="C102" s="7">
        <v>0.1</v>
      </c>
      <c r="D102" s="7">
        <v>0.5</v>
      </c>
      <c r="E102" s="5">
        <v>5</v>
      </c>
      <c r="F102" s="6">
        <v>0</v>
      </c>
      <c r="G102" s="6">
        <v>21</v>
      </c>
      <c r="H102" s="6">
        <v>21</v>
      </c>
      <c r="I102" s="6">
        <v>29.182099999999998</v>
      </c>
      <c r="J102" s="6">
        <v>37.046700000000001</v>
      </c>
      <c r="K102" s="16">
        <v>13.2585142298982</v>
      </c>
      <c r="L102" s="6">
        <v>22.000000000000011</v>
      </c>
      <c r="M102" s="90">
        <v>32.815947631347079</v>
      </c>
      <c r="N102" s="17">
        <v>44</v>
      </c>
      <c r="O102" s="6">
        <v>55</v>
      </c>
      <c r="P102" s="6">
        <v>55</v>
      </c>
      <c r="Q102" s="6">
        <v>55</v>
      </c>
      <c r="R102" s="6">
        <v>44</v>
      </c>
      <c r="S102" s="6">
        <v>44</v>
      </c>
      <c r="T102" s="16" t="s">
        <v>14</v>
      </c>
      <c r="U102" s="6" t="s">
        <v>14</v>
      </c>
      <c r="V102" s="6" t="s">
        <v>14</v>
      </c>
      <c r="W102" s="17">
        <v>44</v>
      </c>
      <c r="X102" s="17">
        <f>MIN(O102:Q102)+1</f>
        <v>56</v>
      </c>
      <c r="Y102" s="6">
        <v>100</v>
      </c>
      <c r="Z102" s="6">
        <v>61.818199999999997</v>
      </c>
      <c r="AA102" s="6">
        <v>61.818199999999997</v>
      </c>
      <c r="AB102" s="6">
        <v>33.677100000000003</v>
      </c>
      <c r="AC102" s="6">
        <v>15.802899999999999</v>
      </c>
      <c r="AD102" s="6">
        <f>IF(T102="NaN", IF($X102&gt;1, (1-(K102/$X102))*100,100), (1-(K102/T102))*100)</f>
        <v>76.324081732324643</v>
      </c>
      <c r="AE102" s="6">
        <f>IF(U102="NaN", IF($X102&gt;1, (1-(L102/$X102))*100,100), (1-(L102/U102))*100)</f>
        <v>60.714285714285701</v>
      </c>
      <c r="AF102" s="6">
        <f>IF(V102="NaN", IF($X102&gt;1, (1-(M102/$X102))*100,100), (1-(M102/V102))*100)</f>
        <v>41.400093515451644</v>
      </c>
      <c r="AG102" s="17">
        <f>IF(W102="NaN", IF($X102&gt;1, (1-(N102/$X102))*100,100), (1-(N102/W102))*100)</f>
        <v>0</v>
      </c>
      <c r="AH102" s="6">
        <v>7200</v>
      </c>
      <c r="AI102" s="6">
        <v>7200</v>
      </c>
      <c r="AJ102" s="6">
        <v>7200</v>
      </c>
      <c r="AK102" s="6">
        <v>7200</v>
      </c>
      <c r="AL102" s="6">
        <v>7200</v>
      </c>
      <c r="AM102" s="12">
        <v>7200</v>
      </c>
      <c r="AN102" s="1">
        <v>7200</v>
      </c>
      <c r="AO102" s="1">
        <v>7200</v>
      </c>
      <c r="AP102" s="18">
        <v>202.20113515853879</v>
      </c>
      <c r="AQ102" s="1" t="b">
        <f>SUM($AH102:$AP102) &lt; $AU$1 * 7200</f>
        <v>1</v>
      </c>
      <c r="AR102" s="1" t="b">
        <f t="shared" si="3"/>
        <v>0</v>
      </c>
      <c r="AS102" s="5" t="b">
        <f>AND($AR102=FALSE, OR($AD102&lt;=0, $AE102&lt;=0, $AF102&lt;=0, $AG102&lt;=0))</f>
        <v>1</v>
      </c>
      <c r="AU102" s="1"/>
      <c r="AW102" s="14">
        <f xml:space="preserve"> SUBTOTAL(104, H102,K102:N102)</f>
        <v>44</v>
      </c>
      <c r="AX102" s="14">
        <f xml:space="preserve"> SUBTOTAL(105, O102:Q102,T102:W102)</f>
        <v>44</v>
      </c>
      <c r="AY102" s="39" t="b">
        <f t="shared" si="2"/>
        <v>1</v>
      </c>
    </row>
    <row r="103" spans="1:51">
      <c r="A103" s="5">
        <v>75</v>
      </c>
      <c r="B103" s="5">
        <v>8</v>
      </c>
      <c r="C103" s="7">
        <v>0.1</v>
      </c>
      <c r="D103" s="7">
        <v>1</v>
      </c>
      <c r="E103" s="5">
        <v>1</v>
      </c>
      <c r="F103" s="6">
        <v>0</v>
      </c>
      <c r="G103" s="6">
        <v>20</v>
      </c>
      <c r="H103" s="6">
        <v>30.128699999999998</v>
      </c>
      <c r="I103" s="6">
        <v>30.000499999999999</v>
      </c>
      <c r="J103" s="6">
        <v>34.3217</v>
      </c>
      <c r="K103" s="16">
        <v>29.999999999999989</v>
      </c>
      <c r="L103" s="6">
        <v>30.949999999999989</v>
      </c>
      <c r="M103" s="90">
        <v>28.389457973573439</v>
      </c>
      <c r="N103" s="17">
        <v>42</v>
      </c>
      <c r="O103" s="6">
        <v>55</v>
      </c>
      <c r="P103" s="6">
        <v>62</v>
      </c>
      <c r="Q103" s="6">
        <v>62</v>
      </c>
      <c r="R103" s="6">
        <v>44</v>
      </c>
      <c r="S103" s="6">
        <v>44</v>
      </c>
      <c r="T103" s="16" t="s">
        <v>14</v>
      </c>
      <c r="U103" s="6" t="s">
        <v>14</v>
      </c>
      <c r="V103" s="6" t="s">
        <v>14</v>
      </c>
      <c r="W103" s="17">
        <v>42</v>
      </c>
      <c r="X103" s="17">
        <f>MIN(O103:Q103)+1</f>
        <v>56</v>
      </c>
      <c r="Y103" s="6">
        <v>100</v>
      </c>
      <c r="Z103" s="6">
        <v>67.741900000000001</v>
      </c>
      <c r="AA103" s="6">
        <v>51.405200000000001</v>
      </c>
      <c r="AB103" s="6">
        <v>31.8171</v>
      </c>
      <c r="AC103" s="6">
        <v>21.996099999999998</v>
      </c>
      <c r="AD103" s="6">
        <f>IF(T103="NaN", IF($X103&gt;1, (1-(K103/$X103))*100,100), (1-(K103/T103))*100)</f>
        <v>46.428571428571452</v>
      </c>
      <c r="AE103" s="6">
        <f>IF(U103="NaN", IF($X103&gt;1, (1-(L103/$X103))*100,100), (1-(L103/U103))*100)</f>
        <v>44.732142857142875</v>
      </c>
      <c r="AF103" s="6">
        <f>IF(V103="NaN", IF($X103&gt;1, (1-(M103/$X103))*100,100), (1-(M103/V103))*100)</f>
        <v>49.304539332904575</v>
      </c>
      <c r="AG103" s="17">
        <f>IF(W103="NaN", IF($X103&gt;1, (1-(N103/$X103))*100,100), (1-(N103/W103))*100)</f>
        <v>0</v>
      </c>
      <c r="AH103" s="6">
        <v>7200</v>
      </c>
      <c r="AI103" s="6">
        <v>7200</v>
      </c>
      <c r="AJ103" s="6">
        <v>7200</v>
      </c>
      <c r="AK103" s="6">
        <v>7200</v>
      </c>
      <c r="AL103" s="6">
        <v>7200</v>
      </c>
      <c r="AM103" s="12">
        <v>7200</v>
      </c>
      <c r="AN103" s="1">
        <v>7200</v>
      </c>
      <c r="AO103" s="1">
        <v>7200</v>
      </c>
      <c r="AP103" s="18">
        <v>82.084389209747314</v>
      </c>
      <c r="AQ103" s="1" t="b">
        <f>SUM($AH103:$AP103) &lt; $AU$1 * 7200</f>
        <v>1</v>
      </c>
      <c r="AR103" s="1" t="b">
        <f t="shared" si="3"/>
        <v>0</v>
      </c>
      <c r="AS103" s="5" t="b">
        <f>AND($AR103=FALSE, OR($AD103&lt;=0, $AE103&lt;=0, $AF103&lt;=0, $AG103&lt;=0))</f>
        <v>1</v>
      </c>
      <c r="AU103" s="1"/>
      <c r="AW103" s="14">
        <f xml:space="preserve"> SUBTOTAL(104, H103,K103:N103)</f>
        <v>42</v>
      </c>
      <c r="AX103" s="14">
        <f xml:space="preserve"> SUBTOTAL(105, O103:Q103,T103:W103)</f>
        <v>42</v>
      </c>
      <c r="AY103" s="39" t="b">
        <f t="shared" si="2"/>
        <v>1</v>
      </c>
    </row>
    <row r="104" spans="1:51">
      <c r="A104" s="5">
        <v>75</v>
      </c>
      <c r="B104" s="5">
        <v>8</v>
      </c>
      <c r="C104" s="7">
        <v>0.1</v>
      </c>
      <c r="D104" s="7">
        <v>1</v>
      </c>
      <c r="E104" s="5">
        <v>2</v>
      </c>
      <c r="F104" s="6">
        <v>0</v>
      </c>
      <c r="G104" s="6">
        <v>20</v>
      </c>
      <c r="H104" s="6">
        <v>20</v>
      </c>
      <c r="I104" s="6">
        <v>29.0046</v>
      </c>
      <c r="J104" s="6">
        <v>34.329099999999997</v>
      </c>
      <c r="K104" s="16">
        <v>28.999999999999961</v>
      </c>
      <c r="L104" s="6">
        <v>40</v>
      </c>
      <c r="M104" s="90">
        <v>40</v>
      </c>
      <c r="N104" s="17">
        <v>40</v>
      </c>
      <c r="O104" s="6">
        <v>44</v>
      </c>
      <c r="P104" s="6">
        <v>66</v>
      </c>
      <c r="Q104" s="6">
        <v>64</v>
      </c>
      <c r="R104" s="6">
        <v>42</v>
      </c>
      <c r="S104" s="6">
        <v>42</v>
      </c>
      <c r="T104" s="16" t="s">
        <v>14</v>
      </c>
      <c r="U104" s="6">
        <v>40</v>
      </c>
      <c r="V104" s="6">
        <v>40</v>
      </c>
      <c r="W104" s="17">
        <v>40</v>
      </c>
      <c r="X104" s="17">
        <f>MIN(O104:Q104)+1</f>
        <v>45</v>
      </c>
      <c r="Y104" s="6">
        <v>100</v>
      </c>
      <c r="Z104" s="6">
        <v>69.697000000000003</v>
      </c>
      <c r="AA104" s="6">
        <v>68.75</v>
      </c>
      <c r="AB104" s="6">
        <v>30.941400000000002</v>
      </c>
      <c r="AC104" s="6">
        <v>18.264099999999999</v>
      </c>
      <c r="AD104" s="6">
        <f>IF(T104="NaN", IF($X104&gt;1, (1-(K104/$X104))*100,100), (1-(K104/T104))*100)</f>
        <v>35.555555555555642</v>
      </c>
      <c r="AE104" s="6">
        <f>IF(U104="NaN", IF($X104&gt;1, (1-(L104/$X104))*100,100), (1-(L104/U104))*100)</f>
        <v>0</v>
      </c>
      <c r="AF104" s="6">
        <f>IF(V104="NaN", IF($X104&gt;1, (1-(M104/$X104))*100,100), (1-(M104/V104))*100)</f>
        <v>0</v>
      </c>
      <c r="AG104" s="17">
        <f>IF(W104="NaN", IF($X104&gt;1, (1-(N104/$X104))*100,100), (1-(N104/W104))*100)</f>
        <v>0</v>
      </c>
      <c r="AH104" s="6">
        <v>7200</v>
      </c>
      <c r="AI104" s="6">
        <v>7200</v>
      </c>
      <c r="AJ104" s="6">
        <v>7200</v>
      </c>
      <c r="AK104" s="6">
        <v>7200</v>
      </c>
      <c r="AL104" s="6">
        <v>7200</v>
      </c>
      <c r="AM104" s="12">
        <v>7200</v>
      </c>
      <c r="AN104" s="1">
        <v>6055.6937260627747</v>
      </c>
      <c r="AO104" s="1">
        <v>6039.0486600399017</v>
      </c>
      <c r="AP104" s="18">
        <v>75.92446494102478</v>
      </c>
      <c r="AQ104" s="1" t="b">
        <f>SUM($AH104:$AP104) &lt; $AU$1 * 7200</f>
        <v>1</v>
      </c>
      <c r="AR104" s="1" t="b">
        <f t="shared" si="3"/>
        <v>0</v>
      </c>
      <c r="AS104" s="5" t="b">
        <f>AND($AR104=FALSE, OR($AD104&lt;=0, $AE104&lt;=0, $AF104&lt;=0, $AG104&lt;=0))</f>
        <v>1</v>
      </c>
      <c r="AU104" s="1"/>
      <c r="AW104" s="14">
        <f xml:space="preserve"> SUBTOTAL(104, H104,K104:N104)</f>
        <v>40</v>
      </c>
      <c r="AX104" s="14">
        <f xml:space="preserve"> SUBTOTAL(105, O104:Q104,T104:W104)</f>
        <v>40</v>
      </c>
      <c r="AY104" s="39" t="b">
        <f t="shared" si="2"/>
        <v>1</v>
      </c>
    </row>
    <row r="105" spans="1:51">
      <c r="A105" s="5">
        <v>75</v>
      </c>
      <c r="B105" s="5">
        <v>8</v>
      </c>
      <c r="C105" s="7">
        <v>0.1</v>
      </c>
      <c r="D105" s="7">
        <v>1</v>
      </c>
      <c r="E105" s="5">
        <v>3</v>
      </c>
      <c r="F105" s="6">
        <v>0</v>
      </c>
      <c r="G105" s="6">
        <v>11</v>
      </c>
      <c r="H105" s="6">
        <v>29.709900000000001</v>
      </c>
      <c r="I105" s="6">
        <v>29.7881</v>
      </c>
      <c r="J105" s="6">
        <v>32</v>
      </c>
      <c r="K105" s="16">
        <v>29.999999999999961</v>
      </c>
      <c r="L105" s="6">
        <v>32</v>
      </c>
      <c r="M105" s="90">
        <v>32</v>
      </c>
      <c r="N105" s="17">
        <v>32</v>
      </c>
      <c r="O105" s="6">
        <v>43</v>
      </c>
      <c r="P105" s="6">
        <v>42</v>
      </c>
      <c r="Q105" s="6">
        <v>55</v>
      </c>
      <c r="R105" s="6">
        <v>32</v>
      </c>
      <c r="S105" s="6">
        <v>32</v>
      </c>
      <c r="T105" s="16" t="s">
        <v>14</v>
      </c>
      <c r="U105" s="6">
        <v>32</v>
      </c>
      <c r="V105" s="6">
        <v>32</v>
      </c>
      <c r="W105" s="17">
        <v>32</v>
      </c>
      <c r="X105" s="17">
        <f>MIN(O105:Q105)+1</f>
        <v>43</v>
      </c>
      <c r="Y105" s="6">
        <v>100</v>
      </c>
      <c r="Z105" s="6">
        <v>73.8095</v>
      </c>
      <c r="AA105" s="6">
        <v>45.981999999999999</v>
      </c>
      <c r="AB105" s="6">
        <v>6.9121300000000003</v>
      </c>
      <c r="AC105" s="6">
        <v>0</v>
      </c>
      <c r="AD105" s="6">
        <f>IF(T105="NaN", IF($X105&gt;1, (1-(K105/$X105))*100,100), (1-(K105/T105))*100)</f>
        <v>30.232558139534969</v>
      </c>
      <c r="AE105" s="6">
        <f>IF(U105="NaN", IF($X105&gt;1, (1-(L105/$X105))*100,100), (1-(L105/U105))*100)</f>
        <v>0</v>
      </c>
      <c r="AF105" s="6">
        <f>IF(V105="NaN", IF($X105&gt;1, (1-(M105/$X105))*100,100), (1-(M105/V105))*100)</f>
        <v>0</v>
      </c>
      <c r="AG105" s="17">
        <f>IF(W105="NaN", IF($X105&gt;1, (1-(N105/$X105))*100,100), (1-(N105/W105))*100)</f>
        <v>0</v>
      </c>
      <c r="AH105" s="6">
        <v>7200</v>
      </c>
      <c r="AI105" s="6">
        <v>7200</v>
      </c>
      <c r="AJ105" s="6">
        <v>7200</v>
      </c>
      <c r="AK105" s="6">
        <v>7200</v>
      </c>
      <c r="AL105" s="6">
        <v>4566.5200000000004</v>
      </c>
      <c r="AM105" s="12">
        <v>7200</v>
      </c>
      <c r="AN105" s="1">
        <v>1031.1236388683319</v>
      </c>
      <c r="AO105" s="1">
        <v>2152.6201708316798</v>
      </c>
      <c r="AP105" s="18">
        <v>20.62047910690308</v>
      </c>
      <c r="AQ105" s="1" t="b">
        <f>SUM($AH105:$AP105) &lt; $AU$1 * 7200</f>
        <v>1</v>
      </c>
      <c r="AR105" s="1" t="b">
        <f t="shared" si="3"/>
        <v>1</v>
      </c>
      <c r="AS105" s="5" t="b">
        <f>AND($AR105=FALSE, OR($AD105&lt;=0, $AE105&lt;=0, $AF105&lt;=0, $AG105&lt;=0))</f>
        <v>0</v>
      </c>
      <c r="AU105" s="1"/>
      <c r="AW105" s="14">
        <f xml:space="preserve"> SUBTOTAL(104, H105,K105:N105)</f>
        <v>32</v>
      </c>
      <c r="AX105" s="14">
        <f xml:space="preserve"> SUBTOTAL(105, O105:Q105,T105:W105)</f>
        <v>32</v>
      </c>
      <c r="AY105" s="39" t="b">
        <f t="shared" si="2"/>
        <v>1</v>
      </c>
    </row>
    <row r="106" spans="1:51">
      <c r="A106" s="5">
        <v>75</v>
      </c>
      <c r="B106" s="5">
        <v>8</v>
      </c>
      <c r="C106" s="7">
        <v>0.1</v>
      </c>
      <c r="D106" s="7">
        <v>1</v>
      </c>
      <c r="E106" s="5">
        <v>4</v>
      </c>
      <c r="F106" s="6">
        <v>0</v>
      </c>
      <c r="G106" s="6">
        <v>26.316600000000001</v>
      </c>
      <c r="H106" s="6">
        <v>23</v>
      </c>
      <c r="I106" s="6">
        <v>28.197099999999999</v>
      </c>
      <c r="J106" s="6">
        <v>34.885800000000003</v>
      </c>
      <c r="K106" s="16">
        <v>23.999999999999901</v>
      </c>
      <c r="L106" s="6">
        <v>35</v>
      </c>
      <c r="M106" s="90">
        <v>31</v>
      </c>
      <c r="N106" s="17">
        <v>35</v>
      </c>
      <c r="O106" s="6">
        <v>57</v>
      </c>
      <c r="P106" s="6">
        <v>58</v>
      </c>
      <c r="Q106" s="6">
        <v>60</v>
      </c>
      <c r="R106" s="6">
        <v>36</v>
      </c>
      <c r="S106" s="6">
        <v>35</v>
      </c>
      <c r="T106" s="16" t="s">
        <v>14</v>
      </c>
      <c r="U106" s="6">
        <v>35</v>
      </c>
      <c r="V106" s="6" t="s">
        <v>14</v>
      </c>
      <c r="W106" s="17">
        <v>35</v>
      </c>
      <c r="X106" s="17">
        <f>MIN(O106:Q106)+1</f>
        <v>58</v>
      </c>
      <c r="Y106" s="6">
        <v>100</v>
      </c>
      <c r="Z106" s="6">
        <v>54.6265</v>
      </c>
      <c r="AA106" s="6">
        <v>61.666699999999999</v>
      </c>
      <c r="AB106" s="6">
        <v>21.674700000000001</v>
      </c>
      <c r="AC106" s="6">
        <v>0.32615699999999997</v>
      </c>
      <c r="AD106" s="6">
        <f>IF(T106="NaN", IF($X106&gt;1, (1-(K106/$X106))*100,100), (1-(K106/T106))*100)</f>
        <v>58.620689655172583</v>
      </c>
      <c r="AE106" s="6">
        <f>IF(U106="NaN", IF($X106&gt;1, (1-(L106/$X106))*100,100), (1-(L106/U106))*100)</f>
        <v>0</v>
      </c>
      <c r="AF106" s="6">
        <f>IF(V106="NaN", IF($X106&gt;1, (1-(M106/$X106))*100,100), (1-(M106/V106))*100)</f>
        <v>46.551724137931039</v>
      </c>
      <c r="AG106" s="17">
        <f>IF(W106="NaN", IF($X106&gt;1, (1-(N106/$X106))*100,100), (1-(N106/W106))*100)</f>
        <v>0</v>
      </c>
      <c r="AH106" s="6">
        <v>7200</v>
      </c>
      <c r="AI106" s="6">
        <v>7200</v>
      </c>
      <c r="AJ106" s="6">
        <v>7200</v>
      </c>
      <c r="AK106" s="6">
        <v>7200</v>
      </c>
      <c r="AL106" s="6">
        <v>6483.43</v>
      </c>
      <c r="AM106" s="12">
        <v>7200</v>
      </c>
      <c r="AN106" s="1">
        <v>994.03811597824097</v>
      </c>
      <c r="AO106" s="1">
        <v>7200</v>
      </c>
      <c r="AP106" s="18">
        <v>23.21019983291626</v>
      </c>
      <c r="AQ106" s="1" t="b">
        <f>SUM($AH106:$AP106) &lt; $AU$1 * 7200</f>
        <v>1</v>
      </c>
      <c r="AR106" s="1" t="b">
        <f t="shared" si="3"/>
        <v>0</v>
      </c>
      <c r="AS106" s="5" t="b">
        <f>AND($AR106=FALSE, OR($AD106&lt;=0, $AE106&lt;=0, $AF106&lt;=0, $AG106&lt;=0))</f>
        <v>1</v>
      </c>
      <c r="AU106" s="1"/>
      <c r="AW106" s="14">
        <f xml:space="preserve"> SUBTOTAL(104, H106,K106:N106)</f>
        <v>35</v>
      </c>
      <c r="AX106" s="14">
        <f xml:space="preserve"> SUBTOTAL(105, O106:Q106,T106:W106)</f>
        <v>35</v>
      </c>
      <c r="AY106" s="39" t="b">
        <f t="shared" si="2"/>
        <v>1</v>
      </c>
    </row>
    <row r="107" spans="1:51">
      <c r="A107" s="5">
        <v>75</v>
      </c>
      <c r="B107" s="5">
        <v>8</v>
      </c>
      <c r="C107" s="7">
        <v>0.1</v>
      </c>
      <c r="D107" s="7">
        <v>1</v>
      </c>
      <c r="E107" s="5">
        <v>5</v>
      </c>
      <c r="F107" s="6">
        <v>0</v>
      </c>
      <c r="G107" s="6">
        <v>27.1449</v>
      </c>
      <c r="H107" s="6">
        <v>30.1586</v>
      </c>
      <c r="I107" s="6">
        <v>26.973700000000001</v>
      </c>
      <c r="J107" s="6">
        <v>37.244900000000001</v>
      </c>
      <c r="K107" s="16">
        <v>29.999999999999201</v>
      </c>
      <c r="L107" s="6">
        <v>32.10834031248595</v>
      </c>
      <c r="M107" s="90">
        <v>35.553639531772667</v>
      </c>
      <c r="N107" s="17">
        <v>44.000000000000021</v>
      </c>
      <c r="O107" s="6">
        <v>55</v>
      </c>
      <c r="P107" s="6">
        <v>55</v>
      </c>
      <c r="Q107" s="6">
        <v>55</v>
      </c>
      <c r="R107" s="6">
        <v>44</v>
      </c>
      <c r="S107" s="6">
        <v>44</v>
      </c>
      <c r="T107" s="16" t="s">
        <v>14</v>
      </c>
      <c r="U107" s="6">
        <v>54</v>
      </c>
      <c r="V107" s="6" t="s">
        <v>14</v>
      </c>
      <c r="W107" s="17">
        <v>44.000000000000021</v>
      </c>
      <c r="X107" s="17">
        <f>MIN(O107:Q107)+1</f>
        <v>56</v>
      </c>
      <c r="Y107" s="6">
        <v>100</v>
      </c>
      <c r="Z107" s="6">
        <v>50.645699999999998</v>
      </c>
      <c r="AA107" s="6">
        <v>45.1661</v>
      </c>
      <c r="AB107" s="6">
        <v>38.696199999999997</v>
      </c>
      <c r="AC107" s="6">
        <v>15.352399999999999</v>
      </c>
      <c r="AD107" s="6">
        <f>IF(T107="NaN", IF($X107&gt;1, (1-(K107/$X107))*100,100), (1-(K107/T107))*100)</f>
        <v>46.428571428572852</v>
      </c>
      <c r="AE107" s="6">
        <f>IF(U107="NaN", IF($X107&gt;1, (1-(L107/$X107))*100,100), (1-(L107/U107))*100)</f>
        <v>40.540110532433424</v>
      </c>
      <c r="AF107" s="6">
        <f>IF(V107="NaN", IF($X107&gt;1, (1-(M107/$X107))*100,100), (1-(M107/V107))*100)</f>
        <v>36.511357978977379</v>
      </c>
      <c r="AG107" s="17">
        <f>IF(W107="NaN", IF($X107&gt;1, (1-(N107/$X107))*100,100), (1-(N107/W107))*100)</f>
        <v>0</v>
      </c>
      <c r="AH107" s="6">
        <v>7200</v>
      </c>
      <c r="AI107" s="6">
        <v>7200</v>
      </c>
      <c r="AJ107" s="6">
        <v>7200</v>
      </c>
      <c r="AK107" s="6">
        <v>7200</v>
      </c>
      <c r="AL107" s="6">
        <v>7200</v>
      </c>
      <c r="AM107" s="12">
        <v>7200</v>
      </c>
      <c r="AN107" s="1">
        <v>7200</v>
      </c>
      <c r="AO107" s="1">
        <v>7200</v>
      </c>
      <c r="AP107" s="18">
        <v>165.05707287788391</v>
      </c>
      <c r="AQ107" s="1" t="b">
        <f>SUM($AH107:$AP107) &lt; $AU$1 * 7200</f>
        <v>1</v>
      </c>
      <c r="AR107" s="1" t="b">
        <f t="shared" si="3"/>
        <v>0</v>
      </c>
      <c r="AS107" s="5" t="b">
        <f>AND($AR107=FALSE, OR($AD107&lt;=0, $AE107&lt;=0, $AF107&lt;=0, $AG107&lt;=0))</f>
        <v>1</v>
      </c>
      <c r="AU107" s="1"/>
      <c r="AW107" s="14">
        <f xml:space="preserve"> SUBTOTAL(104, H107,K107:N107)</f>
        <v>44.000000000000021</v>
      </c>
      <c r="AX107" s="14">
        <f xml:space="preserve"> SUBTOTAL(105, O107:Q107,T107:W107)</f>
        <v>44.000000000000021</v>
      </c>
      <c r="AY107" s="39" t="b">
        <f t="shared" si="2"/>
        <v>1</v>
      </c>
    </row>
    <row r="108" spans="1:51">
      <c r="A108" s="5">
        <v>75</v>
      </c>
      <c r="B108" s="5">
        <v>8</v>
      </c>
      <c r="C108" s="7">
        <v>0.3</v>
      </c>
      <c r="D108" s="7">
        <v>0.1</v>
      </c>
      <c r="E108" s="5">
        <v>1</v>
      </c>
      <c r="F108" s="6">
        <v>0</v>
      </c>
      <c r="G108" s="6">
        <v>22.8125</v>
      </c>
      <c r="H108" s="6">
        <v>23.039000000000001</v>
      </c>
      <c r="I108" s="6">
        <v>22.8095</v>
      </c>
      <c r="J108" s="6">
        <v>22.8125</v>
      </c>
      <c r="K108" s="16">
        <v>11.99513381995134</v>
      </c>
      <c r="L108" s="6">
        <v>40</v>
      </c>
      <c r="M108" s="90">
        <v>39.999999999999993</v>
      </c>
      <c r="N108" s="17">
        <v>40</v>
      </c>
      <c r="O108" s="6">
        <v>50</v>
      </c>
      <c r="P108" s="6">
        <v>60</v>
      </c>
      <c r="Q108" s="6">
        <v>60</v>
      </c>
      <c r="R108" s="6">
        <v>40</v>
      </c>
      <c r="S108" s="6">
        <v>40</v>
      </c>
      <c r="T108" s="16">
        <v>50</v>
      </c>
      <c r="U108" s="6">
        <v>40</v>
      </c>
      <c r="V108" s="6">
        <v>48</v>
      </c>
      <c r="W108" s="17">
        <v>40</v>
      </c>
      <c r="X108" s="17">
        <f>MIN(O108:Q108)+1</f>
        <v>51</v>
      </c>
      <c r="Y108" s="6">
        <v>100</v>
      </c>
      <c r="Z108" s="6">
        <v>61.979199999999999</v>
      </c>
      <c r="AA108" s="6">
        <v>61.601599999999998</v>
      </c>
      <c r="AB108" s="6">
        <v>42.976199999999999</v>
      </c>
      <c r="AC108" s="6">
        <v>42.968699999999998</v>
      </c>
      <c r="AD108" s="6">
        <f>IF(T108="NaN", IF($X108&gt;1, (1-(K108/$X108))*100,100), (1-(K108/T108))*100)</f>
        <v>76.009732360097317</v>
      </c>
      <c r="AE108" s="6">
        <f>IF(U108="NaN", IF($X108&gt;1, (1-(L108/$X108))*100,100), (1-(L108/U108))*100)</f>
        <v>0</v>
      </c>
      <c r="AF108" s="6">
        <f>IF(V108="NaN", IF($X108&gt;1, (1-(M108/$X108))*100,100), (1-(M108/V108))*100)</f>
        <v>16.666666666666686</v>
      </c>
      <c r="AG108" s="17">
        <f>IF(W108="NaN", IF($X108&gt;1, (1-(N108/$X108))*100,100), (1-(N108/W108))*100)</f>
        <v>0</v>
      </c>
      <c r="AH108" s="6">
        <v>7200</v>
      </c>
      <c r="AI108" s="6">
        <v>7200</v>
      </c>
      <c r="AJ108" s="6">
        <v>7200</v>
      </c>
      <c r="AK108" s="6">
        <v>7200</v>
      </c>
      <c r="AL108" s="6">
        <v>7200</v>
      </c>
      <c r="AM108" s="12">
        <v>7200</v>
      </c>
      <c r="AN108" s="1">
        <v>1281.4975640773771</v>
      </c>
      <c r="AO108" s="1">
        <v>7200</v>
      </c>
      <c r="AP108" s="18">
        <v>207.79953598976141</v>
      </c>
      <c r="AQ108" s="1" t="b">
        <f>SUM($AH108:$AP108) &lt; $AU$1 * 7200</f>
        <v>1</v>
      </c>
      <c r="AR108" s="1" t="b">
        <f t="shared" si="3"/>
        <v>0</v>
      </c>
      <c r="AS108" s="5" t="b">
        <f>AND($AR108=FALSE, OR($AD108&lt;=0, $AE108&lt;=0, $AF108&lt;=0, $AG108&lt;=0))</f>
        <v>1</v>
      </c>
      <c r="AU108" s="1"/>
      <c r="AW108" s="14">
        <f xml:space="preserve"> SUBTOTAL(104, H108,K108:N108)</f>
        <v>40</v>
      </c>
      <c r="AX108" s="14">
        <f xml:space="preserve"> SUBTOTAL(105, O108:Q108,T108:W108)</f>
        <v>40</v>
      </c>
      <c r="AY108" s="39" t="b">
        <f t="shared" si="2"/>
        <v>1</v>
      </c>
    </row>
    <row r="109" spans="1:51">
      <c r="A109" s="5">
        <v>75</v>
      </c>
      <c r="B109" s="5">
        <v>8</v>
      </c>
      <c r="C109" s="7">
        <v>0.3</v>
      </c>
      <c r="D109" s="7">
        <v>0.1</v>
      </c>
      <c r="E109" s="5">
        <v>2</v>
      </c>
      <c r="F109" s="6">
        <v>0</v>
      </c>
      <c r="G109" s="6">
        <v>22.634599999999999</v>
      </c>
      <c r="H109" s="6">
        <v>19</v>
      </c>
      <c r="I109" s="6">
        <v>22.8095</v>
      </c>
      <c r="J109" s="6">
        <v>23.041699999999999</v>
      </c>
      <c r="K109" s="16">
        <v>11.25</v>
      </c>
      <c r="L109" s="6">
        <v>30</v>
      </c>
      <c r="M109" s="90">
        <v>29.99999999999994</v>
      </c>
      <c r="N109" s="17">
        <v>30</v>
      </c>
      <c r="O109" s="6">
        <v>30</v>
      </c>
      <c r="P109" s="6">
        <v>40</v>
      </c>
      <c r="Q109" s="6">
        <v>40</v>
      </c>
      <c r="R109" s="6">
        <v>30</v>
      </c>
      <c r="S109" s="6">
        <v>30</v>
      </c>
      <c r="T109" s="16">
        <v>30</v>
      </c>
      <c r="U109" s="6" t="s">
        <v>14</v>
      </c>
      <c r="V109" s="6" t="s">
        <v>14</v>
      </c>
      <c r="W109" s="17">
        <v>30</v>
      </c>
      <c r="X109" s="17">
        <f>MIN(O109:Q109)+1</f>
        <v>31</v>
      </c>
      <c r="Y109" s="6">
        <v>100</v>
      </c>
      <c r="Z109" s="6">
        <v>43.413499999999999</v>
      </c>
      <c r="AA109" s="6">
        <v>52.5</v>
      </c>
      <c r="AB109" s="6">
        <v>23.968299999999999</v>
      </c>
      <c r="AC109" s="6">
        <v>23.194400000000002</v>
      </c>
      <c r="AD109" s="6">
        <f>IF(T109="NaN", IF($X109&gt;1, (1-(K109/$X109))*100,100), (1-(K109/T109))*100)</f>
        <v>62.5</v>
      </c>
      <c r="AE109" s="6">
        <f>IF(U109="NaN", IF($X109&gt;1, (1-(L109/$X109))*100,100), (1-(L109/U109))*100)</f>
        <v>3.2258064516129004</v>
      </c>
      <c r="AF109" s="6">
        <f>IF(V109="NaN", IF($X109&gt;1, (1-(M109/$X109))*100,100), (1-(M109/V109))*100)</f>
        <v>3.2258064516131002</v>
      </c>
      <c r="AG109" s="17">
        <f>IF(W109="NaN", IF($X109&gt;1, (1-(N109/$X109))*100,100), (1-(N109/W109))*100)</f>
        <v>0</v>
      </c>
      <c r="AH109" s="6">
        <v>7200</v>
      </c>
      <c r="AI109" s="6">
        <v>7200</v>
      </c>
      <c r="AJ109" s="6">
        <v>7200</v>
      </c>
      <c r="AK109" s="6">
        <v>7200</v>
      </c>
      <c r="AL109" s="6">
        <v>7200</v>
      </c>
      <c r="AM109" s="12">
        <v>7200</v>
      </c>
      <c r="AN109" s="1">
        <v>7200</v>
      </c>
      <c r="AO109" s="1">
        <v>7200</v>
      </c>
      <c r="AP109" s="18">
        <v>17.614351987838749</v>
      </c>
      <c r="AQ109" s="1" t="b">
        <f>SUM($AH109:$AP109) &lt; $AU$1 * 7200</f>
        <v>1</v>
      </c>
      <c r="AR109" s="1" t="b">
        <f t="shared" si="3"/>
        <v>0</v>
      </c>
      <c r="AS109" s="5" t="b">
        <f>AND($AR109=FALSE, OR($AD109&lt;=0, $AE109&lt;=0, $AF109&lt;=0, $AG109&lt;=0))</f>
        <v>1</v>
      </c>
      <c r="AU109" s="1"/>
      <c r="AW109" s="14">
        <f xml:space="preserve"> SUBTOTAL(104, H109,K109:N109)</f>
        <v>30</v>
      </c>
      <c r="AX109" s="14">
        <f xml:space="preserve"> SUBTOTAL(105, O109:Q109,T109:W109)</f>
        <v>30</v>
      </c>
      <c r="AY109" s="39" t="b">
        <f t="shared" si="2"/>
        <v>1</v>
      </c>
    </row>
    <row r="110" spans="1:51">
      <c r="A110" s="5">
        <v>75</v>
      </c>
      <c r="B110" s="5">
        <v>8</v>
      </c>
      <c r="C110" s="7">
        <v>0.3</v>
      </c>
      <c r="D110" s="7">
        <v>0.1</v>
      </c>
      <c r="E110" s="5">
        <v>3</v>
      </c>
      <c r="F110" s="6">
        <v>0</v>
      </c>
      <c r="G110" s="6">
        <v>22</v>
      </c>
      <c r="H110" s="6">
        <v>22</v>
      </c>
      <c r="I110" s="6">
        <v>25.2683</v>
      </c>
      <c r="J110" s="6">
        <v>25.2683</v>
      </c>
      <c r="K110" s="16">
        <v>13.14604529044936</v>
      </c>
      <c r="L110" s="6">
        <v>36</v>
      </c>
      <c r="M110" s="90">
        <v>36</v>
      </c>
      <c r="N110" s="17">
        <v>36</v>
      </c>
      <c r="O110" s="6">
        <v>58</v>
      </c>
      <c r="P110" s="6">
        <v>72</v>
      </c>
      <c r="Q110" s="6">
        <v>70</v>
      </c>
      <c r="R110" s="6">
        <v>36</v>
      </c>
      <c r="S110" s="6">
        <v>36</v>
      </c>
      <c r="T110" s="16" t="s">
        <v>14</v>
      </c>
      <c r="U110" s="6">
        <v>36</v>
      </c>
      <c r="V110" s="6">
        <v>36</v>
      </c>
      <c r="W110" s="17">
        <v>36</v>
      </c>
      <c r="X110" s="17">
        <f>MIN(O110:Q110)+1</f>
        <v>59</v>
      </c>
      <c r="Y110" s="6">
        <v>100</v>
      </c>
      <c r="Z110" s="6">
        <v>69.444400000000002</v>
      </c>
      <c r="AA110" s="6">
        <v>68.571399999999997</v>
      </c>
      <c r="AB110" s="6">
        <v>29.810300000000002</v>
      </c>
      <c r="AC110" s="6">
        <v>29.810300000000002</v>
      </c>
      <c r="AD110" s="6">
        <f>IF(T110="NaN", IF($X110&gt;1, (1-(K110/$X110))*100,100), (1-(K110/T110))*100)</f>
        <v>77.718567304323116</v>
      </c>
      <c r="AE110" s="6">
        <f>IF(U110="NaN", IF($X110&gt;1, (1-(L110/$X110))*100,100), (1-(L110/U110))*100)</f>
        <v>0</v>
      </c>
      <c r="AF110" s="6">
        <f>IF(V110="NaN", IF($X110&gt;1, (1-(M110/$X110))*100,100), (1-(M110/V110))*100)</f>
        <v>0</v>
      </c>
      <c r="AG110" s="17">
        <f>IF(W110="NaN", IF($X110&gt;1, (1-(N110/$X110))*100,100), (1-(N110/W110))*100)</f>
        <v>0</v>
      </c>
      <c r="AH110" s="6">
        <v>7200</v>
      </c>
      <c r="AI110" s="6">
        <v>7200</v>
      </c>
      <c r="AJ110" s="6">
        <v>7200</v>
      </c>
      <c r="AK110" s="6">
        <v>5933.82</v>
      </c>
      <c r="AL110" s="6">
        <v>3972.72</v>
      </c>
      <c r="AM110" s="12">
        <v>7200</v>
      </c>
      <c r="AN110" s="1">
        <v>2604.4643290042882</v>
      </c>
      <c r="AO110" s="1">
        <v>2064.9255588054662</v>
      </c>
      <c r="AP110" s="18">
        <v>32.951337814331048</v>
      </c>
      <c r="AQ110" s="1" t="b">
        <f>SUM($AH110:$AP110) &lt; $AU$1 * 7200</f>
        <v>1</v>
      </c>
      <c r="AR110" s="1" t="b">
        <f t="shared" si="3"/>
        <v>0</v>
      </c>
      <c r="AS110" s="5" t="b">
        <f>AND($AR110=FALSE, OR($AD110&lt;=0, $AE110&lt;=0, $AF110&lt;=0, $AG110&lt;=0))</f>
        <v>1</v>
      </c>
      <c r="AU110" s="1"/>
      <c r="AW110" s="14">
        <f xml:space="preserve"> SUBTOTAL(104, H110,K110:N110)</f>
        <v>36</v>
      </c>
      <c r="AX110" s="14">
        <f xml:space="preserve"> SUBTOTAL(105, O110:Q110,T110:W110)</f>
        <v>36</v>
      </c>
      <c r="AY110" s="39" t="b">
        <f t="shared" si="2"/>
        <v>1</v>
      </c>
    </row>
    <row r="111" spans="1:51">
      <c r="A111" s="5">
        <v>75</v>
      </c>
      <c r="B111" s="5">
        <v>8</v>
      </c>
      <c r="C111" s="7">
        <v>0.3</v>
      </c>
      <c r="D111" s="7">
        <v>0.1</v>
      </c>
      <c r="E111" s="5">
        <v>4</v>
      </c>
      <c r="F111" s="6">
        <v>0</v>
      </c>
      <c r="G111" s="6">
        <v>23.964300000000001</v>
      </c>
      <c r="H111" s="6">
        <v>24.597300000000001</v>
      </c>
      <c r="I111" s="6">
        <v>23.958300000000001</v>
      </c>
      <c r="J111" s="6">
        <v>23.958300000000001</v>
      </c>
      <c r="K111" s="16">
        <v>12.891184978968379</v>
      </c>
      <c r="L111" s="6">
        <v>32.999999999999872</v>
      </c>
      <c r="M111" s="90">
        <v>32.999999999999822</v>
      </c>
      <c r="N111" s="17">
        <v>33</v>
      </c>
      <c r="O111" s="6">
        <v>62</v>
      </c>
      <c r="P111" s="6">
        <v>33</v>
      </c>
      <c r="Q111" s="6">
        <v>42</v>
      </c>
      <c r="R111" s="6">
        <v>33</v>
      </c>
      <c r="S111" s="6">
        <v>33</v>
      </c>
      <c r="T111" s="16" t="s">
        <v>14</v>
      </c>
      <c r="U111" s="6" t="s">
        <v>14</v>
      </c>
      <c r="V111" s="6" t="s">
        <v>14</v>
      </c>
      <c r="W111" s="17">
        <v>33</v>
      </c>
      <c r="X111" s="17">
        <f>MIN(O111:Q111)+1</f>
        <v>34</v>
      </c>
      <c r="Y111" s="6">
        <v>100</v>
      </c>
      <c r="Z111" s="6">
        <v>27.381</v>
      </c>
      <c r="AA111" s="6">
        <v>41.435099999999998</v>
      </c>
      <c r="AB111" s="6">
        <v>27.399000000000001</v>
      </c>
      <c r="AC111" s="6">
        <v>27.399000000000001</v>
      </c>
      <c r="AD111" s="6">
        <f>IF(T111="NaN", IF($X111&gt;1, (1-(K111/$X111))*100,100), (1-(K111/T111))*100)</f>
        <v>62.084750061857704</v>
      </c>
      <c r="AE111" s="6">
        <f>IF(U111="NaN", IF($X111&gt;1, (1-(L111/$X111))*100,100), (1-(L111/U111))*100)</f>
        <v>2.9411764705886134</v>
      </c>
      <c r="AF111" s="6">
        <f>IF(V111="NaN", IF($X111&gt;1, (1-(M111/$X111))*100,100), (1-(M111/V111))*100)</f>
        <v>2.9411764705887578</v>
      </c>
      <c r="AG111" s="17">
        <f>IF(W111="NaN", IF($X111&gt;1, (1-(N111/$X111))*100,100), (1-(N111/W111))*100)</f>
        <v>0</v>
      </c>
      <c r="AH111" s="6">
        <v>7200</v>
      </c>
      <c r="AI111" s="6">
        <v>7200</v>
      </c>
      <c r="AJ111" s="6">
        <v>7200</v>
      </c>
      <c r="AK111" s="6">
        <v>7200</v>
      </c>
      <c r="AL111" s="6">
        <v>7200</v>
      </c>
      <c r="AM111" s="12">
        <v>7200</v>
      </c>
      <c r="AN111" s="1">
        <v>7200</v>
      </c>
      <c r="AO111" s="1">
        <v>7200</v>
      </c>
      <c r="AP111" s="18">
        <v>19.235407829284672</v>
      </c>
      <c r="AQ111" s="1" t="b">
        <f>SUM($AH111:$AP111) &lt; $AU$1 * 7200</f>
        <v>1</v>
      </c>
      <c r="AR111" s="1" t="b">
        <f t="shared" si="3"/>
        <v>0</v>
      </c>
      <c r="AS111" s="5" t="b">
        <f>AND($AR111=FALSE, OR($AD111&lt;=0, $AE111&lt;=0, $AF111&lt;=0, $AG111&lt;=0))</f>
        <v>1</v>
      </c>
      <c r="AU111" s="1"/>
      <c r="AW111" s="14">
        <f xml:space="preserve"> SUBTOTAL(104, H111,K111:N111)</f>
        <v>33</v>
      </c>
      <c r="AX111" s="14">
        <f xml:space="preserve"> SUBTOTAL(105, O111:Q111,T111:W111)</f>
        <v>33</v>
      </c>
      <c r="AY111" s="39" t="b">
        <f t="shared" si="2"/>
        <v>1</v>
      </c>
    </row>
    <row r="112" spans="1:51">
      <c r="A112" s="5">
        <v>75</v>
      </c>
      <c r="B112" s="5">
        <v>8</v>
      </c>
      <c r="C112" s="7">
        <v>0.3</v>
      </c>
      <c r="D112" s="7">
        <v>0.1</v>
      </c>
      <c r="E112" s="5">
        <v>5</v>
      </c>
      <c r="F112" s="6">
        <v>0</v>
      </c>
      <c r="G112" s="6">
        <v>24.378599999999999</v>
      </c>
      <c r="H112" s="6">
        <v>24.011900000000001</v>
      </c>
      <c r="I112" s="6">
        <v>23.921099999999999</v>
      </c>
      <c r="J112" s="6">
        <v>23.921099999999999</v>
      </c>
      <c r="K112" s="16">
        <v>14.22901969570245</v>
      </c>
      <c r="L112" s="6">
        <v>44.999999999999922</v>
      </c>
      <c r="M112" s="90">
        <v>45</v>
      </c>
      <c r="N112" s="17">
        <v>45</v>
      </c>
      <c r="O112" s="6">
        <v>57</v>
      </c>
      <c r="P112" s="6">
        <v>69</v>
      </c>
      <c r="Q112" s="6">
        <v>84</v>
      </c>
      <c r="R112" s="6">
        <v>54</v>
      </c>
      <c r="S112" s="6">
        <v>45</v>
      </c>
      <c r="T112" s="16" t="s">
        <v>14</v>
      </c>
      <c r="U112" s="6" t="s">
        <v>14</v>
      </c>
      <c r="V112" s="6">
        <v>57</v>
      </c>
      <c r="W112" s="17">
        <v>45</v>
      </c>
      <c r="X112" s="17">
        <f>MIN(O112:Q112)+1</f>
        <v>58</v>
      </c>
      <c r="Y112" s="6">
        <v>100</v>
      </c>
      <c r="Z112" s="6">
        <v>64.668700000000001</v>
      </c>
      <c r="AA112" s="6">
        <v>71.414400000000001</v>
      </c>
      <c r="AB112" s="6">
        <v>55.701799999999999</v>
      </c>
      <c r="AC112" s="6">
        <v>46.842100000000002</v>
      </c>
      <c r="AD112" s="6">
        <f>IF(T112="NaN", IF($X112&gt;1, (1-(K112/$X112))*100,100), (1-(K112/T112))*100)</f>
        <v>75.467207421202673</v>
      </c>
      <c r="AE112" s="6">
        <f>IF(U112="NaN", IF($X112&gt;1, (1-(L112/$X112))*100,100), (1-(L112/U112))*100)</f>
        <v>22.413793103448409</v>
      </c>
      <c r="AF112" s="6">
        <f>IF(V112="NaN", IF($X112&gt;1, (1-(M112/$X112))*100,100), (1-(M112/V112))*100)</f>
        <v>21.052631578947366</v>
      </c>
      <c r="AG112" s="17">
        <f>IF(W112="NaN", IF($X112&gt;1, (1-(N112/$X112))*100,100), (1-(N112/W112))*100)</f>
        <v>0</v>
      </c>
      <c r="AH112" s="6">
        <v>7200</v>
      </c>
      <c r="AI112" s="6">
        <v>7200</v>
      </c>
      <c r="AJ112" s="6">
        <v>7200</v>
      </c>
      <c r="AK112" s="6">
        <v>7200</v>
      </c>
      <c r="AL112" s="6">
        <v>7200</v>
      </c>
      <c r="AM112" s="12">
        <v>7200</v>
      </c>
      <c r="AN112" s="1">
        <v>7200</v>
      </c>
      <c r="AO112" s="1">
        <v>7200</v>
      </c>
      <c r="AP112" s="18">
        <v>347.38515496253967</v>
      </c>
      <c r="AQ112" s="1" t="b">
        <f>SUM($AH112:$AP112) &lt; $AU$1 * 7200</f>
        <v>1</v>
      </c>
      <c r="AR112" s="1" t="b">
        <f t="shared" si="3"/>
        <v>0</v>
      </c>
      <c r="AS112" s="5" t="b">
        <f>AND($AR112=FALSE, OR($AD112&lt;=0, $AE112&lt;=0, $AF112&lt;=0, $AG112&lt;=0))</f>
        <v>1</v>
      </c>
      <c r="AU112" s="1"/>
      <c r="AW112" s="14">
        <f xml:space="preserve"> SUBTOTAL(104, H112,K112:N112)</f>
        <v>45</v>
      </c>
      <c r="AX112" s="14">
        <f xml:space="preserve"> SUBTOTAL(105, O112:Q112,T112:W112)</f>
        <v>45</v>
      </c>
      <c r="AY112" s="39" t="b">
        <f t="shared" si="2"/>
        <v>1</v>
      </c>
    </row>
    <row r="113" spans="1:51">
      <c r="A113" s="5">
        <v>75</v>
      </c>
      <c r="B113" s="5">
        <v>8</v>
      </c>
      <c r="C113" s="7">
        <v>0.3</v>
      </c>
      <c r="D113" s="7">
        <v>0.5</v>
      </c>
      <c r="E113" s="5">
        <v>1</v>
      </c>
      <c r="F113" s="6">
        <v>0</v>
      </c>
      <c r="G113" s="6">
        <v>20</v>
      </c>
      <c r="H113" s="6">
        <v>20</v>
      </c>
      <c r="I113" s="6">
        <v>28.097100000000001</v>
      </c>
      <c r="J113" s="6">
        <v>34.753900000000002</v>
      </c>
      <c r="K113" s="16">
        <v>13.3655513223312</v>
      </c>
      <c r="L113" s="6">
        <v>24.23076923076923</v>
      </c>
      <c r="M113" s="90">
        <v>24.818505338080499</v>
      </c>
      <c r="N113" s="17">
        <v>50</v>
      </c>
      <c r="O113" s="6">
        <v>60</v>
      </c>
      <c r="P113" s="6">
        <v>110</v>
      </c>
      <c r="Q113" s="6">
        <v>110</v>
      </c>
      <c r="R113" s="6">
        <v>60</v>
      </c>
      <c r="S113" s="6">
        <v>58</v>
      </c>
      <c r="T113" s="16" t="s">
        <v>14</v>
      </c>
      <c r="U113" s="6" t="s">
        <v>14</v>
      </c>
      <c r="V113" s="6" t="s">
        <v>14</v>
      </c>
      <c r="W113" s="17">
        <v>50</v>
      </c>
      <c r="X113" s="17">
        <f>MIN(O113:Q113)+1</f>
        <v>61</v>
      </c>
      <c r="Y113" s="6">
        <v>100</v>
      </c>
      <c r="Z113" s="6">
        <v>81.818200000000004</v>
      </c>
      <c r="AA113" s="6">
        <v>81.818200000000004</v>
      </c>
      <c r="AB113" s="6">
        <v>53.171399999999998</v>
      </c>
      <c r="AC113" s="6">
        <v>40.079599999999999</v>
      </c>
      <c r="AD113" s="6">
        <f>IF(T113="NaN", IF($X113&gt;1, (1-(K113/$X113))*100,100), (1-(K113/T113))*100)</f>
        <v>78.0892601273259</v>
      </c>
      <c r="AE113" s="6">
        <f>IF(U113="NaN", IF($X113&gt;1, (1-(L113/$X113))*100,100), (1-(L113/U113))*100)</f>
        <v>60.277427490542244</v>
      </c>
      <c r="AF113" s="6">
        <f>IF(V113="NaN", IF($X113&gt;1, (1-(M113/$X113))*100,100), (1-(M113/V113))*100)</f>
        <v>59.313925675277865</v>
      </c>
      <c r="AG113" s="17">
        <f>IF(W113="NaN", IF($X113&gt;1, (1-(N113/$X113))*100,100), (1-(N113/W113))*100)</f>
        <v>0</v>
      </c>
      <c r="AH113" s="6">
        <v>7200</v>
      </c>
      <c r="AI113" s="6">
        <v>7200</v>
      </c>
      <c r="AJ113" s="6">
        <v>7200</v>
      </c>
      <c r="AK113" s="6">
        <v>7200</v>
      </c>
      <c r="AL113" s="6">
        <v>7200</v>
      </c>
      <c r="AM113" s="12">
        <v>7200</v>
      </c>
      <c r="AN113" s="1">
        <v>7200</v>
      </c>
      <c r="AO113" s="1">
        <v>7200</v>
      </c>
      <c r="AP113" s="18">
        <v>257.13447380065918</v>
      </c>
      <c r="AQ113" s="1" t="b">
        <f>SUM($AH113:$AP113) &lt; $AU$1 * 7200</f>
        <v>1</v>
      </c>
      <c r="AR113" s="1" t="b">
        <f t="shared" si="3"/>
        <v>0</v>
      </c>
      <c r="AS113" s="5" t="b">
        <f>AND($AR113=FALSE, OR($AD113&lt;=0, $AE113&lt;=0, $AF113&lt;=0, $AG113&lt;=0))</f>
        <v>1</v>
      </c>
      <c r="AU113" s="1"/>
      <c r="AW113" s="14">
        <f xml:space="preserve"> SUBTOTAL(104, H113,K113:N113)</f>
        <v>50</v>
      </c>
      <c r="AX113" s="14">
        <f xml:space="preserve"> SUBTOTAL(105, O113:Q113,T113:W113)</f>
        <v>50</v>
      </c>
      <c r="AY113" s="39" t="b">
        <f t="shared" si="2"/>
        <v>1</v>
      </c>
    </row>
    <row r="114" spans="1:51">
      <c r="A114" s="5">
        <v>75</v>
      </c>
      <c r="B114" s="5">
        <v>8</v>
      </c>
      <c r="C114" s="7">
        <v>0.3</v>
      </c>
      <c r="D114" s="7">
        <v>0.5</v>
      </c>
      <c r="E114" s="5">
        <v>2</v>
      </c>
      <c r="F114" s="6">
        <v>0</v>
      </c>
      <c r="G114" s="6">
        <v>19</v>
      </c>
      <c r="H114" s="6">
        <v>27.016400000000001</v>
      </c>
      <c r="I114" s="6">
        <v>27.67</v>
      </c>
      <c r="J114" s="6">
        <v>33.852600000000002</v>
      </c>
      <c r="K114" s="16">
        <v>14.176904850788951</v>
      </c>
      <c r="L114" s="6">
        <v>19.478260869565219</v>
      </c>
      <c r="M114" s="90">
        <v>40</v>
      </c>
      <c r="N114" s="17">
        <v>40</v>
      </c>
      <c r="O114" s="6">
        <v>40</v>
      </c>
      <c r="P114" s="6">
        <v>50</v>
      </c>
      <c r="Q114" s="6">
        <v>70</v>
      </c>
      <c r="R114" s="6">
        <v>40</v>
      </c>
      <c r="S114" s="6">
        <v>40</v>
      </c>
      <c r="T114" s="16" t="s">
        <v>14</v>
      </c>
      <c r="U114" s="6" t="s">
        <v>14</v>
      </c>
      <c r="V114" s="6">
        <v>40</v>
      </c>
      <c r="W114" s="17">
        <v>40</v>
      </c>
      <c r="X114" s="17">
        <f>MIN(O114:Q114)+1</f>
        <v>41</v>
      </c>
      <c r="Y114" s="6">
        <v>100</v>
      </c>
      <c r="Z114" s="6">
        <v>62</v>
      </c>
      <c r="AA114" s="6">
        <v>61.405099999999997</v>
      </c>
      <c r="AB114" s="6">
        <v>30.8249</v>
      </c>
      <c r="AC114" s="6">
        <v>15.368600000000001</v>
      </c>
      <c r="AD114" s="6">
        <f>IF(T114="NaN", IF($X114&gt;1, (1-(K114/$X114))*100,100), (1-(K114/T114))*100)</f>
        <v>65.422183290758667</v>
      </c>
      <c r="AE114" s="6">
        <f>IF(U114="NaN", IF($X114&gt;1, (1-(L114/$X114))*100,100), (1-(L114/U114))*100)</f>
        <v>52.492046659597037</v>
      </c>
      <c r="AF114" s="6">
        <f>IF(V114="NaN", IF($X114&gt;1, (1-(M114/$X114))*100,100), (1-(M114/V114))*100)</f>
        <v>0</v>
      </c>
      <c r="AG114" s="17">
        <f>IF(W114="NaN", IF($X114&gt;1, (1-(N114/$X114))*100,100), (1-(N114/W114))*100)</f>
        <v>0</v>
      </c>
      <c r="AH114" s="6">
        <v>7200</v>
      </c>
      <c r="AI114" s="6">
        <v>7200</v>
      </c>
      <c r="AJ114" s="6">
        <v>7200</v>
      </c>
      <c r="AK114" s="6">
        <v>7200</v>
      </c>
      <c r="AL114" s="6">
        <v>7200</v>
      </c>
      <c r="AM114" s="12">
        <v>7200</v>
      </c>
      <c r="AN114" s="1">
        <v>7200</v>
      </c>
      <c r="AO114" s="1">
        <v>2107.3781819343571</v>
      </c>
      <c r="AP114" s="18">
        <v>49.758496999740601</v>
      </c>
      <c r="AQ114" s="1" t="b">
        <f>SUM($AH114:$AP114) &lt; $AU$1 * 7200</f>
        <v>1</v>
      </c>
      <c r="AR114" s="1" t="b">
        <f t="shared" si="3"/>
        <v>0</v>
      </c>
      <c r="AS114" s="5" t="b">
        <f>AND($AR114=FALSE, OR($AD114&lt;=0, $AE114&lt;=0, $AF114&lt;=0, $AG114&lt;=0))</f>
        <v>1</v>
      </c>
      <c r="AU114" s="1"/>
      <c r="AW114" s="14">
        <f xml:space="preserve"> SUBTOTAL(104, H114,K114:N114)</f>
        <v>40</v>
      </c>
      <c r="AX114" s="14">
        <f xml:space="preserve"> SUBTOTAL(105, O114:Q114,T114:W114)</f>
        <v>40</v>
      </c>
      <c r="AY114" s="39" t="b">
        <f t="shared" si="2"/>
        <v>1</v>
      </c>
    </row>
    <row r="115" spans="1:51">
      <c r="A115" s="5">
        <v>75</v>
      </c>
      <c r="B115" s="5">
        <v>8</v>
      </c>
      <c r="C115" s="7">
        <v>0.3</v>
      </c>
      <c r="D115" s="7">
        <v>0.5</v>
      </c>
      <c r="E115" s="5">
        <v>3</v>
      </c>
      <c r="F115" s="6">
        <v>0</v>
      </c>
      <c r="G115" s="6">
        <v>22</v>
      </c>
      <c r="H115" s="6">
        <v>22</v>
      </c>
      <c r="I115" s="6">
        <v>32.044800000000002</v>
      </c>
      <c r="J115" s="6">
        <v>36.881999999999998</v>
      </c>
      <c r="K115" s="16">
        <v>14.27625599778975</v>
      </c>
      <c r="L115" s="6">
        <v>27.228070175438599</v>
      </c>
      <c r="M115" s="90">
        <v>26.685746864310151</v>
      </c>
      <c r="N115" s="17">
        <v>56</v>
      </c>
      <c r="O115" s="6">
        <v>72</v>
      </c>
      <c r="P115" s="6">
        <v>108</v>
      </c>
      <c r="Q115" s="6">
        <v>94</v>
      </c>
      <c r="R115" s="6">
        <v>58</v>
      </c>
      <c r="S115" s="6">
        <v>58</v>
      </c>
      <c r="T115" s="16" t="s">
        <v>14</v>
      </c>
      <c r="U115" s="6" t="s">
        <v>14</v>
      </c>
      <c r="V115" s="6" t="s">
        <v>14</v>
      </c>
      <c r="W115" s="17">
        <v>56</v>
      </c>
      <c r="X115" s="17">
        <f>MIN(O115:Q115)+1</f>
        <v>73</v>
      </c>
      <c r="Y115" s="6">
        <v>100</v>
      </c>
      <c r="Z115" s="6">
        <v>79.629599999999996</v>
      </c>
      <c r="AA115" s="6">
        <v>76.595699999999994</v>
      </c>
      <c r="AB115" s="6">
        <v>44.750399999999999</v>
      </c>
      <c r="AC115" s="6">
        <v>36.410299999999999</v>
      </c>
      <c r="AD115" s="6">
        <f>IF(T115="NaN", IF($X115&gt;1, (1-(K115/$X115))*100,100), (1-(K115/T115))*100)</f>
        <v>80.443484934534595</v>
      </c>
      <c r="AE115" s="6">
        <f>IF(U115="NaN", IF($X115&gt;1, (1-(L115/$X115))*100,100), (1-(L115/U115))*100)</f>
        <v>62.701273732275894</v>
      </c>
      <c r="AF115" s="6">
        <f>IF(V115="NaN", IF($X115&gt;1, (1-(M115/$X115))*100,100), (1-(M115/V115))*100)</f>
        <v>63.44418237765732</v>
      </c>
      <c r="AG115" s="17">
        <f>IF(W115="NaN", IF($X115&gt;1, (1-(N115/$X115))*100,100), (1-(N115/W115))*100)</f>
        <v>0</v>
      </c>
      <c r="AH115" s="6">
        <v>7200</v>
      </c>
      <c r="AI115" s="6">
        <v>7200</v>
      </c>
      <c r="AJ115" s="6">
        <v>7200</v>
      </c>
      <c r="AK115" s="6">
        <v>7200</v>
      </c>
      <c r="AL115" s="6">
        <v>7200</v>
      </c>
      <c r="AM115" s="12">
        <v>7200</v>
      </c>
      <c r="AN115" s="1">
        <v>7200</v>
      </c>
      <c r="AO115" s="1">
        <v>7200</v>
      </c>
      <c r="AP115" s="18">
        <v>278.47761607170099</v>
      </c>
      <c r="AQ115" s="1" t="b">
        <f>SUM($AH115:$AP115) &lt; $AU$1 * 7200</f>
        <v>1</v>
      </c>
      <c r="AR115" s="1" t="b">
        <f t="shared" si="3"/>
        <v>0</v>
      </c>
      <c r="AS115" s="5" t="b">
        <f>AND($AR115=FALSE, OR($AD115&lt;=0, $AE115&lt;=0, $AF115&lt;=0, $AG115&lt;=0))</f>
        <v>1</v>
      </c>
      <c r="AU115" s="1"/>
      <c r="AW115" s="14">
        <f xml:space="preserve"> SUBTOTAL(104, H115,K115:N115)</f>
        <v>56</v>
      </c>
      <c r="AX115" s="14">
        <f xml:space="preserve"> SUBTOTAL(105, O115:Q115,T115:W115)</f>
        <v>56</v>
      </c>
      <c r="AY115" s="39" t="b">
        <f t="shared" si="2"/>
        <v>1</v>
      </c>
    </row>
    <row r="116" spans="1:51">
      <c r="A116" s="5">
        <v>75</v>
      </c>
      <c r="B116" s="5">
        <v>8</v>
      </c>
      <c r="C116" s="7">
        <v>0.3</v>
      </c>
      <c r="D116" s="7">
        <v>0.5</v>
      </c>
      <c r="E116" s="5">
        <v>4</v>
      </c>
      <c r="F116" s="6">
        <v>0</v>
      </c>
      <c r="G116" s="6">
        <v>26.918299999999999</v>
      </c>
      <c r="H116" s="6">
        <v>20</v>
      </c>
      <c r="I116" s="6">
        <v>30.302499999999998</v>
      </c>
      <c r="J116" s="6">
        <v>33</v>
      </c>
      <c r="K116" s="16">
        <v>13.28417033430901</v>
      </c>
      <c r="L116" s="6">
        <v>20.133333333333329</v>
      </c>
      <c r="M116" s="90">
        <v>32.999999999999723</v>
      </c>
      <c r="N116" s="17">
        <v>33</v>
      </c>
      <c r="O116" s="6">
        <v>44</v>
      </c>
      <c r="P116" s="6">
        <v>75</v>
      </c>
      <c r="Q116" s="6">
        <v>108</v>
      </c>
      <c r="R116" s="6">
        <v>33</v>
      </c>
      <c r="S116" s="6">
        <v>33</v>
      </c>
      <c r="T116" s="16" t="s">
        <v>14</v>
      </c>
      <c r="U116" s="6" t="s">
        <v>14</v>
      </c>
      <c r="V116" s="6" t="s">
        <v>14</v>
      </c>
      <c r="W116" s="17">
        <v>33</v>
      </c>
      <c r="X116" s="17">
        <f>MIN(O116:Q116)+1</f>
        <v>45</v>
      </c>
      <c r="Y116" s="6">
        <v>100</v>
      </c>
      <c r="Z116" s="6">
        <v>64.108999999999995</v>
      </c>
      <c r="AA116" s="6">
        <v>81.481499999999997</v>
      </c>
      <c r="AB116" s="6">
        <v>8.1741399999999995</v>
      </c>
      <c r="AC116" s="6">
        <v>0</v>
      </c>
      <c r="AD116" s="6">
        <f>IF(T116="NaN", IF($X116&gt;1, (1-(K116/$X116))*100,100), (1-(K116/T116))*100)</f>
        <v>70.479621479313309</v>
      </c>
      <c r="AE116" s="6">
        <f>IF(U116="NaN", IF($X116&gt;1, (1-(L116/$X116))*100,100), (1-(L116/U116))*100)</f>
        <v>55.259259259259274</v>
      </c>
      <c r="AF116" s="6">
        <f>IF(V116="NaN", IF($X116&gt;1, (1-(M116/$X116))*100,100), (1-(M116/V116))*100)</f>
        <v>26.666666666667282</v>
      </c>
      <c r="AG116" s="17">
        <f>IF(W116="NaN", IF($X116&gt;1, (1-(N116/$X116))*100,100), (1-(N116/W116))*100)</f>
        <v>0</v>
      </c>
      <c r="AH116" s="6">
        <v>7200</v>
      </c>
      <c r="AI116" s="6">
        <v>7200</v>
      </c>
      <c r="AJ116" s="6">
        <v>7200</v>
      </c>
      <c r="AK116" s="6">
        <v>7200</v>
      </c>
      <c r="AL116" s="6">
        <v>1483.11</v>
      </c>
      <c r="AM116" s="12">
        <v>7200</v>
      </c>
      <c r="AN116" s="1">
        <v>7200</v>
      </c>
      <c r="AO116" s="1">
        <v>7200</v>
      </c>
      <c r="AP116" s="18">
        <v>20.5376410484314</v>
      </c>
      <c r="AQ116" s="1" t="b">
        <f>SUM($AH116:$AP116) &lt; $AU$1 * 7200</f>
        <v>1</v>
      </c>
      <c r="AR116" s="1" t="b">
        <f t="shared" si="3"/>
        <v>1</v>
      </c>
      <c r="AS116" s="5" t="b">
        <f>AND($AR116=FALSE, OR($AD116&lt;=0, $AE116&lt;=0, $AF116&lt;=0, $AG116&lt;=0))</f>
        <v>0</v>
      </c>
      <c r="AU116" s="1"/>
      <c r="AW116" s="14">
        <f xml:space="preserve"> SUBTOTAL(104, H116,K116:N116)</f>
        <v>33</v>
      </c>
      <c r="AX116" s="14">
        <f xml:space="preserve"> SUBTOTAL(105, O116:Q116,T116:W116)</f>
        <v>33</v>
      </c>
      <c r="AY116" s="39" t="b">
        <f t="shared" si="2"/>
        <v>1</v>
      </c>
    </row>
    <row r="117" spans="1:51">
      <c r="A117" s="5">
        <v>75</v>
      </c>
      <c r="B117" s="5">
        <v>8</v>
      </c>
      <c r="C117" s="7">
        <v>0.3</v>
      </c>
      <c r="D117" s="7">
        <v>0.5</v>
      </c>
      <c r="E117" s="5">
        <v>5</v>
      </c>
      <c r="F117" s="6">
        <v>0</v>
      </c>
      <c r="G117" s="6">
        <v>21</v>
      </c>
      <c r="H117" s="6">
        <v>21</v>
      </c>
      <c r="I117" s="6">
        <v>32.064300000000003</v>
      </c>
      <c r="J117" s="6">
        <v>37.6</v>
      </c>
      <c r="K117" s="16">
        <v>14.447595898459509</v>
      </c>
      <c r="L117" s="6">
        <v>24</v>
      </c>
      <c r="M117" s="90">
        <v>28.663689447546979</v>
      </c>
      <c r="N117" s="17">
        <v>57</v>
      </c>
      <c r="O117" s="6">
        <v>90</v>
      </c>
      <c r="P117" s="6">
        <v>126</v>
      </c>
      <c r="Q117" s="6">
        <v>168</v>
      </c>
      <c r="R117" s="6">
        <v>87</v>
      </c>
      <c r="S117" s="6">
        <v>84</v>
      </c>
      <c r="T117" s="16" t="s">
        <v>14</v>
      </c>
      <c r="U117" s="6" t="s">
        <v>14</v>
      </c>
      <c r="V117" s="6" t="s">
        <v>14</v>
      </c>
      <c r="W117" s="17">
        <v>57</v>
      </c>
      <c r="X117" s="17">
        <f>MIN(O117:Q117)+1</f>
        <v>91</v>
      </c>
      <c r="Y117" s="6">
        <v>100</v>
      </c>
      <c r="Z117" s="6">
        <v>83.333299999999994</v>
      </c>
      <c r="AA117" s="6">
        <v>87.5</v>
      </c>
      <c r="AB117" s="6">
        <v>63.144500000000001</v>
      </c>
      <c r="AC117" s="6">
        <v>55.238100000000003</v>
      </c>
      <c r="AD117" s="6">
        <f>IF(T117="NaN", IF($X117&gt;1, (1-(K117/$X117))*100,100), (1-(K117/T117))*100)</f>
        <v>84.123520990703838</v>
      </c>
      <c r="AE117" s="6">
        <f>IF(U117="NaN", IF($X117&gt;1, (1-(L117/$X117))*100,100), (1-(L117/U117))*100)</f>
        <v>73.626373626373635</v>
      </c>
      <c r="AF117" s="6">
        <f>IF(V117="NaN", IF($X117&gt;1, (1-(M117/$X117))*100,100), (1-(M117/V117))*100)</f>
        <v>68.501440167530788</v>
      </c>
      <c r="AG117" s="17">
        <f>IF(W117="NaN", IF($X117&gt;1, (1-(N117/$X117))*100,100), (1-(N117/W117))*100)</f>
        <v>0</v>
      </c>
      <c r="AH117" s="6">
        <v>7200</v>
      </c>
      <c r="AI117" s="6">
        <v>7200</v>
      </c>
      <c r="AJ117" s="6">
        <v>7200</v>
      </c>
      <c r="AK117" s="6">
        <v>7200</v>
      </c>
      <c r="AL117" s="6">
        <v>7200</v>
      </c>
      <c r="AM117" s="12">
        <v>7200</v>
      </c>
      <c r="AN117" s="1">
        <v>7200</v>
      </c>
      <c r="AO117" s="1">
        <v>7200</v>
      </c>
      <c r="AP117" s="18">
        <v>500.13172817230219</v>
      </c>
      <c r="AQ117" s="1" t="b">
        <f>SUM($AH117:$AP117) &lt; $AU$1 * 7200</f>
        <v>1</v>
      </c>
      <c r="AR117" s="1" t="b">
        <f t="shared" si="3"/>
        <v>0</v>
      </c>
      <c r="AS117" s="5" t="b">
        <f>AND($AR117=FALSE, OR($AD117&lt;=0, $AE117&lt;=0, $AF117&lt;=0, $AG117&lt;=0))</f>
        <v>1</v>
      </c>
      <c r="AU117" s="1"/>
      <c r="AW117" s="14">
        <f xml:space="preserve"> SUBTOTAL(104, H117,K117:N117)</f>
        <v>57</v>
      </c>
      <c r="AX117" s="14">
        <f xml:space="preserve"> SUBTOTAL(105, O117:Q117,T117:W117)</f>
        <v>57</v>
      </c>
      <c r="AY117" s="39" t="b">
        <f t="shared" si="2"/>
        <v>1</v>
      </c>
    </row>
    <row r="118" spans="1:51">
      <c r="A118" s="5">
        <v>75</v>
      </c>
      <c r="B118" s="5">
        <v>8</v>
      </c>
      <c r="C118" s="7">
        <v>0.3</v>
      </c>
      <c r="D118" s="7">
        <v>1</v>
      </c>
      <c r="E118" s="5">
        <v>1</v>
      </c>
      <c r="F118" s="6">
        <v>0</v>
      </c>
      <c r="G118" s="6">
        <v>20</v>
      </c>
      <c r="H118" s="6">
        <v>10</v>
      </c>
      <c r="I118" s="6">
        <v>28.3447</v>
      </c>
      <c r="J118" s="6">
        <v>35.058300000000003</v>
      </c>
      <c r="K118" s="16">
        <v>27.999999999999901</v>
      </c>
      <c r="L118" s="6">
        <v>29.00000000000005</v>
      </c>
      <c r="M118" s="90">
        <v>32.223513014829201</v>
      </c>
      <c r="N118" s="17">
        <v>50</v>
      </c>
      <c r="O118" s="6">
        <v>60</v>
      </c>
      <c r="P118" s="6">
        <v>90</v>
      </c>
      <c r="Q118" s="6">
        <v>110</v>
      </c>
      <c r="R118" s="6">
        <v>60</v>
      </c>
      <c r="S118" s="6">
        <v>70</v>
      </c>
      <c r="T118" s="16" t="s">
        <v>14</v>
      </c>
      <c r="U118" s="6" t="s">
        <v>14</v>
      </c>
      <c r="V118" s="6" t="s">
        <v>14</v>
      </c>
      <c r="W118" s="17">
        <v>50</v>
      </c>
      <c r="X118" s="17">
        <f>MIN(O118:Q118)+1</f>
        <v>61</v>
      </c>
      <c r="Y118" s="6">
        <v>100</v>
      </c>
      <c r="Z118" s="6">
        <v>77.777799999999999</v>
      </c>
      <c r="AA118" s="6">
        <v>90.909099999999995</v>
      </c>
      <c r="AB118" s="6">
        <v>52.758899999999997</v>
      </c>
      <c r="AC118" s="6">
        <v>49.916699999999999</v>
      </c>
      <c r="AD118" s="6">
        <f>IF(T118="NaN", IF($X118&gt;1, (1-(K118/$X118))*100,100), (1-(K118/T118))*100)</f>
        <v>54.098360655737878</v>
      </c>
      <c r="AE118" s="6">
        <f>IF(U118="NaN", IF($X118&gt;1, (1-(L118/$X118))*100,100), (1-(L118/U118))*100)</f>
        <v>52.459016393442546</v>
      </c>
      <c r="AF118" s="6">
        <f>IF(V118="NaN", IF($X118&gt;1, (1-(M118/$X118))*100,100), (1-(M118/V118))*100)</f>
        <v>47.174568828148857</v>
      </c>
      <c r="AG118" s="17">
        <f>IF(W118="NaN", IF($X118&gt;1, (1-(N118/$X118))*100,100), (1-(N118/W118))*100)</f>
        <v>0</v>
      </c>
      <c r="AH118" s="6">
        <v>7200</v>
      </c>
      <c r="AI118" s="6">
        <v>7200</v>
      </c>
      <c r="AJ118" s="6">
        <v>7200</v>
      </c>
      <c r="AK118" s="6">
        <v>7200</v>
      </c>
      <c r="AL118" s="6">
        <v>7200</v>
      </c>
      <c r="AM118" s="12">
        <v>7200</v>
      </c>
      <c r="AN118" s="1">
        <v>7200</v>
      </c>
      <c r="AO118" s="1">
        <v>7200</v>
      </c>
      <c r="AP118" s="18">
        <v>648.44130086898804</v>
      </c>
      <c r="AQ118" s="1" t="b">
        <f>SUM($AH118:$AP118) &lt; $AU$1 * 7200</f>
        <v>1</v>
      </c>
      <c r="AR118" s="1" t="b">
        <f t="shared" si="3"/>
        <v>0</v>
      </c>
      <c r="AS118" s="5" t="b">
        <f>AND($AR118=FALSE, OR($AD118&lt;=0, $AE118&lt;=0, $AF118&lt;=0, $AG118&lt;=0))</f>
        <v>1</v>
      </c>
      <c r="AU118" s="1"/>
      <c r="AW118" s="14">
        <f xml:space="preserve"> SUBTOTAL(104, H118,K118:N118)</f>
        <v>50</v>
      </c>
      <c r="AX118" s="14">
        <f xml:space="preserve"> SUBTOTAL(105, O118:Q118,T118:W118)</f>
        <v>50</v>
      </c>
      <c r="AY118" s="39" t="b">
        <f t="shared" si="2"/>
        <v>1</v>
      </c>
    </row>
    <row r="119" spans="1:51">
      <c r="A119" s="5">
        <v>75</v>
      </c>
      <c r="B119" s="5">
        <v>8</v>
      </c>
      <c r="C119" s="7">
        <v>0.3</v>
      </c>
      <c r="D119" s="7">
        <v>1</v>
      </c>
      <c r="E119" s="5">
        <v>2</v>
      </c>
      <c r="F119" s="6">
        <v>0</v>
      </c>
      <c r="G119" s="6">
        <v>27.0365</v>
      </c>
      <c r="H119" s="6">
        <v>27.072199999999999</v>
      </c>
      <c r="I119" s="6">
        <v>25.458300000000001</v>
      </c>
      <c r="J119" s="6">
        <v>34.963700000000003</v>
      </c>
      <c r="K119" s="16">
        <v>26.999999999999918</v>
      </c>
      <c r="L119" s="6">
        <v>27.357142857142861</v>
      </c>
      <c r="M119" s="90">
        <v>35.102606766500969</v>
      </c>
      <c r="N119" s="17">
        <v>40</v>
      </c>
      <c r="O119" s="6">
        <v>49</v>
      </c>
      <c r="P119" s="6">
        <v>69</v>
      </c>
      <c r="Q119" s="6">
        <v>60</v>
      </c>
      <c r="R119" s="6">
        <v>40</v>
      </c>
      <c r="S119" s="6">
        <v>40</v>
      </c>
      <c r="T119" s="16" t="s">
        <v>14</v>
      </c>
      <c r="U119" s="6" t="s">
        <v>14</v>
      </c>
      <c r="V119" s="6" t="s">
        <v>14</v>
      </c>
      <c r="W119" s="17">
        <v>40</v>
      </c>
      <c r="X119" s="17">
        <f>MIN(O119:Q119)+1</f>
        <v>50</v>
      </c>
      <c r="Y119" s="6">
        <v>100</v>
      </c>
      <c r="Z119" s="6">
        <v>60.816699999999997</v>
      </c>
      <c r="AA119" s="6">
        <v>54.879600000000003</v>
      </c>
      <c r="AB119" s="6">
        <v>36.354199999999999</v>
      </c>
      <c r="AC119" s="6">
        <v>12.5908</v>
      </c>
      <c r="AD119" s="6">
        <f>IF(T119="NaN", IF($X119&gt;1, (1-(K119/$X119))*100,100), (1-(K119/T119))*100)</f>
        <v>46.000000000000163</v>
      </c>
      <c r="AE119" s="6">
        <f>IF(U119="NaN", IF($X119&gt;1, (1-(L119/$X119))*100,100), (1-(L119/U119))*100)</f>
        <v>45.28571428571427</v>
      </c>
      <c r="AF119" s="6">
        <f>IF(V119="NaN", IF($X119&gt;1, (1-(M119/$X119))*100,100), (1-(M119/V119))*100)</f>
        <v>29.794786466998058</v>
      </c>
      <c r="AG119" s="17">
        <f>IF(W119="NaN", IF($X119&gt;1, (1-(N119/$X119))*100,100), (1-(N119/W119))*100)</f>
        <v>0</v>
      </c>
      <c r="AH119" s="6">
        <v>7200</v>
      </c>
      <c r="AI119" s="6">
        <v>7200</v>
      </c>
      <c r="AJ119" s="6">
        <v>7200</v>
      </c>
      <c r="AK119" s="6">
        <v>7200</v>
      </c>
      <c r="AL119" s="6">
        <v>6526.61</v>
      </c>
      <c r="AM119" s="12">
        <v>7200</v>
      </c>
      <c r="AN119" s="1">
        <v>7200</v>
      </c>
      <c r="AO119" s="1">
        <v>7200</v>
      </c>
      <c r="AP119" s="18">
        <v>150.87669801712039</v>
      </c>
      <c r="AQ119" s="1" t="b">
        <f>SUM($AH119:$AP119) &lt; $AU$1 * 7200</f>
        <v>1</v>
      </c>
      <c r="AR119" s="1" t="b">
        <f t="shared" si="3"/>
        <v>0</v>
      </c>
      <c r="AS119" s="5" t="b">
        <f>AND($AR119=FALSE, OR($AD119&lt;=0, $AE119&lt;=0, $AF119&lt;=0, $AG119&lt;=0))</f>
        <v>1</v>
      </c>
      <c r="AU119" s="1"/>
      <c r="AW119" s="14">
        <f xml:space="preserve"> SUBTOTAL(104, H119,K119:N119)</f>
        <v>40</v>
      </c>
      <c r="AX119" s="14">
        <f xml:space="preserve"> SUBTOTAL(105, O119:Q119,T119:W119)</f>
        <v>40</v>
      </c>
      <c r="AY119" s="39" t="b">
        <f t="shared" si="2"/>
        <v>1</v>
      </c>
    </row>
    <row r="120" spans="1:51">
      <c r="A120" s="5">
        <v>75</v>
      </c>
      <c r="B120" s="5">
        <v>8</v>
      </c>
      <c r="C120" s="7">
        <v>0.3</v>
      </c>
      <c r="D120" s="7">
        <v>1</v>
      </c>
      <c r="E120" s="5">
        <v>3</v>
      </c>
      <c r="F120" s="6">
        <v>0</v>
      </c>
      <c r="G120" s="6">
        <v>22</v>
      </c>
      <c r="H120" s="6">
        <v>22</v>
      </c>
      <c r="I120" s="6">
        <v>32.1233</v>
      </c>
      <c r="J120" s="6">
        <v>36.753500000000003</v>
      </c>
      <c r="K120" s="16">
        <v>31.999999999999989</v>
      </c>
      <c r="L120" s="6">
        <v>23.999999999999979</v>
      </c>
      <c r="M120" s="90">
        <v>30.09636650868876</v>
      </c>
      <c r="N120" s="17">
        <v>55.999999999999957</v>
      </c>
      <c r="O120" s="6">
        <v>72</v>
      </c>
      <c r="P120" s="6">
        <v>94</v>
      </c>
      <c r="Q120" s="6">
        <v>106</v>
      </c>
      <c r="R120" s="6">
        <v>60</v>
      </c>
      <c r="S120" s="6">
        <v>60</v>
      </c>
      <c r="T120" s="16" t="s">
        <v>14</v>
      </c>
      <c r="U120" s="6" t="s">
        <v>14</v>
      </c>
      <c r="V120" s="6" t="s">
        <v>14</v>
      </c>
      <c r="W120" s="17">
        <v>55.999999999999957</v>
      </c>
      <c r="X120" s="17">
        <f>MIN(O120:Q120)+1</f>
        <v>73</v>
      </c>
      <c r="Y120" s="6">
        <v>100</v>
      </c>
      <c r="Z120" s="6">
        <v>76.595699999999994</v>
      </c>
      <c r="AA120" s="6">
        <v>79.2453</v>
      </c>
      <c r="AB120" s="6">
        <v>46.461199999999998</v>
      </c>
      <c r="AC120" s="6">
        <v>38.744199999999999</v>
      </c>
      <c r="AD120" s="6">
        <f>IF(T120="NaN", IF($X120&gt;1, (1-(K120/$X120))*100,100), (1-(K120/T120))*100)</f>
        <v>56.164383561643852</v>
      </c>
      <c r="AE120" s="6">
        <f>IF(U120="NaN", IF($X120&gt;1, (1-(L120/$X120))*100,100), (1-(L120/U120))*100)</f>
        <v>67.123287671232902</v>
      </c>
      <c r="AF120" s="6">
        <f>IF(V120="NaN", IF($X120&gt;1, (1-(M120/$X120))*100,100), (1-(M120/V120))*100)</f>
        <v>58.772100673029094</v>
      </c>
      <c r="AG120" s="17">
        <f>IF(W120="NaN", IF($X120&gt;1, (1-(N120/$X120))*100,100), (1-(N120/W120))*100)</f>
        <v>0</v>
      </c>
      <c r="AH120" s="6">
        <v>7200</v>
      </c>
      <c r="AI120" s="6">
        <v>7200</v>
      </c>
      <c r="AJ120" s="6">
        <v>7200</v>
      </c>
      <c r="AK120" s="6">
        <v>7200</v>
      </c>
      <c r="AL120" s="6">
        <v>7200</v>
      </c>
      <c r="AM120" s="12">
        <v>7200</v>
      </c>
      <c r="AN120" s="1">
        <v>7200</v>
      </c>
      <c r="AO120" s="1">
        <v>7200</v>
      </c>
      <c r="AP120" s="18">
        <v>1272.8356831073761</v>
      </c>
      <c r="AQ120" s="1" t="b">
        <f>SUM($AH120:$AP120) &lt; $AU$1 * 7200</f>
        <v>1</v>
      </c>
      <c r="AR120" s="1" t="b">
        <f t="shared" si="3"/>
        <v>0</v>
      </c>
      <c r="AS120" s="5" t="b">
        <f>AND($AR120=FALSE, OR($AD120&lt;=0, $AE120&lt;=0, $AF120&lt;=0, $AG120&lt;=0))</f>
        <v>1</v>
      </c>
      <c r="AU120" s="1"/>
      <c r="AW120" s="14">
        <f xml:space="preserve"> SUBTOTAL(104, H120,K120:N120)</f>
        <v>55.999999999999957</v>
      </c>
      <c r="AX120" s="14">
        <f xml:space="preserve"> SUBTOTAL(105, O120:Q120,T120:W120)</f>
        <v>55.999999999999957</v>
      </c>
      <c r="AY120" s="39" t="b">
        <f t="shared" si="2"/>
        <v>1</v>
      </c>
    </row>
    <row r="121" spans="1:51">
      <c r="A121" s="5">
        <v>75</v>
      </c>
      <c r="B121" s="5">
        <v>8</v>
      </c>
      <c r="C121" s="7">
        <v>0.3</v>
      </c>
      <c r="D121" s="7">
        <v>1</v>
      </c>
      <c r="E121" s="5">
        <v>4</v>
      </c>
      <c r="F121" s="6">
        <v>0</v>
      </c>
      <c r="G121" s="6">
        <v>20</v>
      </c>
      <c r="H121" s="6">
        <v>29.172799999999999</v>
      </c>
      <c r="I121" s="6">
        <v>29.040199999999999</v>
      </c>
      <c r="J121" s="6">
        <v>33</v>
      </c>
      <c r="K121" s="16">
        <v>28.999999999999972</v>
      </c>
      <c r="L121" s="6">
        <v>33</v>
      </c>
      <c r="M121" s="90">
        <v>32.99999999999968</v>
      </c>
      <c r="N121" s="17">
        <v>33</v>
      </c>
      <c r="O121" s="6">
        <v>44</v>
      </c>
      <c r="P121" s="6">
        <v>99</v>
      </c>
      <c r="Q121" s="6">
        <v>99</v>
      </c>
      <c r="R121" s="6">
        <v>33</v>
      </c>
      <c r="S121" s="6">
        <v>33</v>
      </c>
      <c r="T121" s="16" t="s">
        <v>14</v>
      </c>
      <c r="U121" s="6">
        <v>33</v>
      </c>
      <c r="V121" s="6">
        <v>44</v>
      </c>
      <c r="W121" s="17">
        <v>33</v>
      </c>
      <c r="X121" s="17">
        <f>MIN(O121:Q121)+1</f>
        <v>45</v>
      </c>
      <c r="Y121" s="6">
        <v>100</v>
      </c>
      <c r="Z121" s="6">
        <v>79.798000000000002</v>
      </c>
      <c r="AA121" s="6">
        <v>70.532499999999999</v>
      </c>
      <c r="AB121" s="6">
        <v>11.9993</v>
      </c>
      <c r="AC121" s="6">
        <v>0</v>
      </c>
      <c r="AD121" s="6">
        <f>IF(T121="NaN", IF($X121&gt;1, (1-(K121/$X121))*100,100), (1-(K121/T121))*100)</f>
        <v>35.555555555555621</v>
      </c>
      <c r="AE121" s="6">
        <f>IF(U121="NaN", IF($X121&gt;1, (1-(L121/$X121))*100,100), (1-(L121/U121))*100)</f>
        <v>0</v>
      </c>
      <c r="AF121" s="6">
        <f>IF(V121="NaN", IF($X121&gt;1, (1-(M121/$X121))*100,100), (1-(M121/V121))*100)</f>
        <v>25.000000000000721</v>
      </c>
      <c r="AG121" s="17">
        <f>IF(W121="NaN", IF($X121&gt;1, (1-(N121/$X121))*100,100), (1-(N121/W121))*100)</f>
        <v>0</v>
      </c>
      <c r="AH121" s="6">
        <v>7200</v>
      </c>
      <c r="AI121" s="6">
        <v>7200</v>
      </c>
      <c r="AJ121" s="6">
        <v>7200</v>
      </c>
      <c r="AK121" s="6">
        <v>7200</v>
      </c>
      <c r="AL121" s="6">
        <v>2823.32</v>
      </c>
      <c r="AM121" s="12">
        <v>7200</v>
      </c>
      <c r="AN121" s="1">
        <v>2904.1727709770198</v>
      </c>
      <c r="AO121" s="1">
        <v>7200</v>
      </c>
      <c r="AP121" s="18">
        <v>26.578474998474121</v>
      </c>
      <c r="AQ121" s="1" t="b">
        <f>SUM($AH121:$AP121) &lt; $AU$1 * 7200</f>
        <v>1</v>
      </c>
      <c r="AR121" s="1" t="b">
        <f t="shared" si="3"/>
        <v>1</v>
      </c>
      <c r="AS121" s="5" t="b">
        <f>AND($AR121=FALSE, OR($AD121&lt;=0, $AE121&lt;=0, $AF121&lt;=0, $AG121&lt;=0))</f>
        <v>0</v>
      </c>
      <c r="AU121" s="1"/>
      <c r="AW121" s="14">
        <f xml:space="preserve"> SUBTOTAL(104, H121,K121:N121)</f>
        <v>33</v>
      </c>
      <c r="AX121" s="14">
        <f xml:space="preserve"> SUBTOTAL(105, O121:Q121,T121:W121)</f>
        <v>33</v>
      </c>
      <c r="AY121" s="39" t="b">
        <f t="shared" si="2"/>
        <v>1</v>
      </c>
    </row>
    <row r="122" spans="1:51">
      <c r="A122" s="5">
        <v>75</v>
      </c>
      <c r="B122" s="5">
        <v>8</v>
      </c>
      <c r="C122" s="7">
        <v>0.3</v>
      </c>
      <c r="D122" s="7">
        <v>1</v>
      </c>
      <c r="E122" s="5">
        <v>5</v>
      </c>
      <c r="F122" s="6">
        <v>0</v>
      </c>
      <c r="G122" s="6">
        <v>21</v>
      </c>
      <c r="H122" s="6">
        <v>21</v>
      </c>
      <c r="I122" s="6">
        <v>32.502299999999998</v>
      </c>
      <c r="J122" s="6">
        <v>41.663400000000003</v>
      </c>
      <c r="K122" s="16">
        <v>30.99999999999994</v>
      </c>
      <c r="L122" s="6">
        <v>31.194805194805191</v>
      </c>
      <c r="M122" s="90">
        <v>30.800045009564521</v>
      </c>
      <c r="N122" s="17">
        <v>57</v>
      </c>
      <c r="O122" s="6">
        <v>90</v>
      </c>
      <c r="P122" s="6">
        <v>168</v>
      </c>
      <c r="Q122" s="6">
        <v>141</v>
      </c>
      <c r="R122" s="6">
        <v>90</v>
      </c>
      <c r="S122" s="6">
        <v>84</v>
      </c>
      <c r="T122" s="16" t="s">
        <v>14</v>
      </c>
      <c r="U122" s="6" t="s">
        <v>14</v>
      </c>
      <c r="V122" s="6" t="s">
        <v>14</v>
      </c>
      <c r="W122" s="17">
        <v>57</v>
      </c>
      <c r="X122" s="17">
        <f>MIN(O122:Q122)+1</f>
        <v>91</v>
      </c>
      <c r="Y122" s="6">
        <v>100</v>
      </c>
      <c r="Z122" s="6">
        <v>87.5</v>
      </c>
      <c r="AA122" s="6">
        <v>85.106399999999994</v>
      </c>
      <c r="AB122" s="6">
        <v>63.886299999999999</v>
      </c>
      <c r="AC122" s="6">
        <v>50.400700000000001</v>
      </c>
      <c r="AD122" s="6">
        <f>IF(T122="NaN", IF($X122&gt;1, (1-(K122/$X122))*100,100), (1-(K122/T122))*100)</f>
        <v>65.934065934065998</v>
      </c>
      <c r="AE122" s="6">
        <f>IF(U122="NaN", IF($X122&gt;1, (1-(L122/$X122))*100,100), (1-(L122/U122))*100)</f>
        <v>65.719994291422864</v>
      </c>
      <c r="AF122" s="6">
        <f>IF(V122="NaN", IF($X122&gt;1, (1-(M122/$X122))*100,100), (1-(M122/V122))*100)</f>
        <v>66.153796692786244</v>
      </c>
      <c r="AG122" s="17">
        <f>IF(W122="NaN", IF($X122&gt;1, (1-(N122/$X122))*100,100), (1-(N122/W122))*100)</f>
        <v>0</v>
      </c>
      <c r="AH122" s="6">
        <v>7200</v>
      </c>
      <c r="AI122" s="6">
        <v>7200</v>
      </c>
      <c r="AJ122" s="6">
        <v>7200</v>
      </c>
      <c r="AK122" s="6">
        <v>7200</v>
      </c>
      <c r="AL122" s="6">
        <v>7200</v>
      </c>
      <c r="AM122" s="12">
        <v>7200</v>
      </c>
      <c r="AN122" s="1">
        <v>7200</v>
      </c>
      <c r="AO122" s="1">
        <v>7200</v>
      </c>
      <c r="AP122" s="18">
        <v>2077.8949289321899</v>
      </c>
      <c r="AQ122" s="1" t="b">
        <f>SUM($AH122:$AP122) &lt; $AU$1 * 7200</f>
        <v>1</v>
      </c>
      <c r="AR122" s="1" t="b">
        <f t="shared" si="3"/>
        <v>0</v>
      </c>
      <c r="AS122" s="5" t="b">
        <f>AND($AR122=FALSE, OR($AD122&lt;=0, $AE122&lt;=0, $AF122&lt;=0, $AG122&lt;=0))</f>
        <v>1</v>
      </c>
      <c r="AU122" s="1"/>
      <c r="AW122" s="14">
        <f xml:space="preserve"> SUBTOTAL(104, H122,K122:N122)</f>
        <v>57</v>
      </c>
      <c r="AX122" s="14">
        <f xml:space="preserve"> SUBTOTAL(105, O122:Q122,T122:W122)</f>
        <v>57</v>
      </c>
      <c r="AY122" s="39" t="b">
        <f t="shared" si="2"/>
        <v>1</v>
      </c>
    </row>
    <row r="123" spans="1:51">
      <c r="A123" s="5">
        <v>75</v>
      </c>
      <c r="B123" s="5">
        <v>12</v>
      </c>
      <c r="C123" s="7">
        <v>0.1</v>
      </c>
      <c r="D123" s="7">
        <v>0.1</v>
      </c>
      <c r="E123" s="5">
        <v>1</v>
      </c>
      <c r="F123" s="6">
        <v>0</v>
      </c>
      <c r="G123" s="6">
        <v>25</v>
      </c>
      <c r="H123" s="6">
        <v>25</v>
      </c>
      <c r="I123" s="6">
        <v>38.224499999999999</v>
      </c>
      <c r="J123" s="6">
        <v>38.224499999999999</v>
      </c>
      <c r="K123" s="16">
        <v>17.37548627065048</v>
      </c>
      <c r="L123" s="6">
        <v>38.181405239883809</v>
      </c>
      <c r="M123" s="90">
        <v>38.6</v>
      </c>
      <c r="N123" s="17">
        <v>60.884748717251362</v>
      </c>
      <c r="O123" s="6">
        <v>140</v>
      </c>
      <c r="P123" s="6">
        <v>128</v>
      </c>
      <c r="Q123" s="6">
        <v>115</v>
      </c>
      <c r="R123" s="6">
        <v>100</v>
      </c>
      <c r="S123" s="6">
        <v>126</v>
      </c>
      <c r="T123" s="16" t="s">
        <v>14</v>
      </c>
      <c r="U123" s="6" t="s">
        <v>14</v>
      </c>
      <c r="V123" s="6" t="s">
        <v>14</v>
      </c>
      <c r="W123" s="17">
        <v>112</v>
      </c>
      <c r="X123" s="17">
        <f>MIN(O123:Q123)+1</f>
        <v>116</v>
      </c>
      <c r="Y123" s="6">
        <v>100</v>
      </c>
      <c r="Z123" s="6">
        <v>80.468699999999998</v>
      </c>
      <c r="AA123" s="6">
        <v>78.260900000000007</v>
      </c>
      <c r="AB123" s="6">
        <v>61.775500000000001</v>
      </c>
      <c r="AC123" s="6">
        <v>69.6631</v>
      </c>
      <c r="AD123" s="6">
        <f>IF(T123="NaN", IF($X123&gt;1, (1-(K123/$X123))*100,100), (1-(K123/T123))*100)</f>
        <v>85.021132525301311</v>
      </c>
      <c r="AE123" s="6">
        <f>IF(U123="NaN", IF($X123&gt;1, (1-(L123/$X123))*100,100), (1-(L123/U123))*100)</f>
        <v>67.084995482858773</v>
      </c>
      <c r="AF123" s="6">
        <f>IF(V123="NaN", IF($X123&gt;1, (1-(M123/$X123))*100,100), (1-(M123/V123))*100)</f>
        <v>66.724137931034491</v>
      </c>
      <c r="AG123" s="17">
        <f>IF(W123="NaN", IF($X123&gt;1, (1-(N123/$X123))*100,100), (1-(N123/W123))*100)</f>
        <v>45.638617216739853</v>
      </c>
      <c r="AH123" s="6">
        <v>7200</v>
      </c>
      <c r="AI123" s="6">
        <v>7200</v>
      </c>
      <c r="AJ123" s="6">
        <v>7200</v>
      </c>
      <c r="AK123" s="6">
        <v>7200</v>
      </c>
      <c r="AL123" s="6">
        <v>7200</v>
      </c>
      <c r="AM123" s="12">
        <v>7200</v>
      </c>
      <c r="AN123" s="1">
        <v>7200</v>
      </c>
      <c r="AO123" s="1">
        <v>7200</v>
      </c>
      <c r="AP123" s="18">
        <v>7200</v>
      </c>
      <c r="AQ123" s="1" t="b">
        <f>SUM($AH123:$AP123) &lt; $AU$1 * 7200</f>
        <v>1</v>
      </c>
      <c r="AR123" s="1" t="b">
        <f t="shared" si="3"/>
        <v>0</v>
      </c>
      <c r="AS123" s="5" t="b">
        <f>AND($AR123=FALSE, OR($AD123&lt;=0, $AE123&lt;=0, $AF123&lt;=0, $AG123&lt;=0))</f>
        <v>0</v>
      </c>
      <c r="AU123" s="1"/>
      <c r="AW123" s="14">
        <f xml:space="preserve"> SUBTOTAL(104, H123,K123:N123)</f>
        <v>60.884748717251362</v>
      </c>
      <c r="AX123" s="14">
        <f xml:space="preserve"> SUBTOTAL(105, O123:Q123,T123:W123)</f>
        <v>112</v>
      </c>
      <c r="AY123" s="39" t="b">
        <f t="shared" si="2"/>
        <v>1</v>
      </c>
    </row>
    <row r="124" spans="1:51">
      <c r="A124" s="5">
        <v>75</v>
      </c>
      <c r="B124" s="5">
        <v>12</v>
      </c>
      <c r="C124" s="7">
        <v>0.1</v>
      </c>
      <c r="D124" s="7">
        <v>0.1</v>
      </c>
      <c r="E124" s="5">
        <v>2</v>
      </c>
      <c r="F124" s="6">
        <v>0</v>
      </c>
      <c r="G124" s="6">
        <v>27</v>
      </c>
      <c r="H124" s="6">
        <v>27</v>
      </c>
      <c r="I124" s="6">
        <v>38.950000000000003</v>
      </c>
      <c r="J124" s="6">
        <v>38.950000000000003</v>
      </c>
      <c r="K124" s="16">
        <v>17.67116635024572</v>
      </c>
      <c r="L124" s="6">
        <v>40.080786820070273</v>
      </c>
      <c r="M124" s="90">
        <v>39.921686800883997</v>
      </c>
      <c r="N124" s="17">
        <v>65.418833871791264</v>
      </c>
      <c r="O124" s="6">
        <v>144</v>
      </c>
      <c r="P124" s="6">
        <v>138</v>
      </c>
      <c r="Q124" s="6">
        <v>144</v>
      </c>
      <c r="R124" s="6">
        <v>96</v>
      </c>
      <c r="S124" s="6">
        <v>107</v>
      </c>
      <c r="T124" s="16" t="s">
        <v>14</v>
      </c>
      <c r="U124" s="6" t="s">
        <v>14</v>
      </c>
      <c r="V124" s="6" t="s">
        <v>14</v>
      </c>
      <c r="W124" s="17">
        <v>107</v>
      </c>
      <c r="X124" s="17">
        <f>MIN(O124:Q124)+1</f>
        <v>139</v>
      </c>
      <c r="Y124" s="6">
        <v>100</v>
      </c>
      <c r="Z124" s="6">
        <v>80.434799999999996</v>
      </c>
      <c r="AA124" s="6">
        <v>81.25</v>
      </c>
      <c r="AB124" s="6">
        <v>59.427100000000003</v>
      </c>
      <c r="AC124" s="6">
        <v>63.598100000000002</v>
      </c>
      <c r="AD124" s="6">
        <f>IF(T124="NaN", IF($X124&gt;1, (1-(K124/$X124))*100,100), (1-(K124/T124))*100)</f>
        <v>87.286930683276466</v>
      </c>
      <c r="AE124" s="6">
        <f>IF(U124="NaN", IF($X124&gt;1, (1-(L124/$X124))*100,100), (1-(L124/U124))*100)</f>
        <v>71.164901568294766</v>
      </c>
      <c r="AF124" s="6">
        <f>IF(V124="NaN", IF($X124&gt;1, (1-(M124/$X124))*100,100), (1-(M124/V124))*100)</f>
        <v>71.279362013752518</v>
      </c>
      <c r="AG124" s="17">
        <f>IF(W124="NaN", IF($X124&gt;1, (1-(N124/$X124))*100,100), (1-(N124/W124))*100)</f>
        <v>38.860902923559571</v>
      </c>
      <c r="AH124" s="6">
        <v>7200</v>
      </c>
      <c r="AI124" s="6">
        <v>7200</v>
      </c>
      <c r="AJ124" s="6">
        <v>7200</v>
      </c>
      <c r="AK124" s="6">
        <v>7200</v>
      </c>
      <c r="AL124" s="6">
        <v>7200</v>
      </c>
      <c r="AM124" s="12">
        <v>7200</v>
      </c>
      <c r="AN124" s="1">
        <v>7200</v>
      </c>
      <c r="AO124" s="1">
        <v>7200</v>
      </c>
      <c r="AP124" s="18">
        <v>7200</v>
      </c>
      <c r="AQ124" s="1" t="b">
        <f>SUM($AH124:$AP124) &lt; $AU$1 * 7200</f>
        <v>1</v>
      </c>
      <c r="AR124" s="1" t="b">
        <f t="shared" si="3"/>
        <v>0</v>
      </c>
      <c r="AS124" s="5" t="b">
        <f>AND($AR124=FALSE, OR($AD124&lt;=0, $AE124&lt;=0, $AF124&lt;=0, $AG124&lt;=0))</f>
        <v>0</v>
      </c>
      <c r="AU124" s="1"/>
      <c r="AW124" s="14">
        <f xml:space="preserve"> SUBTOTAL(104, H124,K124:N124)</f>
        <v>65.418833871791264</v>
      </c>
      <c r="AX124" s="14">
        <f xml:space="preserve"> SUBTOTAL(105, O124:Q124,T124:W124)</f>
        <v>107</v>
      </c>
      <c r="AY124" s="39" t="b">
        <f t="shared" si="2"/>
        <v>1</v>
      </c>
    </row>
    <row r="125" spans="1:51">
      <c r="A125" s="5">
        <v>75</v>
      </c>
      <c r="B125" s="5">
        <v>12</v>
      </c>
      <c r="C125" s="7">
        <v>0.1</v>
      </c>
      <c r="D125" s="7">
        <v>0.1</v>
      </c>
      <c r="E125" s="5">
        <v>3</v>
      </c>
      <c r="F125" s="6">
        <v>0</v>
      </c>
      <c r="G125" s="6">
        <v>24</v>
      </c>
      <c r="H125" s="6">
        <v>24</v>
      </c>
      <c r="I125" s="6">
        <v>37.700000000000003</v>
      </c>
      <c r="J125" s="6">
        <v>37.700000000000003</v>
      </c>
      <c r="K125" s="16">
        <v>17.990286753289141</v>
      </c>
      <c r="L125" s="6">
        <v>37.298761194510668</v>
      </c>
      <c r="M125" s="90">
        <v>38.108229708544478</v>
      </c>
      <c r="N125" s="17">
        <v>60.870909737487629</v>
      </c>
      <c r="O125" s="6">
        <v>126</v>
      </c>
      <c r="P125" s="6">
        <v>124</v>
      </c>
      <c r="Q125" s="6">
        <v>126</v>
      </c>
      <c r="R125" s="6">
        <v>98</v>
      </c>
      <c r="S125" s="6">
        <v>100</v>
      </c>
      <c r="T125" s="16" t="s">
        <v>14</v>
      </c>
      <c r="U125" s="6" t="s">
        <v>14</v>
      </c>
      <c r="V125" s="6" t="s">
        <v>14</v>
      </c>
      <c r="W125" s="17" t="s">
        <v>14</v>
      </c>
      <c r="X125" s="17">
        <f>MIN(O125:Q125)+1</f>
        <v>125</v>
      </c>
      <c r="Y125" s="6">
        <v>100</v>
      </c>
      <c r="Z125" s="6">
        <v>80.645200000000003</v>
      </c>
      <c r="AA125" s="6">
        <v>80.952399999999997</v>
      </c>
      <c r="AB125" s="6">
        <v>61.5306</v>
      </c>
      <c r="AC125" s="6">
        <v>62.3</v>
      </c>
      <c r="AD125" s="6">
        <f>IF(T125="NaN", IF($X125&gt;1, (1-(K125/$X125))*100,100), (1-(K125/T125))*100)</f>
        <v>85.607770597368685</v>
      </c>
      <c r="AE125" s="6">
        <f>IF(U125="NaN", IF($X125&gt;1, (1-(L125/$X125))*100,100), (1-(L125/U125))*100)</f>
        <v>70.160991044391466</v>
      </c>
      <c r="AF125" s="6">
        <f>IF(V125="NaN", IF($X125&gt;1, (1-(M125/$X125))*100,100), (1-(M125/V125))*100)</f>
        <v>69.513416233164421</v>
      </c>
      <c r="AG125" s="17">
        <f>IF(W125="NaN", IF($X125&gt;1, (1-(N125/$X125))*100,100), (1-(N125/W125))*100)</f>
        <v>51.303272210009901</v>
      </c>
      <c r="AH125" s="6">
        <v>7200</v>
      </c>
      <c r="AI125" s="6">
        <v>7200</v>
      </c>
      <c r="AJ125" s="6">
        <v>7200</v>
      </c>
      <c r="AK125" s="6">
        <v>7200</v>
      </c>
      <c r="AL125" s="6">
        <v>7200</v>
      </c>
      <c r="AM125" s="12">
        <v>7200</v>
      </c>
      <c r="AN125" s="1">
        <v>7200</v>
      </c>
      <c r="AO125" s="1">
        <v>7200</v>
      </c>
      <c r="AP125" s="18">
        <v>7200</v>
      </c>
      <c r="AQ125" s="1" t="b">
        <f>SUM($AH125:$AP125) &lt; $AU$1 * 7200</f>
        <v>1</v>
      </c>
      <c r="AR125" s="1" t="b">
        <f t="shared" si="3"/>
        <v>0</v>
      </c>
      <c r="AS125" s="5" t="b">
        <f>AND($AR125=FALSE, OR($AD125&lt;=0, $AE125&lt;=0, $AF125&lt;=0, $AG125&lt;=0))</f>
        <v>0</v>
      </c>
      <c r="AU125" s="1"/>
      <c r="AW125" s="14">
        <f xml:space="preserve"> SUBTOTAL(104, H125,K125:N125)</f>
        <v>60.870909737487629</v>
      </c>
      <c r="AX125" s="14">
        <f xml:space="preserve"> SUBTOTAL(105, O125:Q125,T125:W125)</f>
        <v>124</v>
      </c>
      <c r="AY125" s="39" t="b">
        <f t="shared" si="2"/>
        <v>1</v>
      </c>
    </row>
    <row r="126" spans="1:51">
      <c r="A126" s="5">
        <v>75</v>
      </c>
      <c r="B126" s="5">
        <v>12</v>
      </c>
      <c r="C126" s="7">
        <v>0.1</v>
      </c>
      <c r="D126" s="7">
        <v>0.1</v>
      </c>
      <c r="E126" s="5">
        <v>4</v>
      </c>
      <c r="F126" s="6">
        <v>0</v>
      </c>
      <c r="G126" s="6">
        <v>25</v>
      </c>
      <c r="H126" s="6">
        <v>25</v>
      </c>
      <c r="I126" s="6">
        <v>38.313699999999997</v>
      </c>
      <c r="J126" s="6">
        <v>38.313699999999997</v>
      </c>
      <c r="K126" s="16">
        <v>18.529703478629251</v>
      </c>
      <c r="L126" s="6">
        <v>38.459436772498023</v>
      </c>
      <c r="M126" s="90">
        <v>41.666666666666657</v>
      </c>
      <c r="N126" s="17">
        <v>65.943933485959448</v>
      </c>
      <c r="O126" s="6">
        <v>145</v>
      </c>
      <c r="P126" s="6">
        <v>109</v>
      </c>
      <c r="Q126" s="6">
        <v>109</v>
      </c>
      <c r="R126" s="6">
        <v>95</v>
      </c>
      <c r="S126" s="6">
        <v>95</v>
      </c>
      <c r="T126" s="16" t="s">
        <v>14</v>
      </c>
      <c r="U126" s="6" t="s">
        <v>14</v>
      </c>
      <c r="V126" s="6" t="s">
        <v>14</v>
      </c>
      <c r="W126" s="17">
        <v>95</v>
      </c>
      <c r="X126" s="17">
        <f>MIN(O126:Q126)+1</f>
        <v>110</v>
      </c>
      <c r="Y126" s="6">
        <v>100</v>
      </c>
      <c r="Z126" s="6">
        <v>77.0642</v>
      </c>
      <c r="AA126" s="6">
        <v>77.0642</v>
      </c>
      <c r="AB126" s="6">
        <v>59.669800000000002</v>
      </c>
      <c r="AC126" s="6">
        <v>59.669800000000002</v>
      </c>
      <c r="AD126" s="6">
        <f>IF(T126="NaN", IF($X126&gt;1, (1-(K126/$X126))*100,100), (1-(K126/T126))*100)</f>
        <v>83.154815019427957</v>
      </c>
      <c r="AE126" s="6">
        <f>IF(U126="NaN", IF($X126&gt;1, (1-(L126/$X126))*100,100), (1-(L126/U126))*100)</f>
        <v>65.036875661365428</v>
      </c>
      <c r="AF126" s="6">
        <f>IF(V126="NaN", IF($X126&gt;1, (1-(M126/$X126))*100,100), (1-(M126/V126))*100)</f>
        <v>62.121212121212132</v>
      </c>
      <c r="AG126" s="17">
        <f>IF(W126="NaN", IF($X126&gt;1, (1-(N126/$X126))*100,100), (1-(N126/W126))*100)</f>
        <v>30.585333172674268</v>
      </c>
      <c r="AH126" s="6">
        <v>7200</v>
      </c>
      <c r="AI126" s="6">
        <v>7200</v>
      </c>
      <c r="AJ126" s="6">
        <v>7200</v>
      </c>
      <c r="AK126" s="6">
        <v>7200</v>
      </c>
      <c r="AL126" s="6">
        <v>7200</v>
      </c>
      <c r="AM126" s="12">
        <v>7200</v>
      </c>
      <c r="AN126" s="1">
        <v>7200</v>
      </c>
      <c r="AO126" s="1">
        <v>7200</v>
      </c>
      <c r="AP126" s="18">
        <v>7200</v>
      </c>
      <c r="AQ126" s="1" t="b">
        <f>SUM($AH126:$AP126) &lt; $AU$1 * 7200</f>
        <v>1</v>
      </c>
      <c r="AR126" s="1" t="b">
        <f t="shared" si="3"/>
        <v>0</v>
      </c>
      <c r="AS126" s="5" t="b">
        <f>AND($AR126=FALSE, OR($AD126&lt;=0, $AE126&lt;=0, $AF126&lt;=0, $AG126&lt;=0))</f>
        <v>0</v>
      </c>
      <c r="AU126" s="1"/>
      <c r="AW126" s="14">
        <f xml:space="preserve"> SUBTOTAL(104, H126,K126:N126)</f>
        <v>65.943933485959448</v>
      </c>
      <c r="AX126" s="14">
        <f xml:space="preserve"> SUBTOTAL(105, O126:Q126,T126:W126)</f>
        <v>95</v>
      </c>
      <c r="AY126" s="39" t="b">
        <f t="shared" si="2"/>
        <v>1</v>
      </c>
    </row>
    <row r="127" spans="1:51">
      <c r="A127" s="5">
        <v>75</v>
      </c>
      <c r="B127" s="5">
        <v>12</v>
      </c>
      <c r="C127" s="7">
        <v>0.1</v>
      </c>
      <c r="D127" s="7">
        <v>0.1</v>
      </c>
      <c r="E127" s="5">
        <v>5</v>
      </c>
      <c r="F127" s="6">
        <v>0</v>
      </c>
      <c r="G127" s="6">
        <v>28</v>
      </c>
      <c r="H127" s="6">
        <v>28</v>
      </c>
      <c r="I127" s="6">
        <v>41.016100000000002</v>
      </c>
      <c r="J127" s="6">
        <v>41.016100000000002</v>
      </c>
      <c r="K127" s="16">
        <v>19.617875105249169</v>
      </c>
      <c r="L127" s="6">
        <v>41.139830817649653</v>
      </c>
      <c r="M127" s="90">
        <v>40.853979090447332</v>
      </c>
      <c r="N127" s="17">
        <v>70.277834821861035</v>
      </c>
      <c r="O127" s="6">
        <v>172</v>
      </c>
      <c r="P127" s="6">
        <v>146</v>
      </c>
      <c r="Q127" s="6">
        <v>133</v>
      </c>
      <c r="R127" s="6">
        <v>103</v>
      </c>
      <c r="S127" s="6">
        <v>103</v>
      </c>
      <c r="T127" s="16" t="s">
        <v>14</v>
      </c>
      <c r="U127" s="6" t="s">
        <v>14</v>
      </c>
      <c r="V127" s="6" t="s">
        <v>14</v>
      </c>
      <c r="W127" s="17">
        <v>112</v>
      </c>
      <c r="X127" s="17">
        <f>MIN(O127:Q127)+1</f>
        <v>134</v>
      </c>
      <c r="Y127" s="6">
        <v>100</v>
      </c>
      <c r="Z127" s="6">
        <v>80.821899999999999</v>
      </c>
      <c r="AA127" s="6">
        <v>78.947400000000002</v>
      </c>
      <c r="AB127" s="6">
        <v>60.1785</v>
      </c>
      <c r="AC127" s="6">
        <v>60.1785</v>
      </c>
      <c r="AD127" s="6">
        <f>IF(T127="NaN", IF($X127&gt;1, (1-(K127/$X127))*100,100), (1-(K127/T127))*100)</f>
        <v>85.359794697575239</v>
      </c>
      <c r="AE127" s="6">
        <f>IF(U127="NaN", IF($X127&gt;1, (1-(L127/$X127))*100,100), (1-(L127/U127))*100)</f>
        <v>69.298633718171914</v>
      </c>
      <c r="AF127" s="6">
        <f>IF(V127="NaN", IF($X127&gt;1, (1-(M127/$X127))*100,100), (1-(M127/V127))*100)</f>
        <v>69.511955902651252</v>
      </c>
      <c r="AG127" s="17">
        <f>IF(W127="NaN", IF($X127&gt;1, (1-(N127/$X127))*100,100), (1-(N127/W127))*100)</f>
        <v>37.251933194766927</v>
      </c>
      <c r="AH127" s="6">
        <v>7200</v>
      </c>
      <c r="AI127" s="6">
        <v>7200</v>
      </c>
      <c r="AJ127" s="6">
        <v>7200</v>
      </c>
      <c r="AK127" s="6">
        <v>7200</v>
      </c>
      <c r="AL127" s="6">
        <v>7200</v>
      </c>
      <c r="AM127" s="12">
        <v>7200</v>
      </c>
      <c r="AN127" s="1">
        <v>7200</v>
      </c>
      <c r="AO127" s="1">
        <v>7200</v>
      </c>
      <c r="AP127" s="18">
        <v>7200</v>
      </c>
      <c r="AQ127" s="1" t="b">
        <f>SUM($AH127:$AP127) &lt; $AU$1 * 7200</f>
        <v>1</v>
      </c>
      <c r="AR127" s="1" t="b">
        <f t="shared" si="3"/>
        <v>0</v>
      </c>
      <c r="AS127" s="5" t="b">
        <f>AND($AR127=FALSE, OR($AD127&lt;=0, $AE127&lt;=0, $AF127&lt;=0, $AG127&lt;=0))</f>
        <v>0</v>
      </c>
      <c r="AU127" s="1"/>
      <c r="AW127" s="14">
        <f xml:space="preserve"> SUBTOTAL(104, H127,K127:N127)</f>
        <v>70.277834821861035</v>
      </c>
      <c r="AX127" s="14">
        <f xml:space="preserve"> SUBTOTAL(105, O127:Q127,T127:W127)</f>
        <v>112</v>
      </c>
      <c r="AY127" s="39" t="b">
        <f t="shared" si="2"/>
        <v>1</v>
      </c>
    </row>
    <row r="128" spans="1:51">
      <c r="A128" s="5">
        <v>75</v>
      </c>
      <c r="B128" s="5">
        <v>12</v>
      </c>
      <c r="C128" s="7">
        <v>0.1</v>
      </c>
      <c r="D128" s="7">
        <v>0.5</v>
      </c>
      <c r="E128" s="5">
        <v>1</v>
      </c>
      <c r="F128" s="6">
        <v>0</v>
      </c>
      <c r="G128" s="6">
        <v>25</v>
      </c>
      <c r="H128" s="6">
        <v>25</v>
      </c>
      <c r="I128" s="6">
        <v>42.463200000000001</v>
      </c>
      <c r="J128" s="6">
        <v>43.156599999999997</v>
      </c>
      <c r="K128" s="16">
        <v>20.76324723051076</v>
      </c>
      <c r="L128" s="6">
        <v>37.199999999999989</v>
      </c>
      <c r="M128" s="90">
        <v>39.5</v>
      </c>
      <c r="N128" s="17">
        <v>87.000000000000014</v>
      </c>
      <c r="O128" s="6">
        <v>179</v>
      </c>
      <c r="P128" s="6">
        <v>166</v>
      </c>
      <c r="Q128" s="6">
        <v>166</v>
      </c>
      <c r="R128" s="6">
        <v>140</v>
      </c>
      <c r="S128" s="6">
        <v>127</v>
      </c>
      <c r="T128" s="16" t="s">
        <v>14</v>
      </c>
      <c r="U128" s="6" t="s">
        <v>14</v>
      </c>
      <c r="V128" s="6" t="s">
        <v>14</v>
      </c>
      <c r="W128" s="17">
        <v>87.000000000000014</v>
      </c>
      <c r="X128" s="17">
        <f>MIN(O128:Q128)+1</f>
        <v>167</v>
      </c>
      <c r="Y128" s="6">
        <v>100</v>
      </c>
      <c r="Z128" s="6">
        <v>84.939800000000005</v>
      </c>
      <c r="AA128" s="6">
        <v>84.939800000000005</v>
      </c>
      <c r="AB128" s="6">
        <v>69.669200000000004</v>
      </c>
      <c r="AC128" s="6">
        <v>66.0184</v>
      </c>
      <c r="AD128" s="6">
        <f>IF(T128="NaN", IF($X128&gt;1, (1-(K128/$X128))*100,100), (1-(K128/T128))*100)</f>
        <v>87.566917826041461</v>
      </c>
      <c r="AE128" s="6">
        <f>IF(U128="NaN", IF($X128&gt;1, (1-(L128/$X128))*100,100), (1-(L128/U128))*100)</f>
        <v>77.724550898203603</v>
      </c>
      <c r="AF128" s="6">
        <f>IF(V128="NaN", IF($X128&gt;1, (1-(M128/$X128))*100,100), (1-(M128/V128))*100)</f>
        <v>76.34730538922156</v>
      </c>
      <c r="AG128" s="17">
        <f>IF(W128="NaN", IF($X128&gt;1, (1-(N128/$X128))*100,100), (1-(N128/W128))*100)</f>
        <v>0</v>
      </c>
      <c r="AH128" s="6">
        <v>7200</v>
      </c>
      <c r="AI128" s="6">
        <v>7200</v>
      </c>
      <c r="AJ128" s="6">
        <v>7200</v>
      </c>
      <c r="AK128" s="6">
        <v>7200</v>
      </c>
      <c r="AL128" s="6">
        <v>7200</v>
      </c>
      <c r="AM128" s="12">
        <v>7200</v>
      </c>
      <c r="AN128" s="1">
        <v>7200</v>
      </c>
      <c r="AO128" s="1">
        <v>7200</v>
      </c>
      <c r="AP128" s="18">
        <v>3712.613365888596</v>
      </c>
      <c r="AQ128" s="1" t="b">
        <f>SUM($AH128:$AP128) &lt; $AU$1 * 7200</f>
        <v>1</v>
      </c>
      <c r="AR128" s="1" t="b">
        <f t="shared" si="3"/>
        <v>0</v>
      </c>
      <c r="AS128" s="5" t="b">
        <f>AND($AR128=FALSE, OR($AD128&lt;=0, $AE128&lt;=0, $AF128&lt;=0, $AG128&lt;=0))</f>
        <v>1</v>
      </c>
      <c r="AU128" s="1"/>
      <c r="AW128" s="14">
        <f xml:space="preserve"> SUBTOTAL(104, H128,K128:N128)</f>
        <v>87.000000000000014</v>
      </c>
      <c r="AX128" s="14">
        <f xml:space="preserve"> SUBTOTAL(105, O128:Q128,T128:W128)</f>
        <v>87.000000000000014</v>
      </c>
      <c r="AY128" s="39" t="b">
        <f t="shared" si="2"/>
        <v>1</v>
      </c>
    </row>
    <row r="129" spans="1:51">
      <c r="A129" s="5">
        <v>75</v>
      </c>
      <c r="B129" s="5">
        <v>12</v>
      </c>
      <c r="C129" s="7">
        <v>0.1</v>
      </c>
      <c r="D129" s="7">
        <v>0.5</v>
      </c>
      <c r="E129" s="5">
        <v>2</v>
      </c>
      <c r="F129" s="6">
        <v>0</v>
      </c>
      <c r="G129" s="6">
        <v>27</v>
      </c>
      <c r="H129" s="6">
        <v>27</v>
      </c>
      <c r="I129" s="6">
        <v>42.4253</v>
      </c>
      <c r="J129" s="6">
        <v>41.296399999999998</v>
      </c>
      <c r="K129" s="16">
        <v>21.51325556733828</v>
      </c>
      <c r="L129" s="6">
        <v>38.285714285714299</v>
      </c>
      <c r="M129" s="90">
        <v>38.939393939393888</v>
      </c>
      <c r="N129" s="17">
        <v>81.161822134532713</v>
      </c>
      <c r="O129" s="6">
        <v>190</v>
      </c>
      <c r="P129" s="6">
        <v>192</v>
      </c>
      <c r="Q129" s="6">
        <v>166</v>
      </c>
      <c r="R129" s="6">
        <v>110</v>
      </c>
      <c r="S129" s="6">
        <v>110</v>
      </c>
      <c r="T129" s="16" t="s">
        <v>14</v>
      </c>
      <c r="U129" s="6" t="s">
        <v>14</v>
      </c>
      <c r="V129" s="6" t="s">
        <v>14</v>
      </c>
      <c r="W129" s="17">
        <v>93</v>
      </c>
      <c r="X129" s="17">
        <f>MIN(O129:Q129)+1</f>
        <v>167</v>
      </c>
      <c r="Y129" s="6">
        <v>100</v>
      </c>
      <c r="Z129" s="6">
        <v>85.9375</v>
      </c>
      <c r="AA129" s="6">
        <v>83.734899999999996</v>
      </c>
      <c r="AB129" s="6">
        <v>61.4315</v>
      </c>
      <c r="AC129" s="6">
        <v>62.457799999999999</v>
      </c>
      <c r="AD129" s="6">
        <f>IF(T129="NaN", IF($X129&gt;1, (1-(K129/$X129))*100,100), (1-(K129/T129))*100)</f>
        <v>87.117811037521989</v>
      </c>
      <c r="AE129" s="6">
        <f>IF(U129="NaN", IF($X129&gt;1, (1-(L129/$X129))*100,100), (1-(L129/U129))*100)</f>
        <v>77.074422583404612</v>
      </c>
      <c r="AF129" s="6">
        <f>IF(V129="NaN", IF($X129&gt;1, (1-(M129/$X129))*100,100), (1-(M129/V129))*100)</f>
        <v>76.682997641081514</v>
      </c>
      <c r="AG129" s="17">
        <f>IF(W129="NaN", IF($X129&gt;1, (1-(N129/$X129))*100,100), (1-(N129/W129))*100)</f>
        <v>12.72922351125515</v>
      </c>
      <c r="AH129" s="6">
        <v>7200</v>
      </c>
      <c r="AI129" s="6">
        <v>7200</v>
      </c>
      <c r="AJ129" s="6">
        <v>7200</v>
      </c>
      <c r="AK129" s="6">
        <v>7200</v>
      </c>
      <c r="AL129" s="6">
        <v>7200</v>
      </c>
      <c r="AM129" s="12">
        <v>7200</v>
      </c>
      <c r="AN129" s="1">
        <v>7200</v>
      </c>
      <c r="AO129" s="1">
        <v>7200</v>
      </c>
      <c r="AP129" s="18">
        <v>7200</v>
      </c>
      <c r="AQ129" s="1" t="b">
        <f>SUM($AH129:$AP129) &lt; $AU$1 * 7200</f>
        <v>1</v>
      </c>
      <c r="AR129" s="1" t="b">
        <f t="shared" si="3"/>
        <v>0</v>
      </c>
      <c r="AS129" s="5" t="b">
        <f>AND($AR129=FALSE, OR($AD129&lt;=0, $AE129&lt;=0, $AF129&lt;=0, $AG129&lt;=0))</f>
        <v>0</v>
      </c>
      <c r="AU129" s="1"/>
      <c r="AW129" s="14">
        <f xml:space="preserve"> SUBTOTAL(104, H129,K129:N129)</f>
        <v>81.161822134532713</v>
      </c>
      <c r="AX129" s="14">
        <f xml:space="preserve"> SUBTOTAL(105, O129:Q129,T129:W129)</f>
        <v>93</v>
      </c>
      <c r="AY129" s="39" t="b">
        <f t="shared" si="2"/>
        <v>1</v>
      </c>
    </row>
    <row r="130" spans="1:51">
      <c r="A130" s="5">
        <v>75</v>
      </c>
      <c r="B130" s="5">
        <v>12</v>
      </c>
      <c r="C130" s="7">
        <v>0.1</v>
      </c>
      <c r="D130" s="7">
        <v>0.5</v>
      </c>
      <c r="E130" s="5">
        <v>3</v>
      </c>
      <c r="F130" s="6">
        <v>0</v>
      </c>
      <c r="G130" s="6">
        <v>24</v>
      </c>
      <c r="H130" s="6">
        <v>24</v>
      </c>
      <c r="I130" s="6">
        <v>41.485500000000002</v>
      </c>
      <c r="J130" s="6">
        <v>39.769199999999998</v>
      </c>
      <c r="K130" s="16">
        <v>20.670317104117309</v>
      </c>
      <c r="L130" s="6">
        <v>36.233333333333348</v>
      </c>
      <c r="M130" s="90">
        <v>42.102867195294699</v>
      </c>
      <c r="N130" s="17">
        <v>62.461072489153388</v>
      </c>
      <c r="O130" s="6">
        <v>152</v>
      </c>
      <c r="P130" s="6">
        <v>139</v>
      </c>
      <c r="Q130" s="6">
        <v>139</v>
      </c>
      <c r="R130" s="6">
        <v>122</v>
      </c>
      <c r="S130" s="6">
        <v>113</v>
      </c>
      <c r="T130" s="16" t="s">
        <v>14</v>
      </c>
      <c r="U130" s="6" t="s">
        <v>14</v>
      </c>
      <c r="V130" s="6" t="s">
        <v>14</v>
      </c>
      <c r="W130" s="17">
        <v>133</v>
      </c>
      <c r="X130" s="17">
        <f>MIN(O130:Q130)+1</f>
        <v>140</v>
      </c>
      <c r="Y130" s="6">
        <v>100</v>
      </c>
      <c r="Z130" s="6">
        <v>82.733800000000002</v>
      </c>
      <c r="AA130" s="6">
        <v>82.733800000000002</v>
      </c>
      <c r="AB130" s="6">
        <v>65.995500000000007</v>
      </c>
      <c r="AC130" s="6">
        <v>64.805999999999997</v>
      </c>
      <c r="AD130" s="6">
        <f>IF(T130="NaN", IF($X130&gt;1, (1-(K130/$X130))*100,100), (1-(K130/T130))*100)</f>
        <v>85.235487782773347</v>
      </c>
      <c r="AE130" s="6">
        <f>IF(U130="NaN", IF($X130&gt;1, (1-(L130/$X130))*100,100), (1-(L130/U130))*100)</f>
        <v>74.119047619047606</v>
      </c>
      <c r="AF130" s="6">
        <f>IF(V130="NaN", IF($X130&gt;1, (1-(M130/$X130))*100,100), (1-(M130/V130))*100)</f>
        <v>69.926523431932353</v>
      </c>
      <c r="AG130" s="17">
        <f>IF(W130="NaN", IF($X130&gt;1, (1-(N130/$X130))*100,100), (1-(N130/W130))*100)</f>
        <v>53.036787602140315</v>
      </c>
      <c r="AH130" s="6">
        <v>7200</v>
      </c>
      <c r="AI130" s="6">
        <v>7200</v>
      </c>
      <c r="AJ130" s="6">
        <v>7200</v>
      </c>
      <c r="AK130" s="6">
        <v>7200</v>
      </c>
      <c r="AL130" s="6">
        <v>7200</v>
      </c>
      <c r="AM130" s="12">
        <v>7200</v>
      </c>
      <c r="AN130" s="1">
        <v>7200</v>
      </c>
      <c r="AO130" s="1">
        <v>7200</v>
      </c>
      <c r="AP130" s="18">
        <v>7200</v>
      </c>
      <c r="AQ130" s="1" t="b">
        <f>SUM($AH130:$AP130) &lt; $AU$1 * 7200</f>
        <v>1</v>
      </c>
      <c r="AR130" s="1" t="b">
        <f t="shared" si="3"/>
        <v>0</v>
      </c>
      <c r="AS130" s="5" t="b">
        <f>AND($AR130=FALSE, OR($AD130&lt;=0, $AE130&lt;=0, $AF130&lt;=0, $AG130&lt;=0))</f>
        <v>0</v>
      </c>
      <c r="AU130" s="1"/>
      <c r="AW130" s="14">
        <f xml:space="preserve"> SUBTOTAL(104, H130,K130:N130)</f>
        <v>62.461072489153388</v>
      </c>
      <c r="AX130" s="14">
        <f xml:space="preserve"> SUBTOTAL(105, O130:Q130,T130:W130)</f>
        <v>133</v>
      </c>
      <c r="AY130" s="39" t="b">
        <f t="shared" si="2"/>
        <v>1</v>
      </c>
    </row>
    <row r="131" spans="1:51">
      <c r="A131" s="5">
        <v>75</v>
      </c>
      <c r="B131" s="5">
        <v>12</v>
      </c>
      <c r="C131" s="7">
        <v>0.1</v>
      </c>
      <c r="D131" s="7">
        <v>0.5</v>
      </c>
      <c r="E131" s="5">
        <v>4</v>
      </c>
      <c r="F131" s="6">
        <v>0</v>
      </c>
      <c r="G131" s="6">
        <v>25</v>
      </c>
      <c r="H131" s="6">
        <v>25</v>
      </c>
      <c r="I131" s="6">
        <v>41.864699999999999</v>
      </c>
      <c r="J131" s="6">
        <v>43.815800000000003</v>
      </c>
      <c r="K131" s="16">
        <v>20.010656505868042</v>
      </c>
      <c r="L131" s="6">
        <v>37.193430656934318</v>
      </c>
      <c r="M131" s="90">
        <v>41.742997198879557</v>
      </c>
      <c r="N131" s="17">
        <v>66.0793567263065</v>
      </c>
      <c r="O131" s="6">
        <v>181</v>
      </c>
      <c r="P131" s="6">
        <v>204</v>
      </c>
      <c r="Q131" s="6">
        <v>218</v>
      </c>
      <c r="R131" s="6">
        <v>118</v>
      </c>
      <c r="S131" s="6">
        <v>106</v>
      </c>
      <c r="T131" s="16" t="s">
        <v>14</v>
      </c>
      <c r="U131" s="6" t="s">
        <v>14</v>
      </c>
      <c r="V131" s="6" t="s">
        <v>14</v>
      </c>
      <c r="W131" s="17">
        <v>113</v>
      </c>
      <c r="X131" s="17">
        <f>MIN(O131:Q131)+1</f>
        <v>182</v>
      </c>
      <c r="Y131" s="6">
        <v>100</v>
      </c>
      <c r="Z131" s="6">
        <v>87.745099999999994</v>
      </c>
      <c r="AA131" s="6">
        <v>88.5321</v>
      </c>
      <c r="AB131" s="6">
        <v>64.5214</v>
      </c>
      <c r="AC131" s="6">
        <v>58.664299999999997</v>
      </c>
      <c r="AD131" s="6">
        <f>IF(T131="NaN", IF($X131&gt;1, (1-(K131/$X131))*100,100), (1-(K131/T131))*100)</f>
        <v>89.00513378798459</v>
      </c>
      <c r="AE131" s="6">
        <f>IF(U131="NaN", IF($X131&gt;1, (1-(L131/$X131))*100,100), (1-(L131/U131))*100)</f>
        <v>79.564049089596537</v>
      </c>
      <c r="AF131" s="6">
        <f>IF(V131="NaN", IF($X131&gt;1, (1-(M131/$X131))*100,100), (1-(M131/V131))*100)</f>
        <v>77.064287253362878</v>
      </c>
      <c r="AG131" s="17">
        <f>IF(W131="NaN", IF($X131&gt;1, (1-(N131/$X131))*100,100), (1-(N131/W131))*100)</f>
        <v>41.522693162560621</v>
      </c>
      <c r="AH131" s="6">
        <v>7200</v>
      </c>
      <c r="AI131" s="6">
        <v>7200</v>
      </c>
      <c r="AJ131" s="6">
        <v>7200</v>
      </c>
      <c r="AK131" s="6">
        <v>7200</v>
      </c>
      <c r="AL131" s="6">
        <v>7200</v>
      </c>
      <c r="AM131" s="12">
        <v>7200</v>
      </c>
      <c r="AN131" s="1">
        <v>7200</v>
      </c>
      <c r="AO131" s="1">
        <v>7200</v>
      </c>
      <c r="AP131" s="18">
        <v>7200</v>
      </c>
      <c r="AQ131" s="1" t="b">
        <f>SUM($AH131:$AP131) &lt; $AU$1 * 7200</f>
        <v>1</v>
      </c>
      <c r="AR131" s="1" t="b">
        <f t="shared" si="3"/>
        <v>0</v>
      </c>
      <c r="AS131" s="5" t="b">
        <f>AND($AR131=FALSE, OR($AD131&lt;=0, $AE131&lt;=0, $AF131&lt;=0, $AG131&lt;=0))</f>
        <v>0</v>
      </c>
      <c r="AU131" s="1"/>
      <c r="AW131" s="14">
        <f xml:space="preserve"> SUBTOTAL(104, H131,K131:N131)</f>
        <v>66.0793567263065</v>
      </c>
      <c r="AX131" s="14">
        <f xml:space="preserve"> SUBTOTAL(105, O131:Q131,T131:W131)</f>
        <v>113</v>
      </c>
      <c r="AY131" s="39" t="b">
        <f t="shared" ref="AY131:AY194" si="4">ROUND(AW131,0) &lt;= ROUND(AX131, 0)</f>
        <v>1</v>
      </c>
    </row>
    <row r="132" spans="1:51">
      <c r="A132" s="5">
        <v>75</v>
      </c>
      <c r="B132" s="5">
        <v>12</v>
      </c>
      <c r="C132" s="7">
        <v>0.1</v>
      </c>
      <c r="D132" s="7">
        <v>0.5</v>
      </c>
      <c r="E132" s="5">
        <v>5</v>
      </c>
      <c r="F132" s="6">
        <v>0</v>
      </c>
      <c r="G132" s="6">
        <v>28</v>
      </c>
      <c r="H132" s="6">
        <v>28</v>
      </c>
      <c r="I132" s="6">
        <v>42.92</v>
      </c>
      <c r="J132" s="6">
        <v>41.705300000000001</v>
      </c>
      <c r="K132" s="16">
        <v>22.465146176531501</v>
      </c>
      <c r="L132" s="6">
        <v>41</v>
      </c>
      <c r="M132" s="90">
        <v>41.967741935483822</v>
      </c>
      <c r="N132" s="17">
        <v>70.63900388870249</v>
      </c>
      <c r="O132" s="6">
        <v>277</v>
      </c>
      <c r="P132" s="6">
        <v>202</v>
      </c>
      <c r="Q132" s="6">
        <v>202</v>
      </c>
      <c r="R132" s="6">
        <v>131</v>
      </c>
      <c r="S132" s="6">
        <v>131</v>
      </c>
      <c r="T132" s="16" t="s">
        <v>14</v>
      </c>
      <c r="U132" s="6" t="s">
        <v>14</v>
      </c>
      <c r="V132" s="6" t="s">
        <v>14</v>
      </c>
      <c r="W132" s="17">
        <v>112.0000000000002</v>
      </c>
      <c r="X132" s="17">
        <f>MIN(O132:Q132)+1</f>
        <v>203</v>
      </c>
      <c r="Y132" s="6">
        <v>100</v>
      </c>
      <c r="Z132" s="6">
        <v>86.138599999999997</v>
      </c>
      <c r="AA132" s="6">
        <v>86.138599999999997</v>
      </c>
      <c r="AB132" s="6">
        <v>67.236599999999996</v>
      </c>
      <c r="AC132" s="6">
        <v>68.163899999999998</v>
      </c>
      <c r="AD132" s="6">
        <f>IF(T132="NaN", IF($X132&gt;1, (1-(K132/$X132))*100,100), (1-(K132/T132))*100)</f>
        <v>88.933425528802218</v>
      </c>
      <c r="AE132" s="6">
        <f>IF(U132="NaN", IF($X132&gt;1, (1-(L132/$X132))*100,100), (1-(L132/U132))*100)</f>
        <v>79.802955665024626</v>
      </c>
      <c r="AF132" s="6">
        <f>IF(V132="NaN", IF($X132&gt;1, (1-(M132/$X132))*100,100), (1-(M132/V132))*100)</f>
        <v>79.326235499761665</v>
      </c>
      <c r="AG132" s="17">
        <f>IF(W132="NaN", IF($X132&gt;1, (1-(N132/$X132))*100,100), (1-(N132/W132))*100)</f>
        <v>36.929460813658601</v>
      </c>
      <c r="AH132" s="6">
        <v>7200</v>
      </c>
      <c r="AI132" s="6">
        <v>7200</v>
      </c>
      <c r="AJ132" s="6">
        <v>7200</v>
      </c>
      <c r="AK132" s="6">
        <v>7200</v>
      </c>
      <c r="AL132" s="6">
        <v>7200</v>
      </c>
      <c r="AM132" s="12">
        <v>7200</v>
      </c>
      <c r="AN132" s="1">
        <v>7200</v>
      </c>
      <c r="AO132" s="1">
        <v>7200</v>
      </c>
      <c r="AP132" s="18">
        <v>7200</v>
      </c>
      <c r="AQ132" s="1" t="b">
        <f>SUM($AH132:$AP132) &lt; $AU$1 * 7200</f>
        <v>1</v>
      </c>
      <c r="AR132" s="1" t="b">
        <f t="shared" ref="AR132:AR195" si="5">OR($Y132=0, $Z132=0, $AA132=0, $AB132=0, $AC132=0)</f>
        <v>0</v>
      </c>
      <c r="AS132" s="5" t="b">
        <f>AND($AR132=FALSE, OR($AD132&lt;=0, $AE132&lt;=0, $AF132&lt;=0, $AG132&lt;=0))</f>
        <v>0</v>
      </c>
      <c r="AU132" s="1"/>
      <c r="AW132" s="14">
        <f xml:space="preserve"> SUBTOTAL(104, H132,K132:N132)</f>
        <v>70.63900388870249</v>
      </c>
      <c r="AX132" s="14">
        <f xml:space="preserve"> SUBTOTAL(105, O132:Q132,T132:W132)</f>
        <v>112.0000000000002</v>
      </c>
      <c r="AY132" s="39" t="b">
        <f t="shared" si="4"/>
        <v>1</v>
      </c>
    </row>
    <row r="133" spans="1:51">
      <c r="A133" s="5">
        <v>75</v>
      </c>
      <c r="B133" s="5">
        <v>12</v>
      </c>
      <c r="C133" s="7">
        <v>0.1</v>
      </c>
      <c r="D133" s="7">
        <v>1</v>
      </c>
      <c r="E133" s="5">
        <v>1</v>
      </c>
      <c r="F133" s="6">
        <v>0</v>
      </c>
      <c r="G133" s="6">
        <v>25</v>
      </c>
      <c r="H133" s="6">
        <v>25</v>
      </c>
      <c r="I133" s="6">
        <v>43.0246</v>
      </c>
      <c r="J133" s="6">
        <v>41.0381</v>
      </c>
      <c r="K133" s="16">
        <v>45.99999999999973</v>
      </c>
      <c r="L133" s="6">
        <v>40.199999999999989</v>
      </c>
      <c r="M133" s="90">
        <v>42.655057828770261</v>
      </c>
      <c r="N133" s="17">
        <v>63.26318599871729</v>
      </c>
      <c r="O133" s="6">
        <v>179</v>
      </c>
      <c r="P133" s="6">
        <v>179</v>
      </c>
      <c r="Q133" s="6">
        <v>141</v>
      </c>
      <c r="R133" s="6">
        <v>127</v>
      </c>
      <c r="S133" s="6">
        <v>87</v>
      </c>
      <c r="T133" s="16" t="s">
        <v>14</v>
      </c>
      <c r="U133" s="6" t="s">
        <v>14</v>
      </c>
      <c r="V133" s="6" t="s">
        <v>14</v>
      </c>
      <c r="W133" s="17">
        <v>112</v>
      </c>
      <c r="X133" s="17">
        <f>MIN(O133:Q133)+1</f>
        <v>142</v>
      </c>
      <c r="Y133" s="6">
        <v>100</v>
      </c>
      <c r="Z133" s="6">
        <v>86.033500000000004</v>
      </c>
      <c r="AA133" s="6">
        <v>82.269499999999994</v>
      </c>
      <c r="AB133" s="6">
        <v>66.122399999999999</v>
      </c>
      <c r="AC133" s="6">
        <v>52.829799999999999</v>
      </c>
      <c r="AD133" s="6">
        <f>IF(T133="NaN", IF($X133&gt;1, (1-(K133/$X133))*100,100), (1-(K133/T133))*100)</f>
        <v>67.605633802817096</v>
      </c>
      <c r="AE133" s="6">
        <f>IF(U133="NaN", IF($X133&gt;1, (1-(L133/$X133))*100,100), (1-(L133/U133))*100)</f>
        <v>71.690140845070431</v>
      </c>
      <c r="AF133" s="6">
        <f>IF(V133="NaN", IF($X133&gt;1, (1-(M133/$X133))*100,100), (1-(M133/V133))*100)</f>
        <v>69.961226881147695</v>
      </c>
      <c r="AG133" s="17">
        <f>IF(W133="NaN", IF($X133&gt;1, (1-(N133/$X133))*100,100), (1-(N133/W133))*100)</f>
        <v>43.515012501145279</v>
      </c>
      <c r="AH133" s="6">
        <v>7200</v>
      </c>
      <c r="AI133" s="6">
        <v>7200</v>
      </c>
      <c r="AJ133" s="6">
        <v>7200</v>
      </c>
      <c r="AK133" s="6">
        <v>7200</v>
      </c>
      <c r="AL133" s="6">
        <v>7200</v>
      </c>
      <c r="AM133" s="12">
        <v>7200</v>
      </c>
      <c r="AN133" s="1">
        <v>7200</v>
      </c>
      <c r="AO133" s="1">
        <v>7200</v>
      </c>
      <c r="AP133" s="18">
        <v>7200</v>
      </c>
      <c r="AQ133" s="1" t="b">
        <f>SUM($AH133:$AP133) &lt; $AU$1 * 7200</f>
        <v>1</v>
      </c>
      <c r="AR133" s="1" t="b">
        <f t="shared" si="5"/>
        <v>0</v>
      </c>
      <c r="AS133" s="5" t="b">
        <f>AND($AR133=FALSE, OR($AD133&lt;=0, $AE133&lt;=0, $AF133&lt;=0, $AG133&lt;=0))</f>
        <v>0</v>
      </c>
      <c r="AU133" s="1"/>
      <c r="AW133" s="14">
        <f xml:space="preserve"> SUBTOTAL(104, H133,K133:N133)</f>
        <v>63.26318599871729</v>
      </c>
      <c r="AX133" s="14">
        <f xml:space="preserve"> SUBTOTAL(105, O133:Q133,T133:W133)</f>
        <v>112</v>
      </c>
      <c r="AY133" s="39" t="b">
        <f t="shared" si="4"/>
        <v>1</v>
      </c>
    </row>
    <row r="134" spans="1:51">
      <c r="A134" s="5">
        <v>75</v>
      </c>
      <c r="B134" s="5">
        <v>12</v>
      </c>
      <c r="C134" s="7">
        <v>0.1</v>
      </c>
      <c r="D134" s="7">
        <v>1</v>
      </c>
      <c r="E134" s="5">
        <v>2</v>
      </c>
      <c r="F134" s="6">
        <v>0</v>
      </c>
      <c r="G134" s="6">
        <v>27</v>
      </c>
      <c r="H134" s="6">
        <v>27</v>
      </c>
      <c r="I134" s="6">
        <v>41.688000000000002</v>
      </c>
      <c r="J134" s="6">
        <v>41.353900000000003</v>
      </c>
      <c r="K134" s="16">
        <v>40.999999999999972</v>
      </c>
      <c r="L134" s="6">
        <v>41.375</v>
      </c>
      <c r="M134" s="90">
        <v>44.000000000000107</v>
      </c>
      <c r="N134" s="17">
        <v>67.465162807225838</v>
      </c>
      <c r="O134" s="6">
        <v>248</v>
      </c>
      <c r="P134" s="6">
        <v>207</v>
      </c>
      <c r="Q134" s="6">
        <v>236</v>
      </c>
      <c r="R134" s="6">
        <v>110</v>
      </c>
      <c r="S134" s="6">
        <v>96</v>
      </c>
      <c r="T134" s="16" t="s">
        <v>14</v>
      </c>
      <c r="U134" s="6">
        <v>158</v>
      </c>
      <c r="V134" s="6" t="s">
        <v>14</v>
      </c>
      <c r="W134" s="17">
        <v>94.999999999999972</v>
      </c>
      <c r="X134" s="17">
        <f>MIN(O134:Q134)+1</f>
        <v>208</v>
      </c>
      <c r="Y134" s="6">
        <v>100</v>
      </c>
      <c r="Z134" s="6">
        <v>86.956500000000005</v>
      </c>
      <c r="AA134" s="6">
        <v>88.559299999999993</v>
      </c>
      <c r="AB134" s="6">
        <v>62.101799999999997</v>
      </c>
      <c r="AC134" s="6">
        <v>56.923000000000002</v>
      </c>
      <c r="AD134" s="6">
        <f>IF(T134="NaN", IF($X134&gt;1, (1-(K134/$X134))*100,100), (1-(K134/T134))*100)</f>
        <v>80.288461538461547</v>
      </c>
      <c r="AE134" s="6">
        <f>IF(U134="NaN", IF($X134&gt;1, (1-(L134/$X134))*100,100), (1-(L134/U134))*100)</f>
        <v>73.813291139240505</v>
      </c>
      <c r="AF134" s="6">
        <f>IF(V134="NaN", IF($X134&gt;1, (1-(M134/$X134))*100,100), (1-(M134/V134))*100)</f>
        <v>78.846153846153783</v>
      </c>
      <c r="AG134" s="17">
        <f>IF(W134="NaN", IF($X134&gt;1, (1-(N134/$X134))*100,100), (1-(N134/W134))*100)</f>
        <v>28.984039150288567</v>
      </c>
      <c r="AH134" s="6">
        <v>7200</v>
      </c>
      <c r="AI134" s="6">
        <v>7200</v>
      </c>
      <c r="AJ134" s="6">
        <v>7200</v>
      </c>
      <c r="AK134" s="6">
        <v>7200</v>
      </c>
      <c r="AL134" s="6">
        <v>7200</v>
      </c>
      <c r="AM134" s="12">
        <v>7200</v>
      </c>
      <c r="AN134" s="1">
        <v>7200</v>
      </c>
      <c r="AO134" s="1">
        <v>7200</v>
      </c>
      <c r="AP134" s="18">
        <v>7200</v>
      </c>
      <c r="AQ134" s="1" t="b">
        <f>SUM($AH134:$AP134) &lt; $AU$1 * 7200</f>
        <v>1</v>
      </c>
      <c r="AR134" s="1" t="b">
        <f t="shared" si="5"/>
        <v>0</v>
      </c>
      <c r="AS134" s="5" t="b">
        <f>AND($AR134=FALSE, OR($AD134&lt;=0, $AE134&lt;=0, $AF134&lt;=0, $AG134&lt;=0))</f>
        <v>0</v>
      </c>
      <c r="AU134" s="1"/>
      <c r="AW134" s="14">
        <f xml:space="preserve"> SUBTOTAL(104, H134,K134:N134)</f>
        <v>67.465162807225838</v>
      </c>
      <c r="AX134" s="14">
        <f xml:space="preserve"> SUBTOTAL(105, O134:Q134,T134:W134)</f>
        <v>94.999999999999972</v>
      </c>
      <c r="AY134" s="39" t="b">
        <f t="shared" si="4"/>
        <v>1</v>
      </c>
    </row>
    <row r="135" spans="1:51">
      <c r="A135" s="5">
        <v>75</v>
      </c>
      <c r="B135" s="5">
        <v>12</v>
      </c>
      <c r="C135" s="7">
        <v>0.1</v>
      </c>
      <c r="D135" s="7">
        <v>1</v>
      </c>
      <c r="E135" s="5">
        <v>3</v>
      </c>
      <c r="F135" s="6">
        <v>0</v>
      </c>
      <c r="G135" s="6">
        <v>24</v>
      </c>
      <c r="H135" s="6">
        <v>35</v>
      </c>
      <c r="I135" s="6">
        <v>40.227699999999999</v>
      </c>
      <c r="J135" s="6">
        <v>41.976799999999997</v>
      </c>
      <c r="K135" s="16">
        <v>44.99999999999816</v>
      </c>
      <c r="L135" s="6">
        <v>38.800000000000011</v>
      </c>
      <c r="M135" s="90">
        <v>42.546478461200941</v>
      </c>
      <c r="N135" s="17">
        <v>62.413796712260591</v>
      </c>
      <c r="O135" s="6">
        <v>139</v>
      </c>
      <c r="P135" s="6">
        <v>152</v>
      </c>
      <c r="Q135" s="6">
        <v>152</v>
      </c>
      <c r="R135" s="6">
        <v>100</v>
      </c>
      <c r="S135" s="6">
        <v>113</v>
      </c>
      <c r="T135" s="16" t="s">
        <v>14</v>
      </c>
      <c r="U135" s="6" t="s">
        <v>14</v>
      </c>
      <c r="V135" s="6" t="s">
        <v>14</v>
      </c>
      <c r="W135" s="17">
        <v>107</v>
      </c>
      <c r="X135" s="17">
        <f>MIN(O135:Q135)+1</f>
        <v>140</v>
      </c>
      <c r="Y135" s="6">
        <v>100</v>
      </c>
      <c r="Z135" s="6">
        <v>84.210499999999996</v>
      </c>
      <c r="AA135" s="6">
        <v>76.973699999999994</v>
      </c>
      <c r="AB135" s="6">
        <v>59.772300000000001</v>
      </c>
      <c r="AC135" s="6">
        <v>62.852400000000003</v>
      </c>
      <c r="AD135" s="6">
        <f>IF(T135="NaN", IF($X135&gt;1, (1-(K135/$X135))*100,100), (1-(K135/T135))*100)</f>
        <v>67.857142857144169</v>
      </c>
      <c r="AE135" s="6">
        <f>IF(U135="NaN", IF($X135&gt;1, (1-(L135/$X135))*100,100), (1-(L135/U135))*100)</f>
        <v>72.285714285714278</v>
      </c>
      <c r="AF135" s="6">
        <f>IF(V135="NaN", IF($X135&gt;1, (1-(M135/$X135))*100,100), (1-(M135/V135))*100)</f>
        <v>69.609658241999327</v>
      </c>
      <c r="AG135" s="17">
        <f>IF(W135="NaN", IF($X135&gt;1, (1-(N135/$X135))*100,100), (1-(N135/W135))*100)</f>
        <v>41.669348867046175</v>
      </c>
      <c r="AH135" s="6">
        <v>7200</v>
      </c>
      <c r="AI135" s="6">
        <v>7200</v>
      </c>
      <c r="AJ135" s="6">
        <v>7200</v>
      </c>
      <c r="AK135" s="6">
        <v>7200</v>
      </c>
      <c r="AL135" s="6">
        <v>7200</v>
      </c>
      <c r="AM135" s="12">
        <v>7200</v>
      </c>
      <c r="AN135" s="1">
        <v>7200</v>
      </c>
      <c r="AO135" s="1">
        <v>7200</v>
      </c>
      <c r="AP135" s="18">
        <v>7200</v>
      </c>
      <c r="AQ135" s="1" t="b">
        <f>SUM($AH135:$AP135) &lt; $AU$1 * 7200</f>
        <v>1</v>
      </c>
      <c r="AR135" s="1" t="b">
        <f t="shared" si="5"/>
        <v>0</v>
      </c>
      <c r="AS135" s="5" t="b">
        <f>AND($AR135=FALSE, OR($AD135&lt;=0, $AE135&lt;=0, $AF135&lt;=0, $AG135&lt;=0))</f>
        <v>0</v>
      </c>
      <c r="AU135" s="1"/>
      <c r="AW135" s="14">
        <f xml:space="preserve"> SUBTOTAL(104, H135,K135:N135)</f>
        <v>62.413796712260591</v>
      </c>
      <c r="AX135" s="14">
        <f xml:space="preserve"> SUBTOTAL(105, O135:Q135,T135:W135)</f>
        <v>107</v>
      </c>
      <c r="AY135" s="39" t="b">
        <f t="shared" si="4"/>
        <v>1</v>
      </c>
    </row>
    <row r="136" spans="1:51">
      <c r="A136" s="5">
        <v>75</v>
      </c>
      <c r="B136" s="5">
        <v>12</v>
      </c>
      <c r="C136" s="7">
        <v>0.1</v>
      </c>
      <c r="D136" s="7">
        <v>1</v>
      </c>
      <c r="E136" s="5">
        <v>4</v>
      </c>
      <c r="F136" s="6">
        <v>0</v>
      </c>
      <c r="G136" s="6">
        <v>25</v>
      </c>
      <c r="H136" s="6">
        <v>37.029400000000003</v>
      </c>
      <c r="I136" s="6">
        <v>41.228200000000001</v>
      </c>
      <c r="J136" s="6">
        <v>41.700200000000002</v>
      </c>
      <c r="K136" s="16">
        <v>38.999999999999993</v>
      </c>
      <c r="L136" s="6">
        <v>38.039473684210513</v>
      </c>
      <c r="M136" s="90">
        <v>41.041666666666742</v>
      </c>
      <c r="N136" s="17">
        <v>84.906316550453909</v>
      </c>
      <c r="O136" s="6">
        <v>212</v>
      </c>
      <c r="P136" s="6">
        <v>148</v>
      </c>
      <c r="Q136" s="6">
        <v>162</v>
      </c>
      <c r="R136" s="6">
        <v>120</v>
      </c>
      <c r="S136" s="6">
        <v>120</v>
      </c>
      <c r="T136" s="16" t="s">
        <v>14</v>
      </c>
      <c r="U136" s="6" t="s">
        <v>14</v>
      </c>
      <c r="V136" s="6" t="s">
        <v>14</v>
      </c>
      <c r="W136" s="17">
        <v>89</v>
      </c>
      <c r="X136" s="17">
        <f>MIN(O136:Q136)+1</f>
        <v>149</v>
      </c>
      <c r="Y136" s="6">
        <v>100</v>
      </c>
      <c r="Z136" s="6">
        <v>83.108099999999993</v>
      </c>
      <c r="AA136" s="6">
        <v>77.142300000000006</v>
      </c>
      <c r="AB136" s="6">
        <v>65.643199999999993</v>
      </c>
      <c r="AC136" s="6">
        <v>65.249799999999993</v>
      </c>
      <c r="AD136" s="6">
        <f>IF(T136="NaN", IF($X136&gt;1, (1-(K136/$X136))*100,100), (1-(K136/T136))*100)</f>
        <v>73.825503355704697</v>
      </c>
      <c r="AE136" s="6">
        <f>IF(U136="NaN", IF($X136&gt;1, (1-(L136/$X136))*100,100), (1-(L136/U136))*100)</f>
        <v>74.470151889791609</v>
      </c>
      <c r="AF136" s="6">
        <f>IF(V136="NaN", IF($X136&gt;1, (1-(M136/$X136))*100,100), (1-(M136/V136))*100)</f>
        <v>72.455257270693465</v>
      </c>
      <c r="AG136" s="17">
        <f>IF(W136="NaN", IF($X136&gt;1, (1-(N136/$X136))*100,100), (1-(N136/W136))*100)</f>
        <v>4.5996443253326857</v>
      </c>
      <c r="AH136" s="6">
        <v>7200</v>
      </c>
      <c r="AI136" s="6">
        <v>7200</v>
      </c>
      <c r="AJ136" s="6">
        <v>7200</v>
      </c>
      <c r="AK136" s="6">
        <v>7200</v>
      </c>
      <c r="AL136" s="6">
        <v>7200</v>
      </c>
      <c r="AM136" s="12">
        <v>7200</v>
      </c>
      <c r="AN136" s="1">
        <v>7200</v>
      </c>
      <c r="AO136" s="1">
        <v>7200</v>
      </c>
      <c r="AP136" s="18">
        <v>7200</v>
      </c>
      <c r="AQ136" s="1" t="b">
        <f>SUM($AH136:$AP136) &lt; $AU$1 * 7200</f>
        <v>1</v>
      </c>
      <c r="AR136" s="1" t="b">
        <f t="shared" si="5"/>
        <v>0</v>
      </c>
      <c r="AS136" s="5" t="b">
        <f>AND($AR136=FALSE, OR($AD136&lt;=0, $AE136&lt;=0, $AF136&lt;=0, $AG136&lt;=0))</f>
        <v>0</v>
      </c>
      <c r="AU136" s="1"/>
      <c r="AW136" s="14">
        <f xml:space="preserve"> SUBTOTAL(104, H136,K136:N136)</f>
        <v>84.906316550453909</v>
      </c>
      <c r="AX136" s="14">
        <f xml:space="preserve"> SUBTOTAL(105, O136:Q136,T136:W136)</f>
        <v>89</v>
      </c>
      <c r="AY136" s="39" t="b">
        <f t="shared" si="4"/>
        <v>1</v>
      </c>
    </row>
    <row r="137" spans="1:51">
      <c r="A137" s="5">
        <v>75</v>
      </c>
      <c r="B137" s="5">
        <v>12</v>
      </c>
      <c r="C137" s="7">
        <v>0.1</v>
      </c>
      <c r="D137" s="7">
        <v>1</v>
      </c>
      <c r="E137" s="5">
        <v>5</v>
      </c>
      <c r="F137" s="6">
        <v>0</v>
      </c>
      <c r="G137" s="6">
        <v>28</v>
      </c>
      <c r="H137" s="6">
        <v>28</v>
      </c>
      <c r="I137" s="6">
        <v>42.044699999999999</v>
      </c>
      <c r="J137" s="6">
        <v>42.612699999999997</v>
      </c>
      <c r="K137" s="16">
        <v>42.999999999999957</v>
      </c>
      <c r="L137" s="6">
        <v>42.563636363636363</v>
      </c>
      <c r="M137" s="90">
        <v>44.555555555555401</v>
      </c>
      <c r="N137" s="17">
        <v>75.811554665904296</v>
      </c>
      <c r="O137" s="6">
        <v>277</v>
      </c>
      <c r="P137" s="6">
        <v>178</v>
      </c>
      <c r="Q137" s="6">
        <v>202</v>
      </c>
      <c r="R137" s="6">
        <v>118</v>
      </c>
      <c r="S137" s="6">
        <v>103</v>
      </c>
      <c r="T137" s="16" t="s">
        <v>14</v>
      </c>
      <c r="U137" s="6">
        <v>162</v>
      </c>
      <c r="V137" s="6" t="s">
        <v>14</v>
      </c>
      <c r="W137" s="17">
        <v>98.999999999999986</v>
      </c>
      <c r="X137" s="17">
        <f>MIN(O137:Q137)+1</f>
        <v>179</v>
      </c>
      <c r="Y137" s="6">
        <v>100</v>
      </c>
      <c r="Z137" s="6">
        <v>84.2697</v>
      </c>
      <c r="AA137" s="6">
        <v>86.138599999999997</v>
      </c>
      <c r="AB137" s="6">
        <v>64.368899999999996</v>
      </c>
      <c r="AC137" s="6">
        <v>58.628399999999999</v>
      </c>
      <c r="AD137" s="6">
        <f>IF(T137="NaN", IF($X137&gt;1, (1-(K137/$X137))*100,100), (1-(K137/T137))*100)</f>
        <v>75.977653631284937</v>
      </c>
      <c r="AE137" s="6">
        <f>IF(U137="NaN", IF($X137&gt;1, (1-(L137/$X137))*100,100), (1-(L137/U137))*100)</f>
        <v>73.726150392817061</v>
      </c>
      <c r="AF137" s="6">
        <f>IF(V137="NaN", IF($X137&gt;1, (1-(M137/$X137))*100,100), (1-(M137/V137))*100)</f>
        <v>75.108628181253962</v>
      </c>
      <c r="AG137" s="17">
        <f>IF(W137="NaN", IF($X137&gt;1, (1-(N137/$X137))*100,100), (1-(N137/W137))*100)</f>
        <v>23.422672054642113</v>
      </c>
      <c r="AH137" s="6">
        <v>7200</v>
      </c>
      <c r="AI137" s="6">
        <v>7200</v>
      </c>
      <c r="AJ137" s="6">
        <v>7200</v>
      </c>
      <c r="AK137" s="6">
        <v>7200</v>
      </c>
      <c r="AL137" s="6">
        <v>7200</v>
      </c>
      <c r="AM137" s="12">
        <v>7200</v>
      </c>
      <c r="AN137" s="1">
        <v>7200</v>
      </c>
      <c r="AO137" s="1">
        <v>7200</v>
      </c>
      <c r="AP137" s="18">
        <v>7200</v>
      </c>
      <c r="AQ137" s="1" t="b">
        <f>SUM($AH137:$AP137) &lt; $AU$1 * 7200</f>
        <v>1</v>
      </c>
      <c r="AR137" s="1" t="b">
        <f t="shared" si="5"/>
        <v>0</v>
      </c>
      <c r="AS137" s="5" t="b">
        <f>AND($AR137=FALSE, OR($AD137&lt;=0, $AE137&lt;=0, $AF137&lt;=0, $AG137&lt;=0))</f>
        <v>0</v>
      </c>
      <c r="AU137" s="1"/>
      <c r="AW137" s="14">
        <f xml:space="preserve"> SUBTOTAL(104, H137,K137:N137)</f>
        <v>75.811554665904296</v>
      </c>
      <c r="AX137" s="14">
        <f xml:space="preserve"> SUBTOTAL(105, O137:Q137,T137:W137)</f>
        <v>98.999999999999986</v>
      </c>
      <c r="AY137" s="39" t="b">
        <f t="shared" si="4"/>
        <v>1</v>
      </c>
    </row>
    <row r="138" spans="1:51">
      <c r="A138" s="5">
        <v>75</v>
      </c>
      <c r="B138" s="5">
        <v>12</v>
      </c>
      <c r="C138" s="7">
        <v>0.3</v>
      </c>
      <c r="D138" s="7">
        <v>0.1</v>
      </c>
      <c r="E138" s="5">
        <v>1</v>
      </c>
      <c r="F138" s="6">
        <v>0</v>
      </c>
      <c r="G138" s="6">
        <v>27</v>
      </c>
      <c r="H138" s="6">
        <v>27</v>
      </c>
      <c r="I138" s="6">
        <v>34.56</v>
      </c>
      <c r="J138" s="6">
        <v>34.56</v>
      </c>
      <c r="K138" s="16">
        <v>17.053738522941959</v>
      </c>
      <c r="L138" s="6">
        <v>40</v>
      </c>
      <c r="M138" s="90">
        <v>34.88395634130957</v>
      </c>
      <c r="N138" s="17">
        <v>62.206465217731512</v>
      </c>
      <c r="O138" s="6">
        <v>138</v>
      </c>
      <c r="P138" s="6">
        <v>138</v>
      </c>
      <c r="Q138" s="6">
        <v>138</v>
      </c>
      <c r="R138" s="6">
        <v>121</v>
      </c>
      <c r="S138" s="6">
        <v>125</v>
      </c>
      <c r="T138" s="16" t="s">
        <v>14</v>
      </c>
      <c r="U138" s="6" t="s">
        <v>14</v>
      </c>
      <c r="V138" s="6" t="s">
        <v>14</v>
      </c>
      <c r="W138" s="17" t="s">
        <v>14</v>
      </c>
      <c r="X138" s="17">
        <f>MIN(O138:Q138)+1</f>
        <v>139</v>
      </c>
      <c r="Y138" s="6">
        <v>100</v>
      </c>
      <c r="Z138" s="6">
        <v>80.434799999999996</v>
      </c>
      <c r="AA138" s="6">
        <v>80.434799999999996</v>
      </c>
      <c r="AB138" s="6">
        <v>71.438000000000002</v>
      </c>
      <c r="AC138" s="6">
        <v>72.352000000000004</v>
      </c>
      <c r="AD138" s="6">
        <f>IF(T138="NaN", IF($X138&gt;1, (1-(K138/$X138))*100,100), (1-(K138/T138))*100)</f>
        <v>87.731123364789951</v>
      </c>
      <c r="AE138" s="6">
        <f>IF(U138="NaN", IF($X138&gt;1, (1-(L138/$X138))*100,100), (1-(L138/U138))*100)</f>
        <v>71.223021582733821</v>
      </c>
      <c r="AF138" s="6">
        <f>IF(V138="NaN", IF($X138&gt;1, (1-(M138/$X138))*100,100), (1-(M138/V138))*100)</f>
        <v>74.903628531431963</v>
      </c>
      <c r="AG138" s="17">
        <f>IF(W138="NaN", IF($X138&gt;1, (1-(N138/$X138))*100,100), (1-(N138/W138))*100)</f>
        <v>55.247147325373014</v>
      </c>
      <c r="AH138" s="6">
        <v>7200</v>
      </c>
      <c r="AI138" s="6">
        <v>7200</v>
      </c>
      <c r="AJ138" s="6">
        <v>7200</v>
      </c>
      <c r="AK138" s="6">
        <v>7200</v>
      </c>
      <c r="AL138" s="6">
        <v>7200</v>
      </c>
      <c r="AM138" s="12">
        <v>7200</v>
      </c>
      <c r="AN138" s="1">
        <v>7200</v>
      </c>
      <c r="AO138" s="1">
        <v>7200</v>
      </c>
      <c r="AP138" s="18">
        <v>7200</v>
      </c>
      <c r="AQ138" s="1" t="b">
        <f>SUM($AH138:$AP138) &lt; $AU$1 * 7200</f>
        <v>1</v>
      </c>
      <c r="AR138" s="1" t="b">
        <f t="shared" si="5"/>
        <v>0</v>
      </c>
      <c r="AS138" s="5" t="b">
        <f>AND($AR138=FALSE, OR($AD138&lt;=0, $AE138&lt;=0, $AF138&lt;=0, $AG138&lt;=0))</f>
        <v>0</v>
      </c>
      <c r="AU138" s="1"/>
      <c r="AW138" s="14">
        <f xml:space="preserve"> SUBTOTAL(104, H138,K138:N138)</f>
        <v>62.206465217731512</v>
      </c>
      <c r="AX138" s="14">
        <f xml:space="preserve"> SUBTOTAL(105, O138:Q138,T138:W138)</f>
        <v>138</v>
      </c>
      <c r="AY138" s="39" t="b">
        <f t="shared" si="4"/>
        <v>1</v>
      </c>
    </row>
    <row r="139" spans="1:51">
      <c r="A139" s="5">
        <v>75</v>
      </c>
      <c r="B139" s="5">
        <v>12</v>
      </c>
      <c r="C139" s="7">
        <v>0.3</v>
      </c>
      <c r="D139" s="7">
        <v>0.1</v>
      </c>
      <c r="E139" s="5">
        <v>2</v>
      </c>
      <c r="F139" s="6">
        <v>0</v>
      </c>
      <c r="G139" s="6">
        <v>28</v>
      </c>
      <c r="H139" s="6">
        <v>28</v>
      </c>
      <c r="I139" s="6">
        <v>35.840000000000003</v>
      </c>
      <c r="J139" s="6">
        <v>35.840000000000003</v>
      </c>
      <c r="K139" s="16">
        <v>17.329112976762509</v>
      </c>
      <c r="L139" s="6">
        <v>40.294651430766208</v>
      </c>
      <c r="M139" s="90">
        <v>35.829666000236543</v>
      </c>
      <c r="N139" s="17">
        <v>61.843723843557257</v>
      </c>
      <c r="O139" s="6">
        <v>157</v>
      </c>
      <c r="P139" s="6">
        <v>146</v>
      </c>
      <c r="Q139" s="6">
        <v>157</v>
      </c>
      <c r="R139" s="6">
        <v>116</v>
      </c>
      <c r="S139" s="6">
        <v>118</v>
      </c>
      <c r="T139" s="16" t="s">
        <v>14</v>
      </c>
      <c r="U139" s="6" t="s">
        <v>14</v>
      </c>
      <c r="V139" s="6" t="s">
        <v>14</v>
      </c>
      <c r="W139" s="17">
        <v>101</v>
      </c>
      <c r="X139" s="17">
        <f>MIN(O139:Q139)+1</f>
        <v>147</v>
      </c>
      <c r="Y139" s="6">
        <v>100</v>
      </c>
      <c r="Z139" s="6">
        <v>80.821899999999999</v>
      </c>
      <c r="AA139" s="6">
        <v>82.165599999999998</v>
      </c>
      <c r="AB139" s="6">
        <v>69.103399999999993</v>
      </c>
      <c r="AC139" s="6">
        <v>69.627099999999999</v>
      </c>
      <c r="AD139" s="6">
        <f>IF(T139="NaN", IF($X139&gt;1, (1-(K139/$X139))*100,100), (1-(K139/T139))*100)</f>
        <v>88.211487770909855</v>
      </c>
      <c r="AE139" s="6">
        <f>IF(U139="NaN", IF($X139&gt;1, (1-(L139/$X139))*100,100), (1-(L139/U139))*100)</f>
        <v>72.588672496077407</v>
      </c>
      <c r="AF139" s="6">
        <f>IF(V139="NaN", IF($X139&gt;1, (1-(M139/$X139))*100,100), (1-(M139/V139))*100)</f>
        <v>75.626077550859492</v>
      </c>
      <c r="AG139" s="17">
        <f>IF(W139="NaN", IF($X139&gt;1, (1-(N139/$X139))*100,100), (1-(N139/W139))*100)</f>
        <v>38.768590253903703</v>
      </c>
      <c r="AH139" s="6">
        <v>7200</v>
      </c>
      <c r="AI139" s="6">
        <v>7200</v>
      </c>
      <c r="AJ139" s="6">
        <v>7200</v>
      </c>
      <c r="AK139" s="6">
        <v>7200</v>
      </c>
      <c r="AL139" s="6">
        <v>7200</v>
      </c>
      <c r="AM139" s="12">
        <v>7200</v>
      </c>
      <c r="AN139" s="1">
        <v>7200</v>
      </c>
      <c r="AO139" s="1">
        <v>7200</v>
      </c>
      <c r="AP139" s="18">
        <v>7200</v>
      </c>
      <c r="AQ139" s="1" t="b">
        <f>SUM($AH139:$AP139) &lt; $AU$1 * 7200</f>
        <v>1</v>
      </c>
      <c r="AR139" s="1" t="b">
        <f t="shared" si="5"/>
        <v>0</v>
      </c>
      <c r="AS139" s="5" t="b">
        <f>AND($AR139=FALSE, OR($AD139&lt;=0, $AE139&lt;=0, $AF139&lt;=0, $AG139&lt;=0))</f>
        <v>0</v>
      </c>
      <c r="AU139" s="1"/>
      <c r="AW139" s="14">
        <f xml:space="preserve"> SUBTOTAL(104, H139,K139:N139)</f>
        <v>61.843723843557257</v>
      </c>
      <c r="AX139" s="14">
        <f xml:space="preserve"> SUBTOTAL(105, O139:Q139,T139:W139)</f>
        <v>101</v>
      </c>
      <c r="AY139" s="39" t="b">
        <f t="shared" si="4"/>
        <v>1</v>
      </c>
    </row>
    <row r="140" spans="1:51">
      <c r="A140" s="5">
        <v>75</v>
      </c>
      <c r="B140" s="5">
        <v>12</v>
      </c>
      <c r="C140" s="7">
        <v>0.3</v>
      </c>
      <c r="D140" s="7">
        <v>0.1</v>
      </c>
      <c r="E140" s="5">
        <v>3</v>
      </c>
      <c r="F140" s="6">
        <v>0</v>
      </c>
      <c r="G140" s="6">
        <v>25</v>
      </c>
      <c r="H140" s="6">
        <v>25</v>
      </c>
      <c r="I140" s="6">
        <v>37.1509</v>
      </c>
      <c r="J140" s="6">
        <v>37.1509</v>
      </c>
      <c r="K140" s="16">
        <v>18.329824020247369</v>
      </c>
      <c r="L140" s="6">
        <v>37.659110664431303</v>
      </c>
      <c r="M140" s="90">
        <v>37.097516213724859</v>
      </c>
      <c r="N140" s="17">
        <v>54.888799398700677</v>
      </c>
      <c r="O140" s="6">
        <v>120</v>
      </c>
      <c r="P140" s="6">
        <v>120</v>
      </c>
      <c r="Q140" s="6">
        <v>120</v>
      </c>
      <c r="R140" s="6">
        <v>106</v>
      </c>
      <c r="S140" s="6">
        <v>120</v>
      </c>
      <c r="T140" s="16" t="s">
        <v>14</v>
      </c>
      <c r="U140" s="6" t="s">
        <v>14</v>
      </c>
      <c r="V140" s="6" t="s">
        <v>14</v>
      </c>
      <c r="W140" s="17" t="s">
        <v>14</v>
      </c>
      <c r="X140" s="17">
        <f>MIN(O140:Q140)+1</f>
        <v>121</v>
      </c>
      <c r="Y140" s="6">
        <v>100</v>
      </c>
      <c r="Z140" s="6">
        <v>79.166700000000006</v>
      </c>
      <c r="AA140" s="6">
        <v>79.166700000000006</v>
      </c>
      <c r="AB140" s="6">
        <v>64.951899999999995</v>
      </c>
      <c r="AC140" s="6">
        <v>69.040899999999993</v>
      </c>
      <c r="AD140" s="6">
        <f>IF(T140="NaN", IF($X140&gt;1, (1-(K140/$X140))*100,100), (1-(K140/T140))*100)</f>
        <v>84.851385107233583</v>
      </c>
      <c r="AE140" s="6">
        <f>IF(U140="NaN", IF($X140&gt;1, (1-(L140/$X140))*100,100), (1-(L140/U140))*100)</f>
        <v>68.876768045924535</v>
      </c>
      <c r="AF140" s="6">
        <f>IF(V140="NaN", IF($X140&gt;1, (1-(M140/$X140))*100,100), (1-(M140/V140))*100)</f>
        <v>69.340895691136481</v>
      </c>
      <c r="AG140" s="17">
        <f>IF(W140="NaN", IF($X140&gt;1, (1-(N140/$X140))*100,100), (1-(N140/W140))*100)</f>
        <v>54.63735586884242</v>
      </c>
      <c r="AH140" s="6">
        <v>7200</v>
      </c>
      <c r="AI140" s="6">
        <v>7200</v>
      </c>
      <c r="AJ140" s="6">
        <v>7200</v>
      </c>
      <c r="AK140" s="6">
        <v>7200</v>
      </c>
      <c r="AL140" s="6">
        <v>7200</v>
      </c>
      <c r="AM140" s="12">
        <v>7200</v>
      </c>
      <c r="AN140" s="1">
        <v>7200</v>
      </c>
      <c r="AO140" s="1">
        <v>7200</v>
      </c>
      <c r="AP140" s="18">
        <v>7200</v>
      </c>
      <c r="AQ140" s="1" t="b">
        <f>SUM($AH140:$AP140) &lt; $AU$1 * 7200</f>
        <v>1</v>
      </c>
      <c r="AR140" s="1" t="b">
        <f t="shared" si="5"/>
        <v>0</v>
      </c>
      <c r="AS140" s="5" t="b">
        <f>AND($AR140=FALSE, OR($AD140&lt;=0, $AE140&lt;=0, $AF140&lt;=0, $AG140&lt;=0))</f>
        <v>0</v>
      </c>
      <c r="AU140" s="1"/>
      <c r="AW140" s="14">
        <f xml:space="preserve"> SUBTOTAL(104, H140,K140:N140)</f>
        <v>54.888799398700677</v>
      </c>
      <c r="AX140" s="14">
        <f xml:space="preserve"> SUBTOTAL(105, O140:Q140,T140:W140)</f>
        <v>120</v>
      </c>
      <c r="AY140" s="39" t="b">
        <f t="shared" si="4"/>
        <v>1</v>
      </c>
    </row>
    <row r="141" spans="1:51">
      <c r="A141" s="5">
        <v>75</v>
      </c>
      <c r="B141" s="5">
        <v>12</v>
      </c>
      <c r="C141" s="7">
        <v>0.3</v>
      </c>
      <c r="D141" s="7">
        <v>0.1</v>
      </c>
      <c r="E141" s="5">
        <v>4</v>
      </c>
      <c r="F141" s="6">
        <v>0</v>
      </c>
      <c r="G141" s="6">
        <v>18</v>
      </c>
      <c r="H141" s="6">
        <v>18</v>
      </c>
      <c r="I141" s="6">
        <v>36.2791</v>
      </c>
      <c r="J141" s="6">
        <v>36.2791</v>
      </c>
      <c r="K141" s="16">
        <v>19.347655496614841</v>
      </c>
      <c r="L141" s="6">
        <v>44.456685305598882</v>
      </c>
      <c r="M141" s="90">
        <v>40.389287826307381</v>
      </c>
      <c r="N141" s="17">
        <v>57.506579024320793</v>
      </c>
      <c r="O141" s="6">
        <v>144</v>
      </c>
      <c r="P141" s="6">
        <v>144</v>
      </c>
      <c r="Q141" s="6">
        <v>144</v>
      </c>
      <c r="R141" s="6">
        <v>126</v>
      </c>
      <c r="S141" s="6">
        <v>126</v>
      </c>
      <c r="T141" s="16" t="s">
        <v>14</v>
      </c>
      <c r="U141" s="6" t="s">
        <v>14</v>
      </c>
      <c r="V141" s="6" t="s">
        <v>14</v>
      </c>
      <c r="W141" s="17">
        <v>138</v>
      </c>
      <c r="X141" s="17">
        <f>MIN(O141:Q141)+1</f>
        <v>145</v>
      </c>
      <c r="Y141" s="6">
        <v>100</v>
      </c>
      <c r="Z141" s="6">
        <v>87.5</v>
      </c>
      <c r="AA141" s="6">
        <v>87.5</v>
      </c>
      <c r="AB141" s="6">
        <v>71.207099999999997</v>
      </c>
      <c r="AC141" s="6">
        <v>71.207099999999997</v>
      </c>
      <c r="AD141" s="6">
        <f>IF(T141="NaN", IF($X141&gt;1, (1-(K141/$X141))*100,100), (1-(K141/T141))*100)</f>
        <v>86.656789312679422</v>
      </c>
      <c r="AE141" s="6">
        <f>IF(U141="NaN", IF($X141&gt;1, (1-(L141/$X141))*100,100), (1-(L141/U141))*100)</f>
        <v>69.34021703062146</v>
      </c>
      <c r="AF141" s="6">
        <f>IF(V141="NaN", IF($X141&gt;1, (1-(M141/$X141))*100,100), (1-(M141/V141))*100)</f>
        <v>72.145318740477677</v>
      </c>
      <c r="AG141" s="17">
        <f>IF(W141="NaN", IF($X141&gt;1, (1-(N141/$X141))*100,100), (1-(N141/W141))*100)</f>
        <v>58.328565924405225</v>
      </c>
      <c r="AH141" s="6">
        <v>7200</v>
      </c>
      <c r="AI141" s="6">
        <v>7200</v>
      </c>
      <c r="AJ141" s="6">
        <v>7200</v>
      </c>
      <c r="AK141" s="6">
        <v>7200</v>
      </c>
      <c r="AL141" s="6">
        <v>7200</v>
      </c>
      <c r="AM141" s="12">
        <v>7200</v>
      </c>
      <c r="AN141" s="1">
        <v>7200</v>
      </c>
      <c r="AO141" s="1">
        <v>7200</v>
      </c>
      <c r="AP141" s="18">
        <v>7200</v>
      </c>
      <c r="AQ141" s="1" t="b">
        <f>SUM($AH141:$AP141) &lt; $AU$1 * 7200</f>
        <v>1</v>
      </c>
      <c r="AR141" s="1" t="b">
        <f t="shared" si="5"/>
        <v>0</v>
      </c>
      <c r="AS141" s="5" t="b">
        <f>AND($AR141=FALSE, OR($AD141&lt;=0, $AE141&lt;=0, $AF141&lt;=0, $AG141&lt;=0))</f>
        <v>0</v>
      </c>
      <c r="AU141" s="1"/>
      <c r="AW141" s="14">
        <f xml:space="preserve"> SUBTOTAL(104, H141,K141:N141)</f>
        <v>57.506579024320793</v>
      </c>
      <c r="AX141" s="14">
        <f xml:space="preserve"> SUBTOTAL(105, O141:Q141,T141:W141)</f>
        <v>138</v>
      </c>
      <c r="AY141" s="39" t="b">
        <f t="shared" si="4"/>
        <v>1</v>
      </c>
    </row>
    <row r="142" spans="1:51">
      <c r="A142" s="5">
        <v>75</v>
      </c>
      <c r="B142" s="5">
        <v>12</v>
      </c>
      <c r="C142" s="7">
        <v>0.3</v>
      </c>
      <c r="D142" s="7">
        <v>0.1</v>
      </c>
      <c r="E142" s="5">
        <v>5</v>
      </c>
      <c r="F142" s="6">
        <v>0</v>
      </c>
      <c r="G142" s="6">
        <v>28</v>
      </c>
      <c r="H142" s="6">
        <v>28</v>
      </c>
      <c r="I142" s="6">
        <v>36.521700000000003</v>
      </c>
      <c r="J142" s="6">
        <v>36.521700000000003</v>
      </c>
      <c r="K142" s="16">
        <v>19.741776287579011</v>
      </c>
      <c r="L142" s="6">
        <v>44.08373254029366</v>
      </c>
      <c r="M142" s="90">
        <v>36.442632387573497</v>
      </c>
      <c r="N142" s="17">
        <v>64.752134074712231</v>
      </c>
      <c r="O142" s="6">
        <v>159</v>
      </c>
      <c r="P142" s="6">
        <v>133</v>
      </c>
      <c r="Q142" s="6">
        <v>118</v>
      </c>
      <c r="R142" s="6">
        <v>113</v>
      </c>
      <c r="S142" s="6">
        <v>118</v>
      </c>
      <c r="T142" s="16" t="s">
        <v>14</v>
      </c>
      <c r="U142" s="6" t="s">
        <v>14</v>
      </c>
      <c r="V142" s="6" t="s">
        <v>14</v>
      </c>
      <c r="W142" s="17">
        <v>112</v>
      </c>
      <c r="X142" s="17">
        <f>MIN(O142:Q142)+1</f>
        <v>119</v>
      </c>
      <c r="Y142" s="6">
        <v>100</v>
      </c>
      <c r="Z142" s="6">
        <v>78.947400000000002</v>
      </c>
      <c r="AA142" s="6">
        <v>76.271199999999993</v>
      </c>
      <c r="AB142" s="6">
        <v>67.679900000000004</v>
      </c>
      <c r="AC142" s="6">
        <v>69.049400000000006</v>
      </c>
      <c r="AD142" s="6">
        <f>IF(T142="NaN", IF($X142&gt;1, (1-(K142/$X142))*100,100), (1-(K142/T142))*100)</f>
        <v>83.410272027244531</v>
      </c>
      <c r="AE142" s="6">
        <f>IF(U142="NaN", IF($X142&gt;1, (1-(L142/$X142))*100,100), (1-(L142/U142))*100)</f>
        <v>62.954846604795243</v>
      </c>
      <c r="AF142" s="6">
        <f>IF(V142="NaN", IF($X142&gt;1, (1-(M142/$X142))*100,100), (1-(M142/V142))*100)</f>
        <v>69.375939170106307</v>
      </c>
      <c r="AG142" s="17">
        <f>IF(W142="NaN", IF($X142&gt;1, (1-(N142/$X142))*100,100), (1-(N142/W142))*100)</f>
        <v>42.185594576149796</v>
      </c>
      <c r="AH142" s="6">
        <v>7200</v>
      </c>
      <c r="AI142" s="6">
        <v>7200</v>
      </c>
      <c r="AJ142" s="6">
        <v>7200</v>
      </c>
      <c r="AK142" s="6">
        <v>7200</v>
      </c>
      <c r="AL142" s="6">
        <v>7200</v>
      </c>
      <c r="AM142" s="12">
        <v>7200</v>
      </c>
      <c r="AN142" s="1">
        <v>7200</v>
      </c>
      <c r="AO142" s="1">
        <v>7200</v>
      </c>
      <c r="AP142" s="18">
        <v>7200</v>
      </c>
      <c r="AQ142" s="1" t="b">
        <f>SUM($AH142:$AP142) &lt; $AU$1 * 7200</f>
        <v>1</v>
      </c>
      <c r="AR142" s="1" t="b">
        <f t="shared" si="5"/>
        <v>0</v>
      </c>
      <c r="AS142" s="5" t="b">
        <f>AND($AR142=FALSE, OR($AD142&lt;=0, $AE142&lt;=0, $AF142&lt;=0, $AG142&lt;=0))</f>
        <v>0</v>
      </c>
      <c r="AU142" s="1"/>
      <c r="AW142" s="14">
        <f xml:space="preserve"> SUBTOTAL(104, H142,K142:N142)</f>
        <v>64.752134074712231</v>
      </c>
      <c r="AX142" s="14">
        <f xml:space="preserve"> SUBTOTAL(105, O142:Q142,T142:W142)</f>
        <v>112</v>
      </c>
      <c r="AY142" s="39" t="b">
        <f t="shared" si="4"/>
        <v>1</v>
      </c>
    </row>
    <row r="143" spans="1:51">
      <c r="A143" s="5">
        <v>75</v>
      </c>
      <c r="B143" s="5">
        <v>12</v>
      </c>
      <c r="C143" s="7">
        <v>0.3</v>
      </c>
      <c r="D143" s="7">
        <v>0.5</v>
      </c>
      <c r="E143" s="5">
        <v>1</v>
      </c>
      <c r="F143" s="6">
        <v>0</v>
      </c>
      <c r="G143" s="6">
        <v>27</v>
      </c>
      <c r="H143" s="6">
        <v>27</v>
      </c>
      <c r="I143" s="6">
        <v>39.708599999999997</v>
      </c>
      <c r="J143" s="6">
        <v>39.111400000000003</v>
      </c>
      <c r="K143" s="16">
        <v>19.741403193942251</v>
      </c>
      <c r="L143" s="6">
        <v>33.617647058823529</v>
      </c>
      <c r="M143" s="90">
        <v>39.647410358565743</v>
      </c>
      <c r="N143" s="17">
        <v>60.939553771458037</v>
      </c>
      <c r="O143" s="6">
        <v>334</v>
      </c>
      <c r="P143" s="6">
        <v>261</v>
      </c>
      <c r="Q143" s="6">
        <v>250</v>
      </c>
      <c r="R143" s="6">
        <v>192</v>
      </c>
      <c r="S143" s="6">
        <v>179</v>
      </c>
      <c r="T143" s="16" t="s">
        <v>14</v>
      </c>
      <c r="U143" s="6" t="s">
        <v>14</v>
      </c>
      <c r="V143" s="6" t="s">
        <v>14</v>
      </c>
      <c r="W143" s="17">
        <v>161</v>
      </c>
      <c r="X143" s="17">
        <f>MIN(O143:Q143)+1</f>
        <v>251</v>
      </c>
      <c r="Y143" s="6">
        <v>100</v>
      </c>
      <c r="Z143" s="6">
        <v>89.655199999999994</v>
      </c>
      <c r="AA143" s="6">
        <v>89.2</v>
      </c>
      <c r="AB143" s="6">
        <v>79.318399999999997</v>
      </c>
      <c r="AC143" s="6">
        <v>78.150000000000006</v>
      </c>
      <c r="AD143" s="6">
        <f>IF(T143="NaN", IF($X143&gt;1, (1-(K143/$X143))*100,100), (1-(K143/T143))*100)</f>
        <v>92.134899125919418</v>
      </c>
      <c r="AE143" s="6">
        <f>IF(U143="NaN", IF($X143&gt;1, (1-(L143/$X143))*100,100), (1-(L143/U143))*100)</f>
        <v>86.606515116006562</v>
      </c>
      <c r="AF143" s="6">
        <f>IF(V143="NaN", IF($X143&gt;1, (1-(M143/$X143))*100,100), (1-(M143/V143))*100)</f>
        <v>84.204218980651106</v>
      </c>
      <c r="AG143" s="17">
        <f>IF(W143="NaN", IF($X143&gt;1, (1-(N143/$X143))*100,100), (1-(N143/W143))*100)</f>
        <v>62.149345483566435</v>
      </c>
      <c r="AH143" s="6">
        <v>7200</v>
      </c>
      <c r="AI143" s="6">
        <v>7200</v>
      </c>
      <c r="AJ143" s="6">
        <v>7200</v>
      </c>
      <c r="AK143" s="6">
        <v>7200</v>
      </c>
      <c r="AL143" s="6">
        <v>7200</v>
      </c>
      <c r="AM143" s="12">
        <v>7200</v>
      </c>
      <c r="AN143" s="1">
        <v>7200</v>
      </c>
      <c r="AO143" s="1">
        <v>7200</v>
      </c>
      <c r="AP143" s="18">
        <v>7200</v>
      </c>
      <c r="AQ143" s="1" t="b">
        <f>SUM($AH143:$AP143) &lt; $AU$1 * 7200</f>
        <v>1</v>
      </c>
      <c r="AR143" s="1" t="b">
        <f t="shared" si="5"/>
        <v>0</v>
      </c>
      <c r="AS143" s="5" t="b">
        <f>AND($AR143=FALSE, OR($AD143&lt;=0, $AE143&lt;=0, $AF143&lt;=0, $AG143&lt;=0))</f>
        <v>0</v>
      </c>
      <c r="AU143" s="1"/>
      <c r="AW143" s="14">
        <f xml:space="preserve"> SUBTOTAL(104, H143,K143:N143)</f>
        <v>60.939553771458037</v>
      </c>
      <c r="AX143" s="14">
        <f xml:space="preserve"> SUBTOTAL(105, O143:Q143,T143:W143)</f>
        <v>161</v>
      </c>
      <c r="AY143" s="39" t="b">
        <f t="shared" si="4"/>
        <v>1</v>
      </c>
    </row>
    <row r="144" spans="1:51">
      <c r="A144" s="5">
        <v>75</v>
      </c>
      <c r="B144" s="5">
        <v>12</v>
      </c>
      <c r="C144" s="7">
        <v>0.3</v>
      </c>
      <c r="D144" s="7">
        <v>0.5</v>
      </c>
      <c r="E144" s="5">
        <v>2</v>
      </c>
      <c r="F144" s="6">
        <v>0</v>
      </c>
      <c r="G144" s="6">
        <v>28</v>
      </c>
      <c r="H144" s="6">
        <v>28</v>
      </c>
      <c r="I144" s="6">
        <v>42.338900000000002</v>
      </c>
      <c r="J144" s="6">
        <v>41.037399999999998</v>
      </c>
      <c r="K144" s="16">
        <v>19.493165612742491</v>
      </c>
      <c r="L144" s="6">
        <v>39.793804900601017</v>
      </c>
      <c r="M144" s="90">
        <v>41.428571428571438</v>
      </c>
      <c r="N144" s="17">
        <v>64.490177087890586</v>
      </c>
      <c r="O144" s="6">
        <v>251</v>
      </c>
      <c r="P144" s="6">
        <v>281</v>
      </c>
      <c r="Q144" s="6">
        <v>279</v>
      </c>
      <c r="R144" s="6">
        <v>174</v>
      </c>
      <c r="S144" s="6">
        <v>161</v>
      </c>
      <c r="T144" s="16" t="s">
        <v>14</v>
      </c>
      <c r="U144" s="6" t="s">
        <v>14</v>
      </c>
      <c r="V144" s="6" t="s">
        <v>14</v>
      </c>
      <c r="W144" s="17">
        <v>168</v>
      </c>
      <c r="X144" s="17">
        <f>MIN(O144:Q144)+1</f>
        <v>252</v>
      </c>
      <c r="Y144" s="6">
        <v>100</v>
      </c>
      <c r="Z144" s="6">
        <v>90.035600000000002</v>
      </c>
      <c r="AA144" s="6">
        <v>89.964200000000005</v>
      </c>
      <c r="AB144" s="6">
        <v>75.667299999999997</v>
      </c>
      <c r="AC144" s="6">
        <v>74.510900000000007</v>
      </c>
      <c r="AD144" s="6">
        <f>IF(T144="NaN", IF($X144&gt;1, (1-(K144/$X144))*100,100), (1-(K144/T144))*100)</f>
        <v>92.264616820340279</v>
      </c>
      <c r="AE144" s="6">
        <f>IF(U144="NaN", IF($X144&gt;1, (1-(L144/$X144))*100,100), (1-(L144/U144))*100)</f>
        <v>84.208807579126571</v>
      </c>
      <c r="AF144" s="6">
        <f>IF(V144="NaN", IF($X144&gt;1, (1-(M144/$X144))*100,100), (1-(M144/V144))*100)</f>
        <v>83.560090702947846</v>
      </c>
      <c r="AG144" s="17">
        <f>IF(W144="NaN", IF($X144&gt;1, (1-(N144/$X144))*100,100), (1-(N144/W144))*100)</f>
        <v>61.612989828636557</v>
      </c>
      <c r="AH144" s="6">
        <v>7200</v>
      </c>
      <c r="AI144" s="6">
        <v>7200</v>
      </c>
      <c r="AJ144" s="6">
        <v>7200</v>
      </c>
      <c r="AK144" s="6">
        <v>7200</v>
      </c>
      <c r="AL144" s="6">
        <v>7200</v>
      </c>
      <c r="AM144" s="12">
        <v>7200</v>
      </c>
      <c r="AN144" s="1">
        <v>7200</v>
      </c>
      <c r="AO144" s="1">
        <v>7200</v>
      </c>
      <c r="AP144" s="18">
        <v>7200</v>
      </c>
      <c r="AQ144" s="1" t="b">
        <f>SUM($AH144:$AP144) &lt; $AU$1 * 7200</f>
        <v>1</v>
      </c>
      <c r="AR144" s="1" t="b">
        <f t="shared" si="5"/>
        <v>0</v>
      </c>
      <c r="AS144" s="5" t="b">
        <f>AND($AR144=FALSE, OR($AD144&lt;=0, $AE144&lt;=0, $AF144&lt;=0, $AG144&lt;=0))</f>
        <v>0</v>
      </c>
      <c r="AU144" s="1"/>
      <c r="AW144" s="14">
        <f xml:space="preserve"> SUBTOTAL(104, H144,K144:N144)</f>
        <v>64.490177087890586</v>
      </c>
      <c r="AX144" s="14">
        <f xml:space="preserve"> SUBTOTAL(105, O144:Q144,T144:W144)</f>
        <v>168</v>
      </c>
      <c r="AY144" s="39" t="b">
        <f t="shared" si="4"/>
        <v>1</v>
      </c>
    </row>
    <row r="145" spans="1:51">
      <c r="A145" s="5">
        <v>75</v>
      </c>
      <c r="B145" s="5">
        <v>12</v>
      </c>
      <c r="C145" s="7">
        <v>0.3</v>
      </c>
      <c r="D145" s="7">
        <v>0.5</v>
      </c>
      <c r="E145" s="5">
        <v>3</v>
      </c>
      <c r="F145" s="6">
        <v>0</v>
      </c>
      <c r="G145" s="6">
        <v>25</v>
      </c>
      <c r="H145" s="6">
        <v>25</v>
      </c>
      <c r="I145" s="6">
        <v>38.931699999999999</v>
      </c>
      <c r="J145" s="6">
        <v>39.520699999999998</v>
      </c>
      <c r="K145" s="16">
        <v>19.448970892270719</v>
      </c>
      <c r="L145" s="6">
        <v>38.142857142857153</v>
      </c>
      <c r="M145" s="90">
        <v>38.416666666666671</v>
      </c>
      <c r="N145" s="17">
        <v>63.679678931438083</v>
      </c>
      <c r="O145" s="6">
        <v>207</v>
      </c>
      <c r="P145" s="6">
        <v>207</v>
      </c>
      <c r="Q145" s="6">
        <v>137</v>
      </c>
      <c r="R145" s="6">
        <v>190</v>
      </c>
      <c r="S145" s="6">
        <v>176</v>
      </c>
      <c r="T145" s="16" t="s">
        <v>14</v>
      </c>
      <c r="U145" s="6" t="s">
        <v>14</v>
      </c>
      <c r="V145" s="6" t="s">
        <v>14</v>
      </c>
      <c r="W145" s="17" t="s">
        <v>14</v>
      </c>
      <c r="X145" s="17">
        <f>MIN(O145:Q145)+1</f>
        <v>138</v>
      </c>
      <c r="Y145" s="6">
        <v>100</v>
      </c>
      <c r="Z145" s="6">
        <v>87.922700000000006</v>
      </c>
      <c r="AA145" s="6">
        <v>81.751800000000003</v>
      </c>
      <c r="AB145" s="6">
        <v>79.509600000000006</v>
      </c>
      <c r="AC145" s="6">
        <v>77.545000000000002</v>
      </c>
      <c r="AD145" s="6">
        <f>IF(T145="NaN", IF($X145&gt;1, (1-(K145/$X145))*100,100), (1-(K145/T145))*100)</f>
        <v>85.906542831687887</v>
      </c>
      <c r="AE145" s="6">
        <f>IF(U145="NaN", IF($X145&gt;1, (1-(L145/$X145))*100,100), (1-(L145/U145))*100)</f>
        <v>72.360248447204967</v>
      </c>
      <c r="AF145" s="6">
        <f>IF(V145="NaN", IF($X145&gt;1, (1-(M145/$X145))*100,100), (1-(M145/V145))*100)</f>
        <v>72.161835748792271</v>
      </c>
      <c r="AG145" s="17">
        <f>IF(W145="NaN", IF($X145&gt;1, (1-(N145/$X145))*100,100), (1-(N145/W145))*100)</f>
        <v>53.855305122146312</v>
      </c>
      <c r="AH145" s="6">
        <v>7200</v>
      </c>
      <c r="AI145" s="6">
        <v>7200</v>
      </c>
      <c r="AJ145" s="6">
        <v>7200</v>
      </c>
      <c r="AK145" s="6">
        <v>7200</v>
      </c>
      <c r="AL145" s="6">
        <v>7200</v>
      </c>
      <c r="AM145" s="12">
        <v>7200</v>
      </c>
      <c r="AN145" s="1">
        <v>7200</v>
      </c>
      <c r="AO145" s="1">
        <v>7200</v>
      </c>
      <c r="AP145" s="18">
        <v>7200</v>
      </c>
      <c r="AQ145" s="1" t="b">
        <f>SUM($AH145:$AP145) &lt; $AU$1 * 7200</f>
        <v>1</v>
      </c>
      <c r="AR145" s="1" t="b">
        <f t="shared" si="5"/>
        <v>0</v>
      </c>
      <c r="AS145" s="5" t="b">
        <f>AND($AR145=FALSE, OR($AD145&lt;=0, $AE145&lt;=0, $AF145&lt;=0, $AG145&lt;=0))</f>
        <v>0</v>
      </c>
      <c r="AU145" s="1"/>
      <c r="AW145" s="14">
        <f xml:space="preserve"> SUBTOTAL(104, H145,K145:N145)</f>
        <v>63.679678931438083</v>
      </c>
      <c r="AX145" s="14">
        <f xml:space="preserve"> SUBTOTAL(105, O145:Q145,T145:W145)</f>
        <v>137</v>
      </c>
      <c r="AY145" s="39" t="b">
        <f t="shared" si="4"/>
        <v>1</v>
      </c>
    </row>
    <row r="146" spans="1:51">
      <c r="A146" s="5">
        <v>75</v>
      </c>
      <c r="B146" s="5">
        <v>12</v>
      </c>
      <c r="C146" s="7">
        <v>0.3</v>
      </c>
      <c r="D146" s="7">
        <v>0.5</v>
      </c>
      <c r="E146" s="5">
        <v>4</v>
      </c>
      <c r="F146" s="6">
        <v>0</v>
      </c>
      <c r="G146" s="6">
        <v>18</v>
      </c>
      <c r="H146" s="6">
        <v>18</v>
      </c>
      <c r="I146" s="6">
        <v>39.898099999999999</v>
      </c>
      <c r="J146" s="6">
        <v>41.261499999999998</v>
      </c>
      <c r="K146" s="16">
        <v>19.978135428253619</v>
      </c>
      <c r="L146" s="6">
        <v>37.587071240105551</v>
      </c>
      <c r="M146" s="90">
        <v>42.289655172413802</v>
      </c>
      <c r="N146" s="17">
        <v>67.312015922489067</v>
      </c>
      <c r="O146" s="6">
        <v>306</v>
      </c>
      <c r="P146" s="6">
        <v>306</v>
      </c>
      <c r="Q146" s="6">
        <v>306</v>
      </c>
      <c r="R146" s="6">
        <v>144</v>
      </c>
      <c r="S146" s="6">
        <v>180</v>
      </c>
      <c r="T146" s="16" t="s">
        <v>14</v>
      </c>
      <c r="U146" s="6" t="s">
        <v>14</v>
      </c>
      <c r="V146" s="6" t="s">
        <v>14</v>
      </c>
      <c r="W146" s="17">
        <v>186</v>
      </c>
      <c r="X146" s="17">
        <f>MIN(O146:Q146)+1</f>
        <v>307</v>
      </c>
      <c r="Y146" s="6">
        <v>100</v>
      </c>
      <c r="Z146" s="6">
        <v>94.117599999999996</v>
      </c>
      <c r="AA146" s="6">
        <v>94.117599999999996</v>
      </c>
      <c r="AB146" s="6">
        <v>72.293000000000006</v>
      </c>
      <c r="AC146" s="6">
        <v>77.076999999999998</v>
      </c>
      <c r="AD146" s="6">
        <f>IF(T146="NaN", IF($X146&gt;1, (1-(K146/$X146))*100,100), (1-(K146/T146))*100)</f>
        <v>93.492464029884815</v>
      </c>
      <c r="AE146" s="6">
        <f>IF(U146="NaN", IF($X146&gt;1, (1-(L146/$X146))*100,100), (1-(L146/U146))*100)</f>
        <v>87.756654319183852</v>
      </c>
      <c r="AF146" s="6">
        <f>IF(V146="NaN", IF($X146&gt;1, (1-(M146/$X146))*100,100), (1-(M146/V146))*100)</f>
        <v>86.224868022015045</v>
      </c>
      <c r="AG146" s="17">
        <f>IF(W146="NaN", IF($X146&gt;1, (1-(N146/$X146))*100,100), (1-(N146/W146))*100)</f>
        <v>63.810744127694051</v>
      </c>
      <c r="AH146" s="6">
        <v>7200</v>
      </c>
      <c r="AI146" s="6">
        <v>7200</v>
      </c>
      <c r="AJ146" s="6">
        <v>7200</v>
      </c>
      <c r="AK146" s="6">
        <v>7200</v>
      </c>
      <c r="AL146" s="6">
        <v>7200</v>
      </c>
      <c r="AM146" s="12">
        <v>7200</v>
      </c>
      <c r="AN146" s="1">
        <v>7200</v>
      </c>
      <c r="AO146" s="1">
        <v>7200</v>
      </c>
      <c r="AP146" s="18">
        <v>7200</v>
      </c>
      <c r="AQ146" s="1" t="b">
        <f>SUM($AH146:$AP146) &lt; $AU$1 * 7200</f>
        <v>1</v>
      </c>
      <c r="AR146" s="1" t="b">
        <f t="shared" si="5"/>
        <v>0</v>
      </c>
      <c r="AS146" s="5" t="b">
        <f>AND($AR146=FALSE, OR($AD146&lt;=0, $AE146&lt;=0, $AF146&lt;=0, $AG146&lt;=0))</f>
        <v>0</v>
      </c>
      <c r="AU146" s="1"/>
      <c r="AW146" s="14">
        <f xml:space="preserve"> SUBTOTAL(104, H146,K146:N146)</f>
        <v>67.312015922489067</v>
      </c>
      <c r="AX146" s="14">
        <f xml:space="preserve"> SUBTOTAL(105, O146:Q146,T146:W146)</f>
        <v>186</v>
      </c>
      <c r="AY146" s="39" t="b">
        <f t="shared" si="4"/>
        <v>1</v>
      </c>
    </row>
    <row r="147" spans="1:51">
      <c r="A147" s="5">
        <v>75</v>
      </c>
      <c r="B147" s="5">
        <v>12</v>
      </c>
      <c r="C147" s="7">
        <v>0.3</v>
      </c>
      <c r="D147" s="7">
        <v>0.5</v>
      </c>
      <c r="E147" s="5">
        <v>5</v>
      </c>
      <c r="F147" s="6">
        <v>0</v>
      </c>
      <c r="G147" s="6">
        <v>28</v>
      </c>
      <c r="H147" s="6">
        <v>28</v>
      </c>
      <c r="I147" s="6">
        <v>41.688099999999999</v>
      </c>
      <c r="J147" s="6">
        <v>41.086399999999998</v>
      </c>
      <c r="K147" s="16">
        <v>20.222951056154692</v>
      </c>
      <c r="L147" s="6">
        <v>40.975206611570243</v>
      </c>
      <c r="M147" s="90">
        <v>40.410714285714278</v>
      </c>
      <c r="N147" s="17">
        <v>65.906215116313788</v>
      </c>
      <c r="O147" s="6">
        <v>217</v>
      </c>
      <c r="P147" s="6">
        <v>163</v>
      </c>
      <c r="Q147" s="6">
        <v>176</v>
      </c>
      <c r="R147" s="6">
        <v>178</v>
      </c>
      <c r="S147" s="6">
        <v>148</v>
      </c>
      <c r="T147" s="16" t="s">
        <v>14</v>
      </c>
      <c r="U147" s="6" t="s">
        <v>14</v>
      </c>
      <c r="V147" s="6" t="s">
        <v>14</v>
      </c>
      <c r="W147" s="17" t="s">
        <v>14</v>
      </c>
      <c r="X147" s="17">
        <f>MIN(O147:Q147)+1</f>
        <v>164</v>
      </c>
      <c r="Y147" s="6">
        <v>100</v>
      </c>
      <c r="Z147" s="6">
        <v>82.822100000000006</v>
      </c>
      <c r="AA147" s="6">
        <v>84.090900000000005</v>
      </c>
      <c r="AB147" s="6">
        <v>76.579700000000003</v>
      </c>
      <c r="AC147" s="6">
        <v>72.238900000000001</v>
      </c>
      <c r="AD147" s="6">
        <f>IF(T147="NaN", IF($X147&gt;1, (1-(K147/$X147))*100,100), (1-(K147/T147))*100)</f>
        <v>87.6689322828325</v>
      </c>
      <c r="AE147" s="6">
        <f>IF(U147="NaN", IF($X147&gt;1, (1-(L147/$X147))*100,100), (1-(L147/U147))*100)</f>
        <v>75.015117919774241</v>
      </c>
      <c r="AF147" s="6">
        <f>IF(V147="NaN", IF($X147&gt;1, (1-(M147/$X147))*100,100), (1-(M147/V147))*100)</f>
        <v>75.359320557491287</v>
      </c>
      <c r="AG147" s="17">
        <f>IF(W147="NaN", IF($X147&gt;1, (1-(N147/$X147))*100,100), (1-(N147/W147))*100)</f>
        <v>59.813283465662323</v>
      </c>
      <c r="AH147" s="6">
        <v>7200</v>
      </c>
      <c r="AI147" s="6">
        <v>7200</v>
      </c>
      <c r="AJ147" s="6">
        <v>7200</v>
      </c>
      <c r="AK147" s="6">
        <v>7200</v>
      </c>
      <c r="AL147" s="6">
        <v>7200</v>
      </c>
      <c r="AM147" s="12">
        <v>7200</v>
      </c>
      <c r="AN147" s="1">
        <v>7200</v>
      </c>
      <c r="AO147" s="1">
        <v>7200</v>
      </c>
      <c r="AP147" s="18">
        <v>7200</v>
      </c>
      <c r="AQ147" s="1" t="b">
        <f>SUM($AH147:$AP147) &lt; $AU$1 * 7200</f>
        <v>1</v>
      </c>
      <c r="AR147" s="1" t="b">
        <f t="shared" si="5"/>
        <v>0</v>
      </c>
      <c r="AS147" s="5" t="b">
        <f>AND($AR147=FALSE, OR($AD147&lt;=0, $AE147&lt;=0, $AF147&lt;=0, $AG147&lt;=0))</f>
        <v>0</v>
      </c>
      <c r="AU147" s="1"/>
      <c r="AW147" s="14">
        <f xml:space="preserve"> SUBTOTAL(104, H147,K147:N147)</f>
        <v>65.906215116313788</v>
      </c>
      <c r="AX147" s="14">
        <f xml:space="preserve"> SUBTOTAL(105, O147:Q147,T147:W147)</f>
        <v>163</v>
      </c>
      <c r="AY147" s="39" t="b">
        <f t="shared" si="4"/>
        <v>1</v>
      </c>
    </row>
    <row r="148" spans="1:51">
      <c r="A148" s="5">
        <v>75</v>
      </c>
      <c r="B148" s="5">
        <v>12</v>
      </c>
      <c r="C148" s="7">
        <v>0.3</v>
      </c>
      <c r="D148" s="7">
        <v>1</v>
      </c>
      <c r="E148" s="5">
        <v>1</v>
      </c>
      <c r="F148" s="6">
        <v>0</v>
      </c>
      <c r="G148" s="6">
        <v>27</v>
      </c>
      <c r="H148" s="6">
        <v>27</v>
      </c>
      <c r="I148" s="6">
        <v>39.3476</v>
      </c>
      <c r="J148" s="6">
        <v>39.763599999999997</v>
      </c>
      <c r="K148" s="16">
        <v>40.999999999999993</v>
      </c>
      <c r="L148" s="6">
        <v>39.499999999999993</v>
      </c>
      <c r="M148" s="90">
        <v>41.000000000000028</v>
      </c>
      <c r="N148" s="17">
        <v>62.210661072861107</v>
      </c>
      <c r="O148" s="6">
        <v>334</v>
      </c>
      <c r="P148" s="6">
        <v>276</v>
      </c>
      <c r="Q148" s="6">
        <v>291</v>
      </c>
      <c r="R148" s="6">
        <v>193</v>
      </c>
      <c r="S148" s="6">
        <v>167</v>
      </c>
      <c r="T148" s="16" t="s">
        <v>14</v>
      </c>
      <c r="U148" s="6" t="s">
        <v>14</v>
      </c>
      <c r="V148" s="6" t="s">
        <v>14</v>
      </c>
      <c r="W148" s="17">
        <v>162</v>
      </c>
      <c r="X148" s="17">
        <f>MIN(O148:Q148)+1</f>
        <v>277</v>
      </c>
      <c r="Y148" s="6">
        <v>100</v>
      </c>
      <c r="Z148" s="6">
        <v>90.217399999999998</v>
      </c>
      <c r="AA148" s="6">
        <v>90.721599999999995</v>
      </c>
      <c r="AB148" s="6">
        <v>79.6126</v>
      </c>
      <c r="AC148" s="6">
        <v>76.189400000000006</v>
      </c>
      <c r="AD148" s="6">
        <f>IF(T148="NaN", IF($X148&gt;1, (1-(K148/$X148))*100,100), (1-(K148/T148))*100)</f>
        <v>85.198555956678703</v>
      </c>
      <c r="AE148" s="6">
        <f>IF(U148="NaN", IF($X148&gt;1, (1-(L148/$X148))*100,100), (1-(L148/U148))*100)</f>
        <v>85.740072202166061</v>
      </c>
      <c r="AF148" s="6">
        <f>IF(V148="NaN", IF($X148&gt;1, (1-(M148/$X148))*100,100), (1-(M148/V148))*100)</f>
        <v>85.198555956678689</v>
      </c>
      <c r="AG148" s="17">
        <f>IF(W148="NaN", IF($X148&gt;1, (1-(N148/$X148))*100,100), (1-(N148/W148))*100)</f>
        <v>61.598357362431422</v>
      </c>
      <c r="AH148" s="6">
        <v>7200</v>
      </c>
      <c r="AI148" s="6">
        <v>7200</v>
      </c>
      <c r="AJ148" s="6">
        <v>7200</v>
      </c>
      <c r="AK148" s="6">
        <v>7200</v>
      </c>
      <c r="AL148" s="6">
        <v>7200</v>
      </c>
      <c r="AM148" s="12">
        <v>7200</v>
      </c>
      <c r="AN148" s="1">
        <v>7200</v>
      </c>
      <c r="AO148" s="1">
        <v>7200</v>
      </c>
      <c r="AP148" s="18">
        <v>7200</v>
      </c>
      <c r="AQ148" s="1" t="b">
        <f>SUM($AH148:$AP148) &lt; $AU$1 * 7200</f>
        <v>1</v>
      </c>
      <c r="AR148" s="1" t="b">
        <f t="shared" si="5"/>
        <v>0</v>
      </c>
      <c r="AS148" s="5" t="b">
        <f>AND($AR148=FALSE, OR($AD148&lt;=0, $AE148&lt;=0, $AF148&lt;=0, $AG148&lt;=0))</f>
        <v>0</v>
      </c>
      <c r="AU148" s="1"/>
      <c r="AW148" s="14">
        <f xml:space="preserve"> SUBTOTAL(104, H148,K148:N148)</f>
        <v>62.210661072861107</v>
      </c>
      <c r="AX148" s="14">
        <f xml:space="preserve"> SUBTOTAL(105, O148:Q148,T148:W148)</f>
        <v>162</v>
      </c>
      <c r="AY148" s="39" t="b">
        <f t="shared" si="4"/>
        <v>1</v>
      </c>
    </row>
    <row r="149" spans="1:51">
      <c r="A149" s="5">
        <v>75</v>
      </c>
      <c r="B149" s="5">
        <v>12</v>
      </c>
      <c r="C149" s="7">
        <v>0.3</v>
      </c>
      <c r="D149" s="7">
        <v>1</v>
      </c>
      <c r="E149" s="5">
        <v>2</v>
      </c>
      <c r="F149" s="6">
        <v>0</v>
      </c>
      <c r="G149" s="6">
        <v>28</v>
      </c>
      <c r="H149" s="6">
        <v>28</v>
      </c>
      <c r="I149" s="6">
        <v>41.755099999999999</v>
      </c>
      <c r="J149" s="6">
        <v>41.070399999999999</v>
      </c>
      <c r="K149" s="16">
        <v>40.999999999998963</v>
      </c>
      <c r="L149" s="6">
        <v>42.037037037037038</v>
      </c>
      <c r="M149" s="90">
        <v>43.133333333333333</v>
      </c>
      <c r="N149" s="17">
        <v>64.015315338011348</v>
      </c>
      <c r="O149" s="6">
        <v>322</v>
      </c>
      <c r="P149" s="6">
        <v>277</v>
      </c>
      <c r="Q149" s="6">
        <v>277</v>
      </c>
      <c r="R149" s="6">
        <v>178</v>
      </c>
      <c r="S149" s="6">
        <v>176</v>
      </c>
      <c r="T149" s="16" t="s">
        <v>14</v>
      </c>
      <c r="U149" s="6" t="s">
        <v>14</v>
      </c>
      <c r="V149" s="6" t="s">
        <v>14</v>
      </c>
      <c r="W149" s="17">
        <v>185</v>
      </c>
      <c r="X149" s="17">
        <f>MIN(O149:Q149)+1</f>
        <v>278</v>
      </c>
      <c r="Y149" s="6">
        <v>100</v>
      </c>
      <c r="Z149" s="6">
        <v>89.8917</v>
      </c>
      <c r="AA149" s="6">
        <v>89.8917</v>
      </c>
      <c r="AB149" s="6">
        <v>76.542100000000005</v>
      </c>
      <c r="AC149" s="6">
        <v>76.664500000000004</v>
      </c>
      <c r="AD149" s="6">
        <f>IF(T149="NaN", IF($X149&gt;1, (1-(K149/$X149))*100,100), (1-(K149/T149))*100)</f>
        <v>85.251798561151446</v>
      </c>
      <c r="AE149" s="6">
        <f>IF(U149="NaN", IF($X149&gt;1, (1-(L149/$X149))*100,100), (1-(L149/U149))*100)</f>
        <v>84.878763655742077</v>
      </c>
      <c r="AF149" s="6">
        <f>IF(V149="NaN", IF($X149&gt;1, (1-(M149/$X149))*100,100), (1-(M149/V149))*100)</f>
        <v>84.484412470023983</v>
      </c>
      <c r="AG149" s="17">
        <f>IF(W149="NaN", IF($X149&gt;1, (1-(N149/$X149))*100,100), (1-(N149/W149))*100)</f>
        <v>65.397126844318194</v>
      </c>
      <c r="AH149" s="6">
        <v>7200</v>
      </c>
      <c r="AI149" s="6">
        <v>7200</v>
      </c>
      <c r="AJ149" s="6">
        <v>7200</v>
      </c>
      <c r="AK149" s="6">
        <v>7200</v>
      </c>
      <c r="AL149" s="6">
        <v>7200</v>
      </c>
      <c r="AM149" s="12">
        <v>7200</v>
      </c>
      <c r="AN149" s="1">
        <v>7200</v>
      </c>
      <c r="AO149" s="1">
        <v>7200</v>
      </c>
      <c r="AP149" s="18">
        <v>7200</v>
      </c>
      <c r="AQ149" s="1" t="b">
        <f>SUM($AH149:$AP149) &lt; $AU$1 * 7200</f>
        <v>1</v>
      </c>
      <c r="AR149" s="1" t="b">
        <f t="shared" si="5"/>
        <v>0</v>
      </c>
      <c r="AS149" s="5" t="b">
        <f>AND($AR149=FALSE, OR($AD149&lt;=0, $AE149&lt;=0, $AF149&lt;=0, $AG149&lt;=0))</f>
        <v>0</v>
      </c>
      <c r="AU149" s="1"/>
      <c r="AW149" s="14">
        <f xml:space="preserve"> SUBTOTAL(104, H149,K149:N149)</f>
        <v>64.015315338011348</v>
      </c>
      <c r="AX149" s="14">
        <f xml:space="preserve"> SUBTOTAL(105, O149:Q149,T149:W149)</f>
        <v>185</v>
      </c>
      <c r="AY149" s="39" t="b">
        <f t="shared" si="4"/>
        <v>1</v>
      </c>
    </row>
    <row r="150" spans="1:51">
      <c r="A150" s="5">
        <v>75</v>
      </c>
      <c r="B150" s="5">
        <v>12</v>
      </c>
      <c r="C150" s="7">
        <v>0.3</v>
      </c>
      <c r="D150" s="7">
        <v>1</v>
      </c>
      <c r="E150" s="5">
        <v>3</v>
      </c>
      <c r="F150" s="6">
        <v>0</v>
      </c>
      <c r="G150" s="6">
        <v>25</v>
      </c>
      <c r="H150" s="6">
        <v>25</v>
      </c>
      <c r="I150" s="6">
        <v>42.400799999999997</v>
      </c>
      <c r="J150" s="6">
        <v>40.825400000000002</v>
      </c>
      <c r="K150" s="16">
        <v>47.999999999999098</v>
      </c>
      <c r="L150" s="6">
        <v>38.299999999999997</v>
      </c>
      <c r="M150" s="90">
        <v>38.554404145077861</v>
      </c>
      <c r="N150" s="17">
        <v>61.108652644596447</v>
      </c>
      <c r="O150" s="6">
        <v>207</v>
      </c>
      <c r="P150" s="6">
        <v>207</v>
      </c>
      <c r="Q150" s="6">
        <v>207</v>
      </c>
      <c r="R150" s="6">
        <v>165</v>
      </c>
      <c r="S150" s="6">
        <v>173</v>
      </c>
      <c r="T150" s="16" t="s">
        <v>14</v>
      </c>
      <c r="U150" s="6" t="s">
        <v>14</v>
      </c>
      <c r="V150" s="6" t="s">
        <v>14</v>
      </c>
      <c r="W150" s="17">
        <v>152.00000000000031</v>
      </c>
      <c r="X150" s="17">
        <f>MIN(O150:Q150)+1</f>
        <v>208</v>
      </c>
      <c r="Y150" s="6">
        <v>100</v>
      </c>
      <c r="Z150" s="6">
        <v>87.922700000000006</v>
      </c>
      <c r="AA150" s="6">
        <v>87.922700000000006</v>
      </c>
      <c r="AB150" s="6">
        <v>74.302599999999998</v>
      </c>
      <c r="AC150" s="6">
        <v>76.401499999999999</v>
      </c>
      <c r="AD150" s="6">
        <f>IF(T150="NaN", IF($X150&gt;1, (1-(K150/$X150))*100,100), (1-(K150/T150))*100)</f>
        <v>76.92307692307736</v>
      </c>
      <c r="AE150" s="6">
        <f>IF(U150="NaN", IF($X150&gt;1, (1-(L150/$X150))*100,100), (1-(L150/U150))*100)</f>
        <v>81.586538461538467</v>
      </c>
      <c r="AF150" s="6">
        <f>IF(V150="NaN", IF($X150&gt;1, (1-(M150/$X150))*100,100), (1-(M150/V150))*100)</f>
        <v>81.464228776404866</v>
      </c>
      <c r="AG150" s="17">
        <f>IF(W150="NaN", IF($X150&gt;1, (1-(N150/$X150))*100,100), (1-(N150/W150))*100)</f>
        <v>59.79693904960768</v>
      </c>
      <c r="AH150" s="6">
        <v>7200</v>
      </c>
      <c r="AI150" s="6">
        <v>7200</v>
      </c>
      <c r="AJ150" s="6">
        <v>7200</v>
      </c>
      <c r="AK150" s="6">
        <v>7200</v>
      </c>
      <c r="AL150" s="6">
        <v>7200</v>
      </c>
      <c r="AM150" s="12">
        <v>7200</v>
      </c>
      <c r="AN150" s="1">
        <v>7200</v>
      </c>
      <c r="AO150" s="1">
        <v>7200</v>
      </c>
      <c r="AP150" s="18">
        <v>7200</v>
      </c>
      <c r="AQ150" s="1" t="b">
        <f>SUM($AH150:$AP150) &lt; $AU$1 * 7200</f>
        <v>1</v>
      </c>
      <c r="AR150" s="1" t="b">
        <f t="shared" si="5"/>
        <v>0</v>
      </c>
      <c r="AS150" s="5" t="b">
        <f>AND($AR150=FALSE, OR($AD150&lt;=0, $AE150&lt;=0, $AF150&lt;=0, $AG150&lt;=0))</f>
        <v>0</v>
      </c>
      <c r="AU150" s="1"/>
      <c r="AW150" s="14">
        <f xml:space="preserve"> SUBTOTAL(104, H150,K150:N150)</f>
        <v>61.108652644596447</v>
      </c>
      <c r="AX150" s="14">
        <f xml:space="preserve"> SUBTOTAL(105, O150:Q150,T150:W150)</f>
        <v>152.00000000000031</v>
      </c>
      <c r="AY150" s="39" t="b">
        <f t="shared" si="4"/>
        <v>1</v>
      </c>
    </row>
    <row r="151" spans="1:51">
      <c r="A151" s="5">
        <v>75</v>
      </c>
      <c r="B151" s="5">
        <v>12</v>
      </c>
      <c r="C151" s="7">
        <v>0.3</v>
      </c>
      <c r="D151" s="7">
        <v>1</v>
      </c>
      <c r="E151" s="5">
        <v>4</v>
      </c>
      <c r="F151" s="6">
        <v>0</v>
      </c>
      <c r="G151" s="6">
        <v>18</v>
      </c>
      <c r="H151" s="6">
        <v>18</v>
      </c>
      <c r="I151" s="6">
        <v>43.822800000000001</v>
      </c>
      <c r="J151" s="6">
        <v>43.134399999999999</v>
      </c>
      <c r="K151" s="16">
        <v>46.999999999998941</v>
      </c>
      <c r="L151" s="6">
        <v>38.182795698924721</v>
      </c>
      <c r="M151" s="90">
        <v>42.857346167838173</v>
      </c>
      <c r="N151" s="17">
        <v>66.464251798624417</v>
      </c>
      <c r="O151" s="6">
        <v>306</v>
      </c>
      <c r="P151" s="6">
        <v>234</v>
      </c>
      <c r="Q151" s="6">
        <v>234</v>
      </c>
      <c r="R151" s="6">
        <v>180</v>
      </c>
      <c r="S151" s="6">
        <v>180</v>
      </c>
      <c r="T151" s="16" t="s">
        <v>14</v>
      </c>
      <c r="U151" s="6" t="s">
        <v>14</v>
      </c>
      <c r="V151" s="6" t="s">
        <v>14</v>
      </c>
      <c r="W151" s="17">
        <v>182</v>
      </c>
      <c r="X151" s="17">
        <f>MIN(O151:Q151)+1</f>
        <v>235</v>
      </c>
      <c r="Y151" s="6">
        <v>100</v>
      </c>
      <c r="Z151" s="6">
        <v>92.307699999999997</v>
      </c>
      <c r="AA151" s="6">
        <v>92.307699999999997</v>
      </c>
      <c r="AB151" s="6">
        <v>75.653999999999996</v>
      </c>
      <c r="AC151" s="6">
        <v>76.036500000000004</v>
      </c>
      <c r="AD151" s="6">
        <f>IF(T151="NaN", IF($X151&gt;1, (1-(K151/$X151))*100,100), (1-(K151/T151))*100)</f>
        <v>80.000000000000455</v>
      </c>
      <c r="AE151" s="6">
        <f>IF(U151="NaN", IF($X151&gt;1, (1-(L151/$X151))*100,100), (1-(L151/U151))*100)</f>
        <v>83.752001830244808</v>
      </c>
      <c r="AF151" s="6">
        <f>IF(V151="NaN", IF($X151&gt;1, (1-(M151/$X151))*100,100), (1-(M151/V151))*100)</f>
        <v>81.7628314179412</v>
      </c>
      <c r="AG151" s="17">
        <f>IF(W151="NaN", IF($X151&gt;1, (1-(N151/$X151))*100,100), (1-(N151/W151))*100)</f>
        <v>63.481180330426149</v>
      </c>
      <c r="AH151" s="6">
        <v>7200</v>
      </c>
      <c r="AI151" s="6">
        <v>7200</v>
      </c>
      <c r="AJ151" s="6">
        <v>7200</v>
      </c>
      <c r="AK151" s="6">
        <v>7200</v>
      </c>
      <c r="AL151" s="6">
        <v>7200</v>
      </c>
      <c r="AM151" s="12">
        <v>7200</v>
      </c>
      <c r="AN151" s="1">
        <v>7200</v>
      </c>
      <c r="AO151" s="1">
        <v>7200</v>
      </c>
      <c r="AP151" s="18">
        <v>7200</v>
      </c>
      <c r="AQ151" s="1" t="b">
        <f>SUM($AH151:$AP151) &lt; $AU$1 * 7200</f>
        <v>1</v>
      </c>
      <c r="AR151" s="1" t="b">
        <f t="shared" si="5"/>
        <v>0</v>
      </c>
      <c r="AS151" s="5" t="b">
        <f>AND($AR151=FALSE, OR($AD151&lt;=0, $AE151&lt;=0, $AF151&lt;=0, $AG151&lt;=0))</f>
        <v>0</v>
      </c>
      <c r="AU151" s="1"/>
      <c r="AW151" s="14">
        <f xml:space="preserve"> SUBTOTAL(104, H151,K151:N151)</f>
        <v>66.464251798624417</v>
      </c>
      <c r="AX151" s="14">
        <f xml:space="preserve"> SUBTOTAL(105, O151:Q151,T151:W151)</f>
        <v>182</v>
      </c>
      <c r="AY151" s="39" t="b">
        <f t="shared" si="4"/>
        <v>1</v>
      </c>
    </row>
    <row r="152" spans="1:51">
      <c r="A152" s="5">
        <v>75</v>
      </c>
      <c r="B152" s="5">
        <v>12</v>
      </c>
      <c r="C152" s="7">
        <v>0.3</v>
      </c>
      <c r="D152" s="7">
        <v>1</v>
      </c>
      <c r="E152" s="5">
        <v>5</v>
      </c>
      <c r="F152" s="6">
        <v>0</v>
      </c>
      <c r="G152" s="6">
        <v>28</v>
      </c>
      <c r="H152" s="6">
        <v>28</v>
      </c>
      <c r="I152" s="6">
        <v>42.569299999999998</v>
      </c>
      <c r="J152" s="6">
        <v>42.286900000000003</v>
      </c>
      <c r="K152" s="16">
        <v>51.999999999999957</v>
      </c>
      <c r="L152" s="6">
        <v>40.77192982456139</v>
      </c>
      <c r="M152" s="90">
        <v>43.182708434856849</v>
      </c>
      <c r="N152" s="17">
        <v>65.245823629783501</v>
      </c>
      <c r="O152" s="6">
        <v>217</v>
      </c>
      <c r="P152" s="6">
        <v>217</v>
      </c>
      <c r="Q152" s="6">
        <v>217</v>
      </c>
      <c r="R152" s="6">
        <v>133</v>
      </c>
      <c r="S152" s="6">
        <v>148</v>
      </c>
      <c r="T152" s="16" t="s">
        <v>14</v>
      </c>
      <c r="U152" s="6" t="s">
        <v>14</v>
      </c>
      <c r="V152" s="6" t="s">
        <v>14</v>
      </c>
      <c r="W152" s="17">
        <v>177</v>
      </c>
      <c r="X152" s="17">
        <f>MIN(O152:Q152)+1</f>
        <v>218</v>
      </c>
      <c r="Y152" s="6">
        <v>100</v>
      </c>
      <c r="Z152" s="6">
        <v>87.096800000000002</v>
      </c>
      <c r="AA152" s="6">
        <v>87.096800000000002</v>
      </c>
      <c r="AB152" s="6">
        <v>67.992999999999995</v>
      </c>
      <c r="AC152" s="6">
        <v>71.427800000000005</v>
      </c>
      <c r="AD152" s="6">
        <f>IF(T152="NaN", IF($X152&gt;1, (1-(K152/$X152))*100,100), (1-(K152/T152))*100)</f>
        <v>76.146788990825712</v>
      </c>
      <c r="AE152" s="6">
        <f>IF(U152="NaN", IF($X152&gt;1, (1-(L152/$X152))*100,100), (1-(L152/U152))*100)</f>
        <v>81.297279896990176</v>
      </c>
      <c r="AF152" s="6">
        <f>IF(V152="NaN", IF($X152&gt;1, (1-(M152/$X152))*100,100), (1-(M152/V152))*100)</f>
        <v>80.191418149148234</v>
      </c>
      <c r="AG152" s="17">
        <f>IF(W152="NaN", IF($X152&gt;1, (1-(N152/$X152))*100,100), (1-(N152/W152))*100)</f>
        <v>63.137952751534741</v>
      </c>
      <c r="AH152" s="6">
        <v>7200</v>
      </c>
      <c r="AI152" s="6">
        <v>7200</v>
      </c>
      <c r="AJ152" s="6">
        <v>7200</v>
      </c>
      <c r="AK152" s="6">
        <v>7200</v>
      </c>
      <c r="AL152" s="6">
        <v>7200</v>
      </c>
      <c r="AM152" s="12">
        <v>7200</v>
      </c>
      <c r="AN152" s="1">
        <v>7200</v>
      </c>
      <c r="AO152" s="1">
        <v>7200</v>
      </c>
      <c r="AP152" s="18">
        <v>7200</v>
      </c>
      <c r="AQ152" s="1" t="b">
        <f>SUM($AH152:$AP152) &lt; $AU$1 * 7200</f>
        <v>1</v>
      </c>
      <c r="AR152" s="1" t="b">
        <f t="shared" si="5"/>
        <v>0</v>
      </c>
      <c r="AS152" s="5" t="b">
        <f>AND($AR152=FALSE, OR($AD152&lt;=0, $AE152&lt;=0, $AF152&lt;=0, $AG152&lt;=0))</f>
        <v>0</v>
      </c>
      <c r="AU152" s="1"/>
      <c r="AW152" s="14">
        <f xml:space="preserve"> SUBTOTAL(104, H152,K152:N152)</f>
        <v>65.245823629783501</v>
      </c>
      <c r="AX152" s="14">
        <f xml:space="preserve"> SUBTOTAL(105, O152:Q152,T152:W152)</f>
        <v>177</v>
      </c>
      <c r="AY152" s="39" t="b">
        <f t="shared" si="4"/>
        <v>1</v>
      </c>
    </row>
    <row r="153" spans="1:51">
      <c r="A153" s="5">
        <v>100</v>
      </c>
      <c r="B153" s="5">
        <v>4</v>
      </c>
      <c r="C153" s="7">
        <v>0.1</v>
      </c>
      <c r="D153" s="7">
        <v>0.1</v>
      </c>
      <c r="E153" s="5">
        <v>1</v>
      </c>
      <c r="F153" s="6">
        <v>0</v>
      </c>
      <c r="G153" s="6">
        <v>7</v>
      </c>
      <c r="H153" s="6">
        <v>7</v>
      </c>
      <c r="I153" s="6">
        <v>7</v>
      </c>
      <c r="J153" s="6">
        <v>7</v>
      </c>
      <c r="K153" s="16">
        <v>7</v>
      </c>
      <c r="L153" s="6">
        <v>7</v>
      </c>
      <c r="M153" s="90">
        <v>7</v>
      </c>
      <c r="N153" s="17">
        <v>7</v>
      </c>
      <c r="O153" s="6">
        <v>7</v>
      </c>
      <c r="P153" s="6">
        <v>7</v>
      </c>
      <c r="Q153" s="6">
        <v>7</v>
      </c>
      <c r="R153" s="6">
        <v>7</v>
      </c>
      <c r="S153" s="6">
        <v>7</v>
      </c>
      <c r="T153" s="16">
        <v>7</v>
      </c>
      <c r="U153" s="6">
        <v>7</v>
      </c>
      <c r="V153" s="6">
        <v>7</v>
      </c>
      <c r="W153" s="17">
        <v>7</v>
      </c>
      <c r="X153" s="17">
        <f>MIN(O153:Q153)+1</f>
        <v>8</v>
      </c>
      <c r="Y153" s="6">
        <v>100</v>
      </c>
      <c r="Z153" s="6">
        <v>0</v>
      </c>
      <c r="AA153" s="6">
        <v>0</v>
      </c>
      <c r="AB153" s="6">
        <v>0</v>
      </c>
      <c r="AC153" s="6">
        <v>0</v>
      </c>
      <c r="AD153" s="6">
        <f>IF(T153="NaN", IF($X153&gt;1, (1-(K153/$X153))*100,100), (1-(K153/T153))*100)</f>
        <v>0</v>
      </c>
      <c r="AE153" s="6">
        <f>IF(U153="NaN", IF($X153&gt;1, (1-(L153/$X153))*100,100), (1-(L153/U153))*100)</f>
        <v>0</v>
      </c>
      <c r="AF153" s="6">
        <f>IF(V153="NaN", IF($X153&gt;1, (1-(M153/$X153))*100,100), (1-(M153/V153))*100)</f>
        <v>0</v>
      </c>
      <c r="AG153" s="17">
        <f>IF(W153="NaN", IF($X153&gt;1, (1-(N153/$X153))*100,100), (1-(N153/W153))*100)</f>
        <v>0</v>
      </c>
      <c r="AH153" s="6">
        <v>7200</v>
      </c>
      <c r="AI153" s="6">
        <v>0.57999999999999996</v>
      </c>
      <c r="AJ153" s="6">
        <v>1.55</v>
      </c>
      <c r="AK153" s="6">
        <v>0.14000000000000001</v>
      </c>
      <c r="AL153" s="6">
        <v>0.73</v>
      </c>
      <c r="AM153" s="12">
        <v>121.5843069553375</v>
      </c>
      <c r="AN153" s="1">
        <v>22.746789216995239</v>
      </c>
      <c r="AO153" s="1">
        <v>12.053570985794069</v>
      </c>
      <c r="AP153" s="18">
        <v>5.4796938896179199</v>
      </c>
      <c r="AQ153" s="1" t="b">
        <f>SUM($AH153:$AP153) &lt; $AU$1 * 7200</f>
        <v>1</v>
      </c>
      <c r="AR153" s="1" t="b">
        <f t="shared" si="5"/>
        <v>1</v>
      </c>
      <c r="AS153" s="5" t="b">
        <f>AND($AR153=FALSE, OR($AD153&lt;=0, $AE153&lt;=0, $AF153&lt;=0, $AG153&lt;=0))</f>
        <v>0</v>
      </c>
      <c r="AU153" s="1"/>
      <c r="AW153" s="14">
        <f xml:space="preserve"> SUBTOTAL(104, H153,K153:N153)</f>
        <v>7</v>
      </c>
      <c r="AX153" s="14">
        <f xml:space="preserve"> SUBTOTAL(105, O153:Q153,T153:W153)</f>
        <v>7</v>
      </c>
      <c r="AY153" s="39" t="b">
        <f t="shared" si="4"/>
        <v>1</v>
      </c>
    </row>
    <row r="154" spans="1:51">
      <c r="A154" s="5">
        <v>100</v>
      </c>
      <c r="B154" s="5">
        <v>4</v>
      </c>
      <c r="C154" s="7">
        <v>0.1</v>
      </c>
      <c r="D154" s="7">
        <v>0.1</v>
      </c>
      <c r="E154" s="5">
        <v>2</v>
      </c>
      <c r="F154" s="6">
        <v>0</v>
      </c>
      <c r="G154" s="6">
        <v>7</v>
      </c>
      <c r="H154" s="6">
        <v>7</v>
      </c>
      <c r="I154" s="6">
        <v>7</v>
      </c>
      <c r="J154" s="6">
        <v>7</v>
      </c>
      <c r="K154" s="16">
        <v>7</v>
      </c>
      <c r="L154" s="6">
        <v>7</v>
      </c>
      <c r="M154" s="90">
        <v>7</v>
      </c>
      <c r="N154" s="17">
        <v>6.9999999999999982</v>
      </c>
      <c r="O154" s="6">
        <v>7</v>
      </c>
      <c r="P154" s="6">
        <v>7</v>
      </c>
      <c r="Q154" s="6">
        <v>7</v>
      </c>
      <c r="R154" s="6">
        <v>7</v>
      </c>
      <c r="S154" s="6">
        <v>7</v>
      </c>
      <c r="T154" s="16">
        <v>7</v>
      </c>
      <c r="U154" s="6">
        <v>7</v>
      </c>
      <c r="V154" s="6">
        <v>7</v>
      </c>
      <c r="W154" s="17">
        <v>6.9999999999999982</v>
      </c>
      <c r="X154" s="17">
        <f>MIN(O154:Q154)+1</f>
        <v>8</v>
      </c>
      <c r="Y154" s="6">
        <v>100</v>
      </c>
      <c r="Z154" s="6">
        <v>0</v>
      </c>
      <c r="AA154" s="6">
        <v>0</v>
      </c>
      <c r="AB154" s="6">
        <v>0</v>
      </c>
      <c r="AC154" s="6">
        <v>0</v>
      </c>
      <c r="AD154" s="6">
        <f>IF(T154="NaN", IF($X154&gt;1, (1-(K154/$X154))*100,100), (1-(K154/T154))*100)</f>
        <v>0</v>
      </c>
      <c r="AE154" s="6">
        <f>IF(U154="NaN", IF($X154&gt;1, (1-(L154/$X154))*100,100), (1-(L154/U154))*100)</f>
        <v>0</v>
      </c>
      <c r="AF154" s="6">
        <f>IF(V154="NaN", IF($X154&gt;1, (1-(M154/$X154))*100,100), (1-(M154/V154))*100)</f>
        <v>0</v>
      </c>
      <c r="AG154" s="17">
        <f>IF(W154="NaN", IF($X154&gt;1, (1-(N154/$X154))*100,100), (1-(N154/W154))*100)</f>
        <v>0</v>
      </c>
      <c r="AH154" s="6">
        <v>7200</v>
      </c>
      <c r="AI154" s="6">
        <v>0.26</v>
      </c>
      <c r="AJ154" s="6">
        <v>0.34</v>
      </c>
      <c r="AK154" s="6">
        <v>0.05</v>
      </c>
      <c r="AL154" s="6">
        <v>0.12</v>
      </c>
      <c r="AM154" s="12">
        <v>152.30063390731809</v>
      </c>
      <c r="AN154" s="1">
        <v>63.111622095108032</v>
      </c>
      <c r="AO154" s="1">
        <v>37.472864866256707</v>
      </c>
      <c r="AP154" s="18">
        <v>5.1528661251068124</v>
      </c>
      <c r="AQ154" s="1" t="b">
        <f>SUM($AH154:$AP154) &lt; $AU$1 * 7200</f>
        <v>1</v>
      </c>
      <c r="AR154" s="1" t="b">
        <f t="shared" si="5"/>
        <v>1</v>
      </c>
      <c r="AS154" s="5" t="b">
        <f>AND($AR154=FALSE, OR($AD154&lt;=0, $AE154&lt;=0, $AF154&lt;=0, $AG154&lt;=0))</f>
        <v>0</v>
      </c>
      <c r="AU154" s="1"/>
      <c r="AW154" s="14">
        <f xml:space="preserve"> SUBTOTAL(104, H154,K154:N154)</f>
        <v>7</v>
      </c>
      <c r="AX154" s="14">
        <f xml:space="preserve"> SUBTOTAL(105, O154:Q154,T154:W154)</f>
        <v>6.9999999999999982</v>
      </c>
      <c r="AY154" s="39" t="b">
        <f t="shared" si="4"/>
        <v>1</v>
      </c>
    </row>
    <row r="155" spans="1:51">
      <c r="A155" s="5">
        <v>100</v>
      </c>
      <c r="B155" s="5">
        <v>4</v>
      </c>
      <c r="C155" s="7">
        <v>0.1</v>
      </c>
      <c r="D155" s="7">
        <v>0.1</v>
      </c>
      <c r="E155" s="5">
        <v>3</v>
      </c>
      <c r="F155" s="6">
        <v>0</v>
      </c>
      <c r="G155" s="6">
        <v>7</v>
      </c>
      <c r="H155" s="6">
        <v>7</v>
      </c>
      <c r="I155" s="6">
        <v>7</v>
      </c>
      <c r="J155" s="6">
        <v>7</v>
      </c>
      <c r="K155" s="16">
        <v>7</v>
      </c>
      <c r="L155" s="6">
        <v>7</v>
      </c>
      <c r="M155" s="90">
        <v>7</v>
      </c>
      <c r="N155" s="17">
        <v>7</v>
      </c>
      <c r="O155" s="6">
        <v>7</v>
      </c>
      <c r="P155" s="6">
        <v>7</v>
      </c>
      <c r="Q155" s="6">
        <v>7</v>
      </c>
      <c r="R155" s="6">
        <v>7</v>
      </c>
      <c r="S155" s="6">
        <v>7</v>
      </c>
      <c r="T155" s="16">
        <v>7</v>
      </c>
      <c r="U155" s="6">
        <v>7</v>
      </c>
      <c r="V155" s="6">
        <v>7</v>
      </c>
      <c r="W155" s="17">
        <v>7</v>
      </c>
      <c r="X155" s="17">
        <f>MIN(O155:Q155)+1</f>
        <v>8</v>
      </c>
      <c r="Y155" s="6">
        <v>100</v>
      </c>
      <c r="Z155" s="6">
        <v>0</v>
      </c>
      <c r="AA155" s="6">
        <v>0</v>
      </c>
      <c r="AB155" s="6">
        <v>0</v>
      </c>
      <c r="AC155" s="6">
        <v>0</v>
      </c>
      <c r="AD155" s="6">
        <f>IF(T155="NaN", IF($X155&gt;1, (1-(K155/$X155))*100,100), (1-(K155/T155))*100)</f>
        <v>0</v>
      </c>
      <c r="AE155" s="6">
        <f>IF(U155="NaN", IF($X155&gt;1, (1-(L155/$X155))*100,100), (1-(L155/U155))*100)</f>
        <v>0</v>
      </c>
      <c r="AF155" s="6">
        <f>IF(V155="NaN", IF($X155&gt;1, (1-(M155/$X155))*100,100), (1-(M155/V155))*100)</f>
        <v>0</v>
      </c>
      <c r="AG155" s="17">
        <f>IF(W155="NaN", IF($X155&gt;1, (1-(N155/$X155))*100,100), (1-(N155/W155))*100)</f>
        <v>0</v>
      </c>
      <c r="AH155" s="6">
        <v>7200</v>
      </c>
      <c r="AI155" s="6">
        <v>0.33</v>
      </c>
      <c r="AJ155" s="6">
        <v>1.28</v>
      </c>
      <c r="AK155" s="6">
        <v>0.34</v>
      </c>
      <c r="AL155" s="6">
        <v>0.42</v>
      </c>
      <c r="AM155" s="12">
        <v>97.694828987121582</v>
      </c>
      <c r="AN155" s="1">
        <v>25.322490930557251</v>
      </c>
      <c r="AO155" s="1">
        <v>11.305882930755621</v>
      </c>
      <c r="AP155" s="18">
        <v>4.9710628986358643</v>
      </c>
      <c r="AQ155" s="1" t="b">
        <f>SUM($AH155:$AP155) &lt; $AU$1 * 7200</f>
        <v>1</v>
      </c>
      <c r="AR155" s="1" t="b">
        <f t="shared" si="5"/>
        <v>1</v>
      </c>
      <c r="AS155" s="5" t="b">
        <f>AND($AR155=FALSE, OR($AD155&lt;=0, $AE155&lt;=0, $AF155&lt;=0, $AG155&lt;=0))</f>
        <v>0</v>
      </c>
      <c r="AU155" s="1"/>
      <c r="AW155" s="14">
        <f xml:space="preserve"> SUBTOTAL(104, H155,K155:N155)</f>
        <v>7</v>
      </c>
      <c r="AX155" s="14">
        <f xml:space="preserve"> SUBTOTAL(105, O155:Q155,T155:W155)</f>
        <v>7</v>
      </c>
      <c r="AY155" s="39" t="b">
        <f t="shared" si="4"/>
        <v>1</v>
      </c>
    </row>
    <row r="156" spans="1:51">
      <c r="A156" s="5">
        <v>100</v>
      </c>
      <c r="B156" s="5">
        <v>4</v>
      </c>
      <c r="C156" s="7">
        <v>0.1</v>
      </c>
      <c r="D156" s="7">
        <v>0.1</v>
      </c>
      <c r="E156" s="5">
        <v>4</v>
      </c>
      <c r="F156" s="6">
        <v>7</v>
      </c>
      <c r="G156" s="6">
        <v>7</v>
      </c>
      <c r="H156" s="6">
        <v>7</v>
      </c>
      <c r="I156" s="6">
        <v>7</v>
      </c>
      <c r="J156" s="6">
        <v>7</v>
      </c>
      <c r="K156" s="16">
        <v>7</v>
      </c>
      <c r="L156" s="6">
        <v>7</v>
      </c>
      <c r="M156" s="90">
        <v>7</v>
      </c>
      <c r="N156" s="17">
        <v>7</v>
      </c>
      <c r="O156" s="6">
        <v>7</v>
      </c>
      <c r="P156" s="6">
        <v>7</v>
      </c>
      <c r="Q156" s="6">
        <v>7</v>
      </c>
      <c r="R156" s="6">
        <v>7</v>
      </c>
      <c r="S156" s="6">
        <v>7</v>
      </c>
      <c r="T156" s="16">
        <v>7</v>
      </c>
      <c r="U156" s="6">
        <v>7</v>
      </c>
      <c r="V156" s="6">
        <v>7</v>
      </c>
      <c r="W156" s="17">
        <v>7</v>
      </c>
      <c r="X156" s="17">
        <f>MIN(O156:Q156)+1</f>
        <v>8</v>
      </c>
      <c r="Y156" s="6">
        <v>0</v>
      </c>
      <c r="Z156" s="6">
        <v>0</v>
      </c>
      <c r="AA156" s="6">
        <v>0</v>
      </c>
      <c r="AB156" s="6">
        <v>0</v>
      </c>
      <c r="AC156" s="6">
        <v>0</v>
      </c>
      <c r="AD156" s="6">
        <f>IF(T156="NaN", IF($X156&gt;1, (1-(K156/$X156))*100,100), (1-(K156/T156))*100)</f>
        <v>0</v>
      </c>
      <c r="AE156" s="6">
        <f>IF(U156="NaN", IF($X156&gt;1, (1-(L156/$X156))*100,100), (1-(L156/U156))*100)</f>
        <v>0</v>
      </c>
      <c r="AF156" s="6">
        <f>IF(V156="NaN", IF($X156&gt;1, (1-(M156/$X156))*100,100), (1-(M156/V156))*100)</f>
        <v>0</v>
      </c>
      <c r="AG156" s="17">
        <f>IF(W156="NaN", IF($X156&gt;1, (1-(N156/$X156))*100,100), (1-(N156/W156))*100)</f>
        <v>0</v>
      </c>
      <c r="AH156" s="6">
        <v>1.05</v>
      </c>
      <c r="AI156" s="6">
        <v>0.09</v>
      </c>
      <c r="AJ156" s="6">
        <v>0.18</v>
      </c>
      <c r="AK156" s="6">
        <v>0.04</v>
      </c>
      <c r="AL156" s="6">
        <v>0.1</v>
      </c>
      <c r="AM156" s="12">
        <v>156.09823703765869</v>
      </c>
      <c r="AN156" s="1">
        <v>17.805546998977661</v>
      </c>
      <c r="AO156" s="1">
        <v>11.46996402740479</v>
      </c>
      <c r="AP156" s="18">
        <v>4.9861218929290771</v>
      </c>
      <c r="AQ156" s="1" t="b">
        <f>SUM($AH156:$AP156) &lt; $AU$1 * 7200</f>
        <v>1</v>
      </c>
      <c r="AR156" s="1" t="b">
        <f t="shared" si="5"/>
        <v>1</v>
      </c>
      <c r="AS156" s="5" t="b">
        <f>AND($AR156=FALSE, OR($AD156&lt;=0, $AE156&lt;=0, $AF156&lt;=0, $AG156&lt;=0))</f>
        <v>0</v>
      </c>
      <c r="AU156" s="1"/>
      <c r="AW156" s="14">
        <f xml:space="preserve"> SUBTOTAL(104, H156,K156:N156)</f>
        <v>7</v>
      </c>
      <c r="AX156" s="14">
        <f xml:space="preserve"> SUBTOTAL(105, O156:Q156,T156:W156)</f>
        <v>7</v>
      </c>
      <c r="AY156" s="39" t="b">
        <f t="shared" si="4"/>
        <v>1</v>
      </c>
    </row>
    <row r="157" spans="1:51">
      <c r="A157" s="5">
        <v>100</v>
      </c>
      <c r="B157" s="5">
        <v>4</v>
      </c>
      <c r="C157" s="7">
        <v>0.1</v>
      </c>
      <c r="D157" s="7">
        <v>0.1</v>
      </c>
      <c r="E157" s="5">
        <v>5</v>
      </c>
      <c r="F157" s="6">
        <v>0</v>
      </c>
      <c r="G157" s="6">
        <v>7</v>
      </c>
      <c r="H157" s="6">
        <v>7</v>
      </c>
      <c r="I157" s="6">
        <v>7</v>
      </c>
      <c r="J157" s="6">
        <v>7</v>
      </c>
      <c r="K157" s="16">
        <v>7</v>
      </c>
      <c r="L157" s="6">
        <v>7</v>
      </c>
      <c r="M157" s="90">
        <v>7</v>
      </c>
      <c r="N157" s="17">
        <v>7</v>
      </c>
      <c r="O157" s="6">
        <v>7</v>
      </c>
      <c r="P157" s="6">
        <v>7</v>
      </c>
      <c r="Q157" s="6">
        <v>7</v>
      </c>
      <c r="R157" s="6">
        <v>7</v>
      </c>
      <c r="S157" s="6">
        <v>7</v>
      </c>
      <c r="T157" s="16">
        <v>7</v>
      </c>
      <c r="U157" s="6">
        <v>7</v>
      </c>
      <c r="V157" s="6">
        <v>7</v>
      </c>
      <c r="W157" s="17">
        <v>7</v>
      </c>
      <c r="X157" s="17">
        <f>MIN(O157:Q157)+1</f>
        <v>8</v>
      </c>
      <c r="Y157" s="6">
        <v>100</v>
      </c>
      <c r="Z157" s="6">
        <v>0</v>
      </c>
      <c r="AA157" s="6">
        <v>0</v>
      </c>
      <c r="AB157" s="6">
        <v>0</v>
      </c>
      <c r="AC157" s="6">
        <v>0</v>
      </c>
      <c r="AD157" s="6">
        <f>IF(T157="NaN", IF($X157&gt;1, (1-(K157/$X157))*100,100), (1-(K157/T157))*100)</f>
        <v>0</v>
      </c>
      <c r="AE157" s="6">
        <f>IF(U157="NaN", IF($X157&gt;1, (1-(L157/$X157))*100,100), (1-(L157/U157))*100)</f>
        <v>0</v>
      </c>
      <c r="AF157" s="6">
        <f>IF(V157="NaN", IF($X157&gt;1, (1-(M157/$X157))*100,100), (1-(M157/V157))*100)</f>
        <v>0</v>
      </c>
      <c r="AG157" s="17">
        <f>IF(W157="NaN", IF($X157&gt;1, (1-(N157/$X157))*100,100), (1-(N157/W157))*100)</f>
        <v>0</v>
      </c>
      <c r="AH157" s="6">
        <v>7200</v>
      </c>
      <c r="AI157" s="6">
        <v>7.0000000000000007E-2</v>
      </c>
      <c r="AJ157" s="6">
        <v>0.15</v>
      </c>
      <c r="AK157" s="6">
        <v>0.11</v>
      </c>
      <c r="AL157" s="6">
        <v>0.12</v>
      </c>
      <c r="AM157" s="12">
        <v>133.9859919548035</v>
      </c>
      <c r="AN157" s="1">
        <v>24.11706185340881</v>
      </c>
      <c r="AO157" s="1">
        <v>16.884691953659061</v>
      </c>
      <c r="AP157" s="18">
        <v>5.1581599712371826</v>
      </c>
      <c r="AQ157" s="1" t="b">
        <f>SUM($AH157:$AP157) &lt; $AU$1 * 7200</f>
        <v>1</v>
      </c>
      <c r="AR157" s="1" t="b">
        <f t="shared" si="5"/>
        <v>1</v>
      </c>
      <c r="AS157" s="5" t="b">
        <f>AND($AR157=FALSE, OR($AD157&lt;=0, $AE157&lt;=0, $AF157&lt;=0, $AG157&lt;=0))</f>
        <v>0</v>
      </c>
      <c r="AU157" s="1"/>
      <c r="AW157" s="14">
        <f xml:space="preserve"> SUBTOTAL(104, H157,K157:N157)</f>
        <v>7</v>
      </c>
      <c r="AX157" s="14">
        <f xml:space="preserve"> SUBTOTAL(105, O157:Q157,T157:W157)</f>
        <v>7</v>
      </c>
      <c r="AY157" s="39" t="b">
        <f t="shared" si="4"/>
        <v>1</v>
      </c>
    </row>
    <row r="158" spans="1:51">
      <c r="A158" s="5">
        <v>100</v>
      </c>
      <c r="B158" s="5">
        <v>4</v>
      </c>
      <c r="C158" s="7">
        <v>0.1</v>
      </c>
      <c r="D158" s="7">
        <v>0.5</v>
      </c>
      <c r="E158" s="5">
        <v>1</v>
      </c>
      <c r="F158" s="6">
        <v>0</v>
      </c>
      <c r="G158" s="6">
        <v>14</v>
      </c>
      <c r="H158" s="6">
        <v>14</v>
      </c>
      <c r="I158" s="6">
        <v>10.818199999999999</v>
      </c>
      <c r="J158" s="6">
        <v>14</v>
      </c>
      <c r="K158" s="16">
        <v>6.9999999999999876</v>
      </c>
      <c r="L158" s="6">
        <v>14</v>
      </c>
      <c r="M158" s="90">
        <v>14</v>
      </c>
      <c r="N158" s="17">
        <v>14</v>
      </c>
      <c r="O158" s="6">
        <v>14</v>
      </c>
      <c r="P158" s="6">
        <v>14</v>
      </c>
      <c r="Q158" s="6">
        <v>14</v>
      </c>
      <c r="R158" s="6">
        <v>14</v>
      </c>
      <c r="S158" s="6">
        <v>14</v>
      </c>
      <c r="T158" s="16" t="s">
        <v>14</v>
      </c>
      <c r="U158" s="6">
        <v>14</v>
      </c>
      <c r="V158" s="6">
        <v>14</v>
      </c>
      <c r="W158" s="17">
        <v>14</v>
      </c>
      <c r="X158" s="17">
        <f>MIN(O158:Q158)+1</f>
        <v>15</v>
      </c>
      <c r="Y158" s="6">
        <v>100</v>
      </c>
      <c r="Z158" s="6">
        <v>0</v>
      </c>
      <c r="AA158" s="6">
        <v>0</v>
      </c>
      <c r="AB158" s="6">
        <v>22.7273</v>
      </c>
      <c r="AC158" s="6">
        <v>0</v>
      </c>
      <c r="AD158" s="6">
        <f>IF(T158="NaN", IF($X158&gt;1, (1-(K158/$X158))*100,100), (1-(K158/T158))*100)</f>
        <v>53.333333333333414</v>
      </c>
      <c r="AE158" s="6">
        <f>IF(U158="NaN", IF($X158&gt;1, (1-(L158/$X158))*100,100), (1-(L158/U158))*100)</f>
        <v>0</v>
      </c>
      <c r="AF158" s="6">
        <f>IF(V158="NaN", IF($X158&gt;1, (1-(M158/$X158))*100,100), (1-(M158/V158))*100)</f>
        <v>0</v>
      </c>
      <c r="AG158" s="17">
        <f>IF(W158="NaN", IF($X158&gt;1, (1-(N158/$X158))*100,100), (1-(N158/W158))*100)</f>
        <v>0</v>
      </c>
      <c r="AH158" s="6">
        <v>7200</v>
      </c>
      <c r="AI158" s="6">
        <v>4.95</v>
      </c>
      <c r="AJ158" s="6">
        <v>14.26</v>
      </c>
      <c r="AK158" s="6">
        <v>3.13</v>
      </c>
      <c r="AL158" s="6">
        <v>59.97</v>
      </c>
      <c r="AM158" s="12">
        <v>7200</v>
      </c>
      <c r="AN158" s="1">
        <v>769.82442808151245</v>
      </c>
      <c r="AO158" s="1">
        <v>320.6236789226532</v>
      </c>
      <c r="AP158" s="18">
        <v>6.704071044921875</v>
      </c>
      <c r="AQ158" s="1" t="b">
        <f>SUM($AH158:$AP158) &lt; $AU$1 * 7200</f>
        <v>1</v>
      </c>
      <c r="AR158" s="1" t="b">
        <f t="shared" si="5"/>
        <v>1</v>
      </c>
      <c r="AS158" s="5" t="b">
        <f>AND($AR158=FALSE, OR($AD158&lt;=0, $AE158&lt;=0, $AF158&lt;=0, $AG158&lt;=0))</f>
        <v>0</v>
      </c>
      <c r="AU158" s="1"/>
      <c r="AW158" s="14">
        <f xml:space="preserve"> SUBTOTAL(104, H158,K158:N158)</f>
        <v>14</v>
      </c>
      <c r="AX158" s="14">
        <f xml:space="preserve"> SUBTOTAL(105, O158:Q158,T158:W158)</f>
        <v>14</v>
      </c>
      <c r="AY158" s="39" t="b">
        <f t="shared" si="4"/>
        <v>1</v>
      </c>
    </row>
    <row r="159" spans="1:51">
      <c r="A159" s="5">
        <v>100</v>
      </c>
      <c r="B159" s="5">
        <v>4</v>
      </c>
      <c r="C159" s="7">
        <v>0.1</v>
      </c>
      <c r="D159" s="7">
        <v>0.5</v>
      </c>
      <c r="E159" s="5">
        <v>2</v>
      </c>
      <c r="F159" s="6">
        <v>0</v>
      </c>
      <c r="G159" s="6">
        <v>7</v>
      </c>
      <c r="H159" s="6">
        <v>7</v>
      </c>
      <c r="I159" s="6">
        <v>7</v>
      </c>
      <c r="J159" s="6">
        <v>7</v>
      </c>
      <c r="K159" s="16">
        <v>7</v>
      </c>
      <c r="L159" s="6">
        <v>7</v>
      </c>
      <c r="M159" s="90">
        <v>7</v>
      </c>
      <c r="N159" s="17">
        <v>6.9999999999999982</v>
      </c>
      <c r="O159" s="6">
        <v>7</v>
      </c>
      <c r="P159" s="6">
        <v>7</v>
      </c>
      <c r="Q159" s="6">
        <v>7</v>
      </c>
      <c r="R159" s="6">
        <v>7</v>
      </c>
      <c r="S159" s="6">
        <v>7</v>
      </c>
      <c r="T159" s="16">
        <v>7</v>
      </c>
      <c r="U159" s="6">
        <v>7</v>
      </c>
      <c r="V159" s="6">
        <v>7</v>
      </c>
      <c r="W159" s="17">
        <v>6.9999999999999982</v>
      </c>
      <c r="X159" s="17">
        <f>MIN(O159:Q159)+1</f>
        <v>8</v>
      </c>
      <c r="Y159" s="6">
        <v>100</v>
      </c>
      <c r="Z159" s="6">
        <v>0</v>
      </c>
      <c r="AA159" s="6">
        <v>0</v>
      </c>
      <c r="AB159" s="6">
        <v>0</v>
      </c>
      <c r="AC159" s="6">
        <v>0</v>
      </c>
      <c r="AD159" s="6">
        <f>IF(T159="NaN", IF($X159&gt;1, (1-(K159/$X159))*100,100), (1-(K159/T159))*100)</f>
        <v>0</v>
      </c>
      <c r="AE159" s="6">
        <f>IF(U159="NaN", IF($X159&gt;1, (1-(L159/$X159))*100,100), (1-(L159/U159))*100)</f>
        <v>0</v>
      </c>
      <c r="AF159" s="6">
        <f>IF(V159="NaN", IF($X159&gt;1, (1-(M159/$X159))*100,100), (1-(M159/V159))*100)</f>
        <v>0</v>
      </c>
      <c r="AG159" s="17">
        <f>IF(W159="NaN", IF($X159&gt;1, (1-(N159/$X159))*100,100), (1-(N159/W159))*100)</f>
        <v>0</v>
      </c>
      <c r="AH159" s="6">
        <v>7200</v>
      </c>
      <c r="AI159" s="6">
        <v>0.13</v>
      </c>
      <c r="AJ159" s="6">
        <v>1.1499999999999999</v>
      </c>
      <c r="AK159" s="6">
        <v>0.14000000000000001</v>
      </c>
      <c r="AL159" s="6">
        <v>0.35</v>
      </c>
      <c r="AM159" s="12">
        <v>210.47803592681879</v>
      </c>
      <c r="AN159" s="1">
        <v>161.89955496788019</v>
      </c>
      <c r="AO159" s="1">
        <v>38.052639007568359</v>
      </c>
      <c r="AP159" s="18">
        <v>4.8121569156646729</v>
      </c>
      <c r="AQ159" s="1" t="b">
        <f>SUM($AH159:$AP159) &lt; $AU$1 * 7200</f>
        <v>1</v>
      </c>
      <c r="AR159" s="1" t="b">
        <f t="shared" si="5"/>
        <v>1</v>
      </c>
      <c r="AS159" s="5" t="b">
        <f>AND($AR159=FALSE, OR($AD159&lt;=0, $AE159&lt;=0, $AF159&lt;=0, $AG159&lt;=0))</f>
        <v>0</v>
      </c>
      <c r="AU159" s="1"/>
      <c r="AW159" s="14">
        <f xml:space="preserve"> SUBTOTAL(104, H159,K159:N159)</f>
        <v>7</v>
      </c>
      <c r="AX159" s="14">
        <f xml:space="preserve"> SUBTOTAL(105, O159:Q159,T159:W159)</f>
        <v>6.9999999999999982</v>
      </c>
      <c r="AY159" s="39" t="b">
        <f t="shared" si="4"/>
        <v>1</v>
      </c>
    </row>
    <row r="160" spans="1:51">
      <c r="A160" s="5">
        <v>100</v>
      </c>
      <c r="B160" s="5">
        <v>4</v>
      </c>
      <c r="C160" s="7">
        <v>0.1</v>
      </c>
      <c r="D160" s="7">
        <v>0.5</v>
      </c>
      <c r="E160" s="5">
        <v>3</v>
      </c>
      <c r="F160" s="6">
        <v>0</v>
      </c>
      <c r="G160" s="6">
        <v>14</v>
      </c>
      <c r="H160" s="6">
        <v>14</v>
      </c>
      <c r="I160" s="6">
        <v>10.6699</v>
      </c>
      <c r="J160" s="6">
        <v>14</v>
      </c>
      <c r="K160" s="16">
        <v>6.9999999999999982</v>
      </c>
      <c r="L160" s="6">
        <v>14</v>
      </c>
      <c r="M160" s="90">
        <v>14</v>
      </c>
      <c r="N160" s="17">
        <v>14</v>
      </c>
      <c r="O160" s="6">
        <v>14</v>
      </c>
      <c r="P160" s="6">
        <v>14</v>
      </c>
      <c r="Q160" s="6">
        <v>14</v>
      </c>
      <c r="R160" s="6">
        <v>14</v>
      </c>
      <c r="S160" s="6">
        <v>14</v>
      </c>
      <c r="T160" s="16">
        <v>14</v>
      </c>
      <c r="U160" s="6">
        <v>14</v>
      </c>
      <c r="V160" s="6">
        <v>14</v>
      </c>
      <c r="W160" s="17">
        <v>14</v>
      </c>
      <c r="X160" s="17">
        <f>MIN(O160:Q160)+1</f>
        <v>15</v>
      </c>
      <c r="Y160" s="6">
        <v>100</v>
      </c>
      <c r="Z160" s="6">
        <v>0</v>
      </c>
      <c r="AA160" s="6">
        <v>0</v>
      </c>
      <c r="AB160" s="6">
        <v>23.7864</v>
      </c>
      <c r="AC160" s="6">
        <v>0</v>
      </c>
      <c r="AD160" s="6">
        <f>IF(T160="NaN", IF($X160&gt;1, (1-(K160/$X160))*100,100), (1-(K160/T160))*100)</f>
        <v>50.000000000000014</v>
      </c>
      <c r="AE160" s="6">
        <f>IF(U160="NaN", IF($X160&gt;1, (1-(L160/$X160))*100,100), (1-(L160/U160))*100)</f>
        <v>0</v>
      </c>
      <c r="AF160" s="6">
        <f>IF(V160="NaN", IF($X160&gt;1, (1-(M160/$X160))*100,100), (1-(M160/V160))*100)</f>
        <v>0</v>
      </c>
      <c r="AG160" s="17">
        <f>IF(W160="NaN", IF($X160&gt;1, (1-(N160/$X160))*100,100), (1-(N160/W160))*100)</f>
        <v>0</v>
      </c>
      <c r="AH160" s="6">
        <v>7200</v>
      </c>
      <c r="AI160" s="6">
        <v>19.13</v>
      </c>
      <c r="AJ160" s="6">
        <v>20.54</v>
      </c>
      <c r="AK160" s="6">
        <v>5.0999999999999996</v>
      </c>
      <c r="AL160" s="6">
        <v>49</v>
      </c>
      <c r="AM160" s="12">
        <v>7200</v>
      </c>
      <c r="AN160" s="1">
        <v>341.24555706977839</v>
      </c>
      <c r="AO160" s="1">
        <v>285.55981612205511</v>
      </c>
      <c r="AP160" s="18">
        <v>7.347877025604248</v>
      </c>
      <c r="AQ160" s="1" t="b">
        <f>SUM($AH160:$AP160) &lt; $AU$1 * 7200</f>
        <v>1</v>
      </c>
      <c r="AR160" s="1" t="b">
        <f t="shared" si="5"/>
        <v>1</v>
      </c>
      <c r="AS160" s="5" t="b">
        <f>AND($AR160=FALSE, OR($AD160&lt;=0, $AE160&lt;=0, $AF160&lt;=0, $AG160&lt;=0))</f>
        <v>0</v>
      </c>
      <c r="AU160" s="1"/>
      <c r="AW160" s="14">
        <f xml:space="preserve"> SUBTOTAL(104, H160,K160:N160)</f>
        <v>14</v>
      </c>
      <c r="AX160" s="14">
        <f xml:space="preserve"> SUBTOTAL(105, O160:Q160,T160:W160)</f>
        <v>14</v>
      </c>
      <c r="AY160" s="39" t="b">
        <f t="shared" si="4"/>
        <v>1</v>
      </c>
    </row>
    <row r="161" spans="1:51">
      <c r="A161" s="5">
        <v>100</v>
      </c>
      <c r="B161" s="5">
        <v>4</v>
      </c>
      <c r="C161" s="7">
        <v>0.1</v>
      </c>
      <c r="D161" s="7">
        <v>0.5</v>
      </c>
      <c r="E161" s="5">
        <v>4</v>
      </c>
      <c r="F161" s="6">
        <v>7</v>
      </c>
      <c r="G161" s="6">
        <v>7</v>
      </c>
      <c r="H161" s="6">
        <v>7</v>
      </c>
      <c r="I161" s="6">
        <v>7</v>
      </c>
      <c r="J161" s="6">
        <v>7</v>
      </c>
      <c r="K161" s="16">
        <v>7</v>
      </c>
      <c r="L161" s="6">
        <v>7</v>
      </c>
      <c r="M161" s="90">
        <v>7</v>
      </c>
      <c r="N161" s="17">
        <v>7</v>
      </c>
      <c r="O161" s="6">
        <v>7</v>
      </c>
      <c r="P161" s="6">
        <v>7</v>
      </c>
      <c r="Q161" s="6">
        <v>7</v>
      </c>
      <c r="R161" s="6">
        <v>7</v>
      </c>
      <c r="S161" s="6">
        <v>7</v>
      </c>
      <c r="T161" s="16">
        <v>7</v>
      </c>
      <c r="U161" s="6">
        <v>7</v>
      </c>
      <c r="V161" s="6">
        <v>7</v>
      </c>
      <c r="W161" s="17">
        <v>7</v>
      </c>
      <c r="X161" s="17">
        <f>MIN(O161:Q161)+1</f>
        <v>8</v>
      </c>
      <c r="Y161" s="6">
        <v>0</v>
      </c>
      <c r="Z161" s="6">
        <v>0</v>
      </c>
      <c r="AA161" s="6">
        <v>0</v>
      </c>
      <c r="AB161" s="6">
        <v>0</v>
      </c>
      <c r="AC161" s="6">
        <v>0</v>
      </c>
      <c r="AD161" s="6">
        <f>IF(T161="NaN", IF($X161&gt;1, (1-(K161/$X161))*100,100), (1-(K161/T161))*100)</f>
        <v>0</v>
      </c>
      <c r="AE161" s="6">
        <f>IF(U161="NaN", IF($X161&gt;1, (1-(L161/$X161))*100,100), (1-(L161/U161))*100)</f>
        <v>0</v>
      </c>
      <c r="AF161" s="6">
        <f>IF(V161="NaN", IF($X161&gt;1, (1-(M161/$X161))*100,100), (1-(M161/V161))*100)</f>
        <v>0</v>
      </c>
      <c r="AG161" s="17">
        <f>IF(W161="NaN", IF($X161&gt;1, (1-(N161/$X161))*100,100), (1-(N161/W161))*100)</f>
        <v>0</v>
      </c>
      <c r="AH161" s="6">
        <v>60.4</v>
      </c>
      <c r="AI161" s="6">
        <v>0.06</v>
      </c>
      <c r="AJ161" s="6">
        <v>0.15</v>
      </c>
      <c r="AK161" s="6">
        <v>0.05</v>
      </c>
      <c r="AL161" s="6">
        <v>0.18</v>
      </c>
      <c r="AM161" s="12">
        <v>233.65782594680789</v>
      </c>
      <c r="AN161" s="1">
        <v>29.896827936172489</v>
      </c>
      <c r="AO161" s="1">
        <v>30.655066967010502</v>
      </c>
      <c r="AP161" s="18">
        <v>5.0330410003662109</v>
      </c>
      <c r="AQ161" s="1" t="b">
        <f>SUM($AH161:$AP161) &lt; $AU$1 * 7200</f>
        <v>1</v>
      </c>
      <c r="AR161" s="1" t="b">
        <f t="shared" si="5"/>
        <v>1</v>
      </c>
      <c r="AS161" s="5" t="b">
        <f>AND($AR161=FALSE, OR($AD161&lt;=0, $AE161&lt;=0, $AF161&lt;=0, $AG161&lt;=0))</f>
        <v>0</v>
      </c>
      <c r="AU161" s="1"/>
      <c r="AW161" s="14">
        <f xml:space="preserve"> SUBTOTAL(104, H161,K161:N161)</f>
        <v>7</v>
      </c>
      <c r="AX161" s="14">
        <f xml:space="preserve"> SUBTOTAL(105, O161:Q161,T161:W161)</f>
        <v>7</v>
      </c>
      <c r="AY161" s="39" t="b">
        <f t="shared" si="4"/>
        <v>1</v>
      </c>
    </row>
    <row r="162" spans="1:51">
      <c r="A162" s="5">
        <v>100</v>
      </c>
      <c r="B162" s="5">
        <v>4</v>
      </c>
      <c r="C162" s="7">
        <v>0.1</v>
      </c>
      <c r="D162" s="7">
        <v>0.5</v>
      </c>
      <c r="E162" s="5">
        <v>5</v>
      </c>
      <c r="F162" s="6">
        <v>0</v>
      </c>
      <c r="G162" s="6">
        <v>7</v>
      </c>
      <c r="H162" s="6">
        <v>7</v>
      </c>
      <c r="I162" s="6">
        <v>7</v>
      </c>
      <c r="J162" s="6">
        <v>7</v>
      </c>
      <c r="K162" s="16">
        <v>7</v>
      </c>
      <c r="L162" s="6">
        <v>7</v>
      </c>
      <c r="M162" s="90">
        <v>7</v>
      </c>
      <c r="N162" s="17">
        <v>7</v>
      </c>
      <c r="O162" s="6">
        <v>7</v>
      </c>
      <c r="P162" s="6">
        <v>7</v>
      </c>
      <c r="Q162" s="6">
        <v>7</v>
      </c>
      <c r="R162" s="6">
        <v>7</v>
      </c>
      <c r="S162" s="6">
        <v>7</v>
      </c>
      <c r="T162" s="16">
        <v>7</v>
      </c>
      <c r="U162" s="6">
        <v>7</v>
      </c>
      <c r="V162" s="6">
        <v>7</v>
      </c>
      <c r="W162" s="17">
        <v>7</v>
      </c>
      <c r="X162" s="17">
        <f>MIN(O162:Q162)+1</f>
        <v>8</v>
      </c>
      <c r="Y162" s="6">
        <v>100</v>
      </c>
      <c r="Z162" s="6">
        <v>0</v>
      </c>
      <c r="AA162" s="6">
        <v>0</v>
      </c>
      <c r="AB162" s="6">
        <v>0</v>
      </c>
      <c r="AC162" s="6">
        <v>0</v>
      </c>
      <c r="AD162" s="6">
        <f>IF(T162="NaN", IF($X162&gt;1, (1-(K162/$X162))*100,100), (1-(K162/T162))*100)</f>
        <v>0</v>
      </c>
      <c r="AE162" s="6">
        <f>IF(U162="NaN", IF($X162&gt;1, (1-(L162/$X162))*100,100), (1-(L162/U162))*100)</f>
        <v>0</v>
      </c>
      <c r="AF162" s="6">
        <f>IF(V162="NaN", IF($X162&gt;1, (1-(M162/$X162))*100,100), (1-(M162/V162))*100)</f>
        <v>0</v>
      </c>
      <c r="AG162" s="17">
        <f>IF(W162="NaN", IF($X162&gt;1, (1-(N162/$X162))*100,100), (1-(N162/W162))*100)</f>
        <v>0</v>
      </c>
      <c r="AH162" s="6">
        <v>7200</v>
      </c>
      <c r="AI162" s="6">
        <v>0.12</v>
      </c>
      <c r="AJ162" s="6">
        <v>0.91</v>
      </c>
      <c r="AK162" s="6">
        <v>0.18</v>
      </c>
      <c r="AL162" s="6">
        <v>0.14000000000000001</v>
      </c>
      <c r="AM162" s="12">
        <v>308.21532511711121</v>
      </c>
      <c r="AN162" s="1">
        <v>196.16658401489261</v>
      </c>
      <c r="AO162" s="1">
        <v>27.67845606803894</v>
      </c>
      <c r="AP162" s="18">
        <v>4.9507019519805908</v>
      </c>
      <c r="AQ162" s="1" t="b">
        <f>SUM($AH162:$AP162) &lt; $AU$1 * 7200</f>
        <v>1</v>
      </c>
      <c r="AR162" s="1" t="b">
        <f t="shared" si="5"/>
        <v>1</v>
      </c>
      <c r="AS162" s="5" t="b">
        <f>AND($AR162=FALSE, OR($AD162&lt;=0, $AE162&lt;=0, $AF162&lt;=0, $AG162&lt;=0))</f>
        <v>0</v>
      </c>
      <c r="AU162" s="1"/>
      <c r="AW162" s="14">
        <f xml:space="preserve"> SUBTOTAL(104, H162,K162:N162)</f>
        <v>7</v>
      </c>
      <c r="AX162" s="14">
        <f xml:space="preserve"> SUBTOTAL(105, O162:Q162,T162:W162)</f>
        <v>7</v>
      </c>
      <c r="AY162" s="39" t="b">
        <f t="shared" si="4"/>
        <v>1</v>
      </c>
    </row>
    <row r="163" spans="1:51">
      <c r="A163" s="5">
        <v>100</v>
      </c>
      <c r="B163" s="5">
        <v>4</v>
      </c>
      <c r="C163" s="7">
        <v>0.1</v>
      </c>
      <c r="D163" s="7">
        <v>1</v>
      </c>
      <c r="E163" s="5">
        <v>1</v>
      </c>
      <c r="F163" s="6">
        <v>0</v>
      </c>
      <c r="G163" s="6">
        <v>14</v>
      </c>
      <c r="H163" s="6">
        <v>14</v>
      </c>
      <c r="I163" s="6">
        <v>10.652200000000001</v>
      </c>
      <c r="J163" s="6">
        <v>14</v>
      </c>
      <c r="K163" s="16">
        <v>14</v>
      </c>
      <c r="L163" s="6">
        <v>14</v>
      </c>
      <c r="M163" s="90">
        <v>14</v>
      </c>
      <c r="N163" s="17">
        <v>14</v>
      </c>
      <c r="O163" s="6">
        <v>14</v>
      </c>
      <c r="P163" s="6">
        <v>14</v>
      </c>
      <c r="Q163" s="6">
        <v>14</v>
      </c>
      <c r="R163" s="6">
        <v>14</v>
      </c>
      <c r="S163" s="6">
        <v>14</v>
      </c>
      <c r="T163" s="16">
        <v>14</v>
      </c>
      <c r="U163" s="6">
        <v>14</v>
      </c>
      <c r="V163" s="6">
        <v>14</v>
      </c>
      <c r="W163" s="17">
        <v>14</v>
      </c>
      <c r="X163" s="17">
        <f>MIN(O163:Q163)+1</f>
        <v>15</v>
      </c>
      <c r="Y163" s="6">
        <v>100</v>
      </c>
      <c r="Z163" s="6">
        <v>0</v>
      </c>
      <c r="AA163" s="6">
        <v>0</v>
      </c>
      <c r="AB163" s="6">
        <v>23.913</v>
      </c>
      <c r="AC163" s="6">
        <v>0</v>
      </c>
      <c r="AD163" s="6">
        <f>IF(T163="NaN", IF($X163&gt;1, (1-(K163/$X163))*100,100), (1-(K163/T163))*100)</f>
        <v>0</v>
      </c>
      <c r="AE163" s="6">
        <f>IF(U163="NaN", IF($X163&gt;1, (1-(L163/$X163))*100,100), (1-(L163/U163))*100)</f>
        <v>0</v>
      </c>
      <c r="AF163" s="6">
        <f>IF(V163="NaN", IF($X163&gt;1, (1-(M163/$X163))*100,100), (1-(M163/V163))*100)</f>
        <v>0</v>
      </c>
      <c r="AG163" s="17">
        <f>IF(W163="NaN", IF($X163&gt;1, (1-(N163/$X163))*100,100), (1-(N163/W163))*100)</f>
        <v>0</v>
      </c>
      <c r="AH163" s="6">
        <v>7200</v>
      </c>
      <c r="AI163" s="6">
        <v>1.58</v>
      </c>
      <c r="AJ163" s="6">
        <v>10.73</v>
      </c>
      <c r="AK163" s="6">
        <v>1.96</v>
      </c>
      <c r="AL163" s="6">
        <v>4.6399999999999997</v>
      </c>
      <c r="AM163" s="12">
        <v>217.20736908912659</v>
      </c>
      <c r="AN163" s="1">
        <v>269.25187301635742</v>
      </c>
      <c r="AO163" s="1">
        <v>159.23662185668951</v>
      </c>
      <c r="AP163" s="18">
        <v>7.2184498310089111</v>
      </c>
      <c r="AQ163" s="1" t="b">
        <f>SUM($AH163:$AP163) &lt; $AU$1 * 7200</f>
        <v>1</v>
      </c>
      <c r="AR163" s="1" t="b">
        <f t="shared" si="5"/>
        <v>1</v>
      </c>
      <c r="AS163" s="5" t="b">
        <f>AND($AR163=FALSE, OR($AD163&lt;=0, $AE163&lt;=0, $AF163&lt;=0, $AG163&lt;=0))</f>
        <v>0</v>
      </c>
      <c r="AU163" s="1"/>
      <c r="AW163" s="14">
        <f xml:space="preserve"> SUBTOTAL(104, H163,K163:N163)</f>
        <v>14</v>
      </c>
      <c r="AX163" s="14">
        <f xml:space="preserve"> SUBTOTAL(105, O163:Q163,T163:W163)</f>
        <v>14</v>
      </c>
      <c r="AY163" s="39" t="b">
        <f t="shared" si="4"/>
        <v>1</v>
      </c>
    </row>
    <row r="164" spans="1:51">
      <c r="A164" s="5">
        <v>100</v>
      </c>
      <c r="B164" s="5">
        <v>4</v>
      </c>
      <c r="C164" s="7">
        <v>0.1</v>
      </c>
      <c r="D164" s="7">
        <v>1</v>
      </c>
      <c r="E164" s="5">
        <v>2</v>
      </c>
      <c r="F164" s="6">
        <v>0</v>
      </c>
      <c r="G164" s="6">
        <v>7</v>
      </c>
      <c r="H164" s="6">
        <v>7</v>
      </c>
      <c r="I164" s="6">
        <v>7</v>
      </c>
      <c r="J164" s="6">
        <v>7</v>
      </c>
      <c r="K164" s="16">
        <v>7</v>
      </c>
      <c r="L164" s="6">
        <v>7</v>
      </c>
      <c r="M164" s="90">
        <v>7</v>
      </c>
      <c r="N164" s="17">
        <v>6.9999999999999982</v>
      </c>
      <c r="O164" s="6">
        <v>7</v>
      </c>
      <c r="P164" s="6">
        <v>7</v>
      </c>
      <c r="Q164" s="6">
        <v>7</v>
      </c>
      <c r="R164" s="6">
        <v>7</v>
      </c>
      <c r="S164" s="6">
        <v>7</v>
      </c>
      <c r="T164" s="16">
        <v>7</v>
      </c>
      <c r="U164" s="6">
        <v>7</v>
      </c>
      <c r="V164" s="6">
        <v>7</v>
      </c>
      <c r="W164" s="17">
        <v>6.9999999999999982</v>
      </c>
      <c r="X164" s="17">
        <f>MIN(O164:Q164)+1</f>
        <v>8</v>
      </c>
      <c r="Y164" s="6">
        <v>100</v>
      </c>
      <c r="Z164" s="6">
        <v>0</v>
      </c>
      <c r="AA164" s="6">
        <v>0</v>
      </c>
      <c r="AB164" s="6">
        <v>0</v>
      </c>
      <c r="AC164" s="6">
        <v>0</v>
      </c>
      <c r="AD164" s="6">
        <f>IF(T164="NaN", IF($X164&gt;1, (1-(K164/$X164))*100,100), (1-(K164/T164))*100)</f>
        <v>0</v>
      </c>
      <c r="AE164" s="6">
        <f>IF(U164="NaN", IF($X164&gt;1, (1-(L164/$X164))*100,100), (1-(L164/U164))*100)</f>
        <v>0</v>
      </c>
      <c r="AF164" s="6">
        <f>IF(V164="NaN", IF($X164&gt;1, (1-(M164/$X164))*100,100), (1-(M164/V164))*100)</f>
        <v>0</v>
      </c>
      <c r="AG164" s="17">
        <f>IF(W164="NaN", IF($X164&gt;1, (1-(N164/$X164))*100,100), (1-(N164/W164))*100)</f>
        <v>0</v>
      </c>
      <c r="AH164" s="6">
        <v>7200</v>
      </c>
      <c r="AI164" s="6">
        <v>0.64</v>
      </c>
      <c r="AJ164" s="6">
        <v>0.5</v>
      </c>
      <c r="AK164" s="6">
        <v>0.51</v>
      </c>
      <c r="AL164" s="6">
        <v>0.91</v>
      </c>
      <c r="AM164" s="12">
        <v>84.177957057952881</v>
      </c>
      <c r="AN164" s="1">
        <v>223.91111779212949</v>
      </c>
      <c r="AO164" s="1">
        <v>11.450073003768919</v>
      </c>
      <c r="AP164" s="18">
        <v>5.2797949314117432</v>
      </c>
      <c r="AQ164" s="1" t="b">
        <f>SUM($AH164:$AP164) &lt; $AU$1 * 7200</f>
        <v>1</v>
      </c>
      <c r="AR164" s="1" t="b">
        <f t="shared" si="5"/>
        <v>1</v>
      </c>
      <c r="AS164" s="5" t="b">
        <f>AND($AR164=FALSE, OR($AD164&lt;=0, $AE164&lt;=0, $AF164&lt;=0, $AG164&lt;=0))</f>
        <v>0</v>
      </c>
      <c r="AU164" s="1"/>
      <c r="AW164" s="14">
        <f xml:space="preserve"> SUBTOTAL(104, H164,K164:N164)</f>
        <v>7</v>
      </c>
      <c r="AX164" s="14">
        <f xml:space="preserve"> SUBTOTAL(105, O164:Q164,T164:W164)</f>
        <v>6.9999999999999982</v>
      </c>
      <c r="AY164" s="39" t="b">
        <f t="shared" si="4"/>
        <v>1</v>
      </c>
    </row>
    <row r="165" spans="1:51">
      <c r="A165" s="5">
        <v>100</v>
      </c>
      <c r="B165" s="5">
        <v>4</v>
      </c>
      <c r="C165" s="7">
        <v>0.1</v>
      </c>
      <c r="D165" s="7">
        <v>1</v>
      </c>
      <c r="E165" s="5">
        <v>3</v>
      </c>
      <c r="F165" s="6">
        <v>0</v>
      </c>
      <c r="G165" s="6">
        <v>14</v>
      </c>
      <c r="H165" s="6">
        <v>14</v>
      </c>
      <c r="I165" s="6">
        <v>10.5</v>
      </c>
      <c r="J165" s="6">
        <v>14</v>
      </c>
      <c r="K165" s="16">
        <v>14</v>
      </c>
      <c r="L165" s="6">
        <v>14</v>
      </c>
      <c r="M165" s="90">
        <v>14</v>
      </c>
      <c r="N165" s="17">
        <v>14</v>
      </c>
      <c r="O165" s="6">
        <v>14</v>
      </c>
      <c r="P165" s="6">
        <v>14</v>
      </c>
      <c r="Q165" s="6">
        <v>14</v>
      </c>
      <c r="R165" s="6">
        <v>14</v>
      </c>
      <c r="S165" s="6">
        <v>14</v>
      </c>
      <c r="T165" s="16">
        <v>14</v>
      </c>
      <c r="U165" s="6">
        <v>14</v>
      </c>
      <c r="V165" s="6">
        <v>14</v>
      </c>
      <c r="W165" s="17">
        <v>14</v>
      </c>
      <c r="X165" s="17">
        <f>MIN(O165:Q165)+1</f>
        <v>15</v>
      </c>
      <c r="Y165" s="6">
        <v>100</v>
      </c>
      <c r="Z165" s="6">
        <v>0</v>
      </c>
      <c r="AA165" s="6">
        <v>0</v>
      </c>
      <c r="AB165" s="6">
        <v>25</v>
      </c>
      <c r="AC165" s="6">
        <v>0</v>
      </c>
      <c r="AD165" s="6">
        <f>IF(T165="NaN", IF($X165&gt;1, (1-(K165/$X165))*100,100), (1-(K165/T165))*100)</f>
        <v>0</v>
      </c>
      <c r="AE165" s="6">
        <f>IF(U165="NaN", IF($X165&gt;1, (1-(L165/$X165))*100,100), (1-(L165/U165))*100)</f>
        <v>0</v>
      </c>
      <c r="AF165" s="6">
        <f>IF(V165="NaN", IF($X165&gt;1, (1-(M165/$X165))*100,100), (1-(M165/V165))*100)</f>
        <v>0</v>
      </c>
      <c r="AG165" s="17">
        <f>IF(W165="NaN", IF($X165&gt;1, (1-(N165/$X165))*100,100), (1-(N165/W165))*100)</f>
        <v>0</v>
      </c>
      <c r="AH165" s="6">
        <v>7200</v>
      </c>
      <c r="AI165" s="6">
        <v>5.4</v>
      </c>
      <c r="AJ165" s="6">
        <v>13.5</v>
      </c>
      <c r="AK165" s="6">
        <v>1.84</v>
      </c>
      <c r="AL165" s="6">
        <v>4.37</v>
      </c>
      <c r="AM165" s="12">
        <v>297.97311496734619</v>
      </c>
      <c r="AN165" s="1">
        <v>485.77735304832458</v>
      </c>
      <c r="AO165" s="1">
        <v>57.609726905822747</v>
      </c>
      <c r="AP165" s="18">
        <v>7.4126331806182861</v>
      </c>
      <c r="AQ165" s="1" t="b">
        <f>SUM($AH165:$AP165) &lt; $AU$1 * 7200</f>
        <v>1</v>
      </c>
      <c r="AR165" s="1" t="b">
        <f t="shared" si="5"/>
        <v>1</v>
      </c>
      <c r="AS165" s="5" t="b">
        <f>AND($AR165=FALSE, OR($AD165&lt;=0, $AE165&lt;=0, $AF165&lt;=0, $AG165&lt;=0))</f>
        <v>0</v>
      </c>
      <c r="AU165" s="1"/>
      <c r="AW165" s="14">
        <f xml:space="preserve"> SUBTOTAL(104, H165,K165:N165)</f>
        <v>14</v>
      </c>
      <c r="AX165" s="14">
        <f xml:space="preserve"> SUBTOTAL(105, O165:Q165,T165:W165)</f>
        <v>14</v>
      </c>
      <c r="AY165" s="39" t="b">
        <f t="shared" si="4"/>
        <v>1</v>
      </c>
    </row>
    <row r="166" spans="1:51">
      <c r="A166" s="5">
        <v>100</v>
      </c>
      <c r="B166" s="5">
        <v>4</v>
      </c>
      <c r="C166" s="7">
        <v>0.1</v>
      </c>
      <c r="D166" s="7">
        <v>1</v>
      </c>
      <c r="E166" s="5">
        <v>4</v>
      </c>
      <c r="F166" s="6">
        <v>7</v>
      </c>
      <c r="G166" s="6">
        <v>7</v>
      </c>
      <c r="H166" s="6">
        <v>7</v>
      </c>
      <c r="I166" s="6">
        <v>7</v>
      </c>
      <c r="J166" s="6">
        <v>7</v>
      </c>
      <c r="K166" s="16">
        <v>7</v>
      </c>
      <c r="L166" s="6">
        <v>7</v>
      </c>
      <c r="M166" s="90">
        <v>7</v>
      </c>
      <c r="N166" s="17">
        <v>7</v>
      </c>
      <c r="O166" s="6">
        <v>7</v>
      </c>
      <c r="P166" s="6">
        <v>7</v>
      </c>
      <c r="Q166" s="6">
        <v>7</v>
      </c>
      <c r="R166" s="6">
        <v>7</v>
      </c>
      <c r="S166" s="6">
        <v>7</v>
      </c>
      <c r="T166" s="16">
        <v>7</v>
      </c>
      <c r="U166" s="6">
        <v>7</v>
      </c>
      <c r="V166" s="6">
        <v>7</v>
      </c>
      <c r="W166" s="17">
        <v>7</v>
      </c>
      <c r="X166" s="17">
        <f>MIN(O166:Q166)+1</f>
        <v>8</v>
      </c>
      <c r="Y166" s="6">
        <v>0</v>
      </c>
      <c r="Z166" s="6">
        <v>0</v>
      </c>
      <c r="AA166" s="6">
        <v>0</v>
      </c>
      <c r="AB166" s="6">
        <v>0</v>
      </c>
      <c r="AC166" s="6">
        <v>0</v>
      </c>
      <c r="AD166" s="6">
        <f>IF(T166="NaN", IF($X166&gt;1, (1-(K166/$X166))*100,100), (1-(K166/T166))*100)</f>
        <v>0</v>
      </c>
      <c r="AE166" s="6">
        <f>IF(U166="NaN", IF($X166&gt;1, (1-(L166/$X166))*100,100), (1-(L166/U166))*100)</f>
        <v>0</v>
      </c>
      <c r="AF166" s="6">
        <f>IF(V166="NaN", IF($X166&gt;1, (1-(M166/$X166))*100,100), (1-(M166/V166))*100)</f>
        <v>0</v>
      </c>
      <c r="AG166" s="17">
        <f>IF(W166="NaN", IF($X166&gt;1, (1-(N166/$X166))*100,100), (1-(N166/W166))*100)</f>
        <v>0</v>
      </c>
      <c r="AH166" s="6">
        <v>6.7</v>
      </c>
      <c r="AI166" s="6">
        <v>1.1100000000000001</v>
      </c>
      <c r="AJ166" s="6">
        <v>1.61</v>
      </c>
      <c r="AK166" s="6">
        <v>0.68</v>
      </c>
      <c r="AL166" s="6">
        <v>0.71</v>
      </c>
      <c r="AM166" s="12">
        <v>55.929136991500847</v>
      </c>
      <c r="AN166" s="1">
        <v>22.365159034729</v>
      </c>
      <c r="AO166" s="1">
        <v>10.809866905212401</v>
      </c>
      <c r="AP166" s="18">
        <v>4.9831089973449707</v>
      </c>
      <c r="AQ166" s="1" t="b">
        <f>SUM($AH166:$AP166) &lt; $AU$1 * 7200</f>
        <v>1</v>
      </c>
      <c r="AR166" s="1" t="b">
        <f t="shared" si="5"/>
        <v>1</v>
      </c>
      <c r="AS166" s="5" t="b">
        <f>AND($AR166=FALSE, OR($AD166&lt;=0, $AE166&lt;=0, $AF166&lt;=0, $AG166&lt;=0))</f>
        <v>0</v>
      </c>
      <c r="AU166" s="1"/>
      <c r="AW166" s="14">
        <f xml:space="preserve"> SUBTOTAL(104, H166,K166:N166)</f>
        <v>7</v>
      </c>
      <c r="AX166" s="14">
        <f xml:space="preserve"> SUBTOTAL(105, O166:Q166,T166:W166)</f>
        <v>7</v>
      </c>
      <c r="AY166" s="39" t="b">
        <f t="shared" si="4"/>
        <v>1</v>
      </c>
    </row>
    <row r="167" spans="1:51">
      <c r="A167" s="5">
        <v>100</v>
      </c>
      <c r="B167" s="5">
        <v>4</v>
      </c>
      <c r="C167" s="7">
        <v>0.1</v>
      </c>
      <c r="D167" s="7">
        <v>1</v>
      </c>
      <c r="E167" s="5">
        <v>5</v>
      </c>
      <c r="F167" s="6">
        <v>0</v>
      </c>
      <c r="G167" s="6">
        <v>7</v>
      </c>
      <c r="H167" s="6">
        <v>7</v>
      </c>
      <c r="I167" s="6">
        <v>7</v>
      </c>
      <c r="J167" s="6">
        <v>7</v>
      </c>
      <c r="K167" s="16">
        <v>7</v>
      </c>
      <c r="L167" s="6">
        <v>7</v>
      </c>
      <c r="M167" s="90">
        <v>7</v>
      </c>
      <c r="N167" s="17">
        <v>7</v>
      </c>
      <c r="O167" s="6">
        <v>7</v>
      </c>
      <c r="P167" s="6">
        <v>7</v>
      </c>
      <c r="Q167" s="6">
        <v>7</v>
      </c>
      <c r="R167" s="6">
        <v>7</v>
      </c>
      <c r="S167" s="6">
        <v>7</v>
      </c>
      <c r="T167" s="16">
        <v>7</v>
      </c>
      <c r="U167" s="6">
        <v>7</v>
      </c>
      <c r="V167" s="6">
        <v>7</v>
      </c>
      <c r="W167" s="17">
        <v>7</v>
      </c>
      <c r="X167" s="17">
        <f>MIN(O167:Q167)+1</f>
        <v>8</v>
      </c>
      <c r="Y167" s="6">
        <v>100</v>
      </c>
      <c r="Z167" s="6">
        <v>0</v>
      </c>
      <c r="AA167" s="6">
        <v>0</v>
      </c>
      <c r="AB167" s="6">
        <v>0</v>
      </c>
      <c r="AC167" s="6">
        <v>0</v>
      </c>
      <c r="AD167" s="6">
        <f>IF(T167="NaN", IF($X167&gt;1, (1-(K167/$X167))*100,100), (1-(K167/T167))*100)</f>
        <v>0</v>
      </c>
      <c r="AE167" s="6">
        <f>IF(U167="NaN", IF($X167&gt;1, (1-(L167/$X167))*100,100), (1-(L167/U167))*100)</f>
        <v>0</v>
      </c>
      <c r="AF167" s="6">
        <f>IF(V167="NaN", IF($X167&gt;1, (1-(M167/$X167))*100,100), (1-(M167/V167))*100)</f>
        <v>0</v>
      </c>
      <c r="AG167" s="17">
        <f>IF(W167="NaN", IF($X167&gt;1, (1-(N167/$X167))*100,100), (1-(N167/W167))*100)</f>
        <v>0</v>
      </c>
      <c r="AH167" s="6">
        <v>7200</v>
      </c>
      <c r="AI167" s="6">
        <v>0.3</v>
      </c>
      <c r="AJ167" s="6">
        <v>1.5</v>
      </c>
      <c r="AK167" s="6">
        <v>0.2</v>
      </c>
      <c r="AL167" s="6">
        <v>0.8</v>
      </c>
      <c r="AM167" s="12">
        <v>25.080352067947391</v>
      </c>
      <c r="AN167" s="1">
        <v>40.747730016708367</v>
      </c>
      <c r="AO167" s="1">
        <v>38.064247131347663</v>
      </c>
      <c r="AP167" s="18">
        <v>5.2610800266265869</v>
      </c>
      <c r="AQ167" s="1" t="b">
        <f>SUM($AH167:$AP167) &lt; $AU$1 * 7200</f>
        <v>1</v>
      </c>
      <c r="AR167" s="1" t="b">
        <f t="shared" si="5"/>
        <v>1</v>
      </c>
      <c r="AS167" s="5" t="b">
        <f>AND($AR167=FALSE, OR($AD167&lt;=0, $AE167&lt;=0, $AF167&lt;=0, $AG167&lt;=0))</f>
        <v>0</v>
      </c>
      <c r="AU167" s="1"/>
      <c r="AW167" s="14">
        <f xml:space="preserve"> SUBTOTAL(104, H167,K167:N167)</f>
        <v>7</v>
      </c>
      <c r="AX167" s="14">
        <f xml:space="preserve"> SUBTOTAL(105, O167:Q167,T167:W167)</f>
        <v>7</v>
      </c>
      <c r="AY167" s="39" t="b">
        <f t="shared" si="4"/>
        <v>1</v>
      </c>
    </row>
    <row r="168" spans="1:51">
      <c r="A168" s="5">
        <v>100</v>
      </c>
      <c r="B168" s="5">
        <v>4</v>
      </c>
      <c r="C168" s="7">
        <v>0.3</v>
      </c>
      <c r="D168" s="7">
        <v>0.1</v>
      </c>
      <c r="E168" s="5">
        <v>1</v>
      </c>
      <c r="F168" s="6">
        <v>0</v>
      </c>
      <c r="G168" s="6">
        <v>8</v>
      </c>
      <c r="H168" s="6">
        <v>8</v>
      </c>
      <c r="I168" s="6">
        <v>8</v>
      </c>
      <c r="J168" s="6">
        <v>8</v>
      </c>
      <c r="K168" s="16">
        <v>8</v>
      </c>
      <c r="L168" s="6">
        <v>8</v>
      </c>
      <c r="M168" s="90">
        <v>8</v>
      </c>
      <c r="N168" s="17">
        <v>8</v>
      </c>
      <c r="O168" s="6">
        <v>8</v>
      </c>
      <c r="P168" s="6">
        <v>8</v>
      </c>
      <c r="Q168" s="6">
        <v>8</v>
      </c>
      <c r="R168" s="6">
        <v>8</v>
      </c>
      <c r="S168" s="6">
        <v>8</v>
      </c>
      <c r="T168" s="16">
        <v>8</v>
      </c>
      <c r="U168" s="6" t="s">
        <v>14</v>
      </c>
      <c r="V168" s="6">
        <v>8</v>
      </c>
      <c r="W168" s="17">
        <v>8</v>
      </c>
      <c r="X168" s="17">
        <f>MIN(O168:Q168)+1</f>
        <v>9</v>
      </c>
      <c r="Y168" s="6">
        <v>100</v>
      </c>
      <c r="Z168" s="6">
        <v>0</v>
      </c>
      <c r="AA168" s="6">
        <v>0</v>
      </c>
      <c r="AB168" s="6">
        <v>0</v>
      </c>
      <c r="AC168" s="6">
        <v>0</v>
      </c>
      <c r="AD168" s="6">
        <f>IF(T168="NaN", IF($X168&gt;1, (1-(K168/$X168))*100,100), (1-(K168/T168))*100)</f>
        <v>0</v>
      </c>
      <c r="AE168" s="6">
        <f>IF(U168="NaN", IF($X168&gt;1, (1-(L168/$X168))*100,100), (1-(L168/U168))*100)</f>
        <v>11.111111111111116</v>
      </c>
      <c r="AF168" s="6">
        <f>IF(V168="NaN", IF($X168&gt;1, (1-(M168/$X168))*100,100), (1-(M168/V168))*100)</f>
        <v>0</v>
      </c>
      <c r="AG168" s="17">
        <f>IF(W168="NaN", IF($X168&gt;1, (1-(N168/$X168))*100,100), (1-(N168/W168))*100)</f>
        <v>0</v>
      </c>
      <c r="AH168" s="6">
        <v>7200</v>
      </c>
      <c r="AI168" s="6">
        <v>1.38</v>
      </c>
      <c r="AJ168" s="6">
        <v>0.32</v>
      </c>
      <c r="AK168" s="6">
        <v>0.04</v>
      </c>
      <c r="AL168" s="6">
        <v>0.11</v>
      </c>
      <c r="AM168" s="12">
        <v>140.69414186477661</v>
      </c>
      <c r="AN168" s="1">
        <v>7200</v>
      </c>
      <c r="AO168" s="1">
        <v>65.11562705039978</v>
      </c>
      <c r="AP168" s="18">
        <v>5.0916240215301514</v>
      </c>
      <c r="AQ168" s="1" t="b">
        <f>SUM($AH168:$AP168) &lt; $AU$1 * 7200</f>
        <v>1</v>
      </c>
      <c r="AR168" s="1" t="b">
        <f t="shared" si="5"/>
        <v>1</v>
      </c>
      <c r="AS168" s="5" t="b">
        <f>AND($AR168=FALSE, OR($AD168&lt;=0, $AE168&lt;=0, $AF168&lt;=0, $AG168&lt;=0))</f>
        <v>0</v>
      </c>
      <c r="AU168" s="1"/>
      <c r="AW168" s="14">
        <f xml:space="preserve"> SUBTOTAL(104, H168,K168:N168)</f>
        <v>8</v>
      </c>
      <c r="AX168" s="14">
        <f xml:space="preserve"> SUBTOTAL(105, O168:Q168,T168:W168)</f>
        <v>8</v>
      </c>
      <c r="AY168" s="39" t="b">
        <f t="shared" si="4"/>
        <v>1</v>
      </c>
    </row>
    <row r="169" spans="1:51">
      <c r="A169" s="5">
        <v>100</v>
      </c>
      <c r="B169" s="5">
        <v>4</v>
      </c>
      <c r="C169" s="7">
        <v>0.3</v>
      </c>
      <c r="D169" s="7">
        <v>0.1</v>
      </c>
      <c r="E169" s="5">
        <v>2</v>
      </c>
      <c r="F169" s="6">
        <v>0</v>
      </c>
      <c r="G169" s="6">
        <v>8</v>
      </c>
      <c r="H169" s="6">
        <v>8</v>
      </c>
      <c r="I169" s="6">
        <v>8</v>
      </c>
      <c r="J169" s="6">
        <v>8</v>
      </c>
      <c r="K169" s="16">
        <v>8</v>
      </c>
      <c r="L169" s="6">
        <v>8</v>
      </c>
      <c r="M169" s="90">
        <v>8</v>
      </c>
      <c r="N169" s="17">
        <v>8</v>
      </c>
      <c r="O169" s="6">
        <v>8</v>
      </c>
      <c r="P169" s="6">
        <v>8</v>
      </c>
      <c r="Q169" s="6">
        <v>8</v>
      </c>
      <c r="R169" s="6">
        <v>8</v>
      </c>
      <c r="S169" s="6">
        <v>8</v>
      </c>
      <c r="T169" s="16">
        <v>8</v>
      </c>
      <c r="U169" s="6" t="s">
        <v>14</v>
      </c>
      <c r="V169" s="6" t="s">
        <v>14</v>
      </c>
      <c r="W169" s="17">
        <v>8</v>
      </c>
      <c r="X169" s="17">
        <f>MIN(O169:Q169)+1</f>
        <v>9</v>
      </c>
      <c r="Y169" s="6">
        <v>100</v>
      </c>
      <c r="Z169" s="6">
        <v>0</v>
      </c>
      <c r="AA169" s="6">
        <v>0</v>
      </c>
      <c r="AB169" s="6">
        <v>0</v>
      </c>
      <c r="AC169" s="6">
        <v>0</v>
      </c>
      <c r="AD169" s="6">
        <f>IF(T169="NaN", IF($X169&gt;1, (1-(K169/$X169))*100,100), (1-(K169/T169))*100)</f>
        <v>0</v>
      </c>
      <c r="AE169" s="6">
        <f>IF(U169="NaN", IF($X169&gt;1, (1-(L169/$X169))*100,100), (1-(L169/U169))*100)</f>
        <v>11.111111111111116</v>
      </c>
      <c r="AF169" s="6">
        <f>IF(V169="NaN", IF($X169&gt;1, (1-(M169/$X169))*100,100), (1-(M169/V169))*100)</f>
        <v>11.111111111111116</v>
      </c>
      <c r="AG169" s="17">
        <f>IF(W169="NaN", IF($X169&gt;1, (1-(N169/$X169))*100,100), (1-(N169/W169))*100)</f>
        <v>0</v>
      </c>
      <c r="AH169" s="6">
        <v>7200</v>
      </c>
      <c r="AI169" s="6">
        <v>0.15</v>
      </c>
      <c r="AJ169" s="6">
        <v>3.03</v>
      </c>
      <c r="AK169" s="6">
        <v>0.05</v>
      </c>
      <c r="AL169" s="6">
        <v>0.12</v>
      </c>
      <c r="AM169" s="12">
        <v>129.86991310119629</v>
      </c>
      <c r="AN169" s="1">
        <v>7200</v>
      </c>
      <c r="AO169" s="1">
        <v>7200</v>
      </c>
      <c r="AP169" s="18">
        <v>5.9856390953063956</v>
      </c>
      <c r="AQ169" s="1" t="b">
        <f>SUM($AH169:$AP169) &lt; $AU$1 * 7200</f>
        <v>1</v>
      </c>
      <c r="AR169" s="1" t="b">
        <f t="shared" si="5"/>
        <v>1</v>
      </c>
      <c r="AS169" s="5" t="b">
        <f>AND($AR169=FALSE, OR($AD169&lt;=0, $AE169&lt;=0, $AF169&lt;=0, $AG169&lt;=0))</f>
        <v>0</v>
      </c>
      <c r="AU169" s="1"/>
      <c r="AW169" s="14">
        <f xml:space="preserve"> SUBTOTAL(104, H169,K169:N169)</f>
        <v>8</v>
      </c>
      <c r="AX169" s="14">
        <f xml:space="preserve"> SUBTOTAL(105, O169:Q169,T169:W169)</f>
        <v>8</v>
      </c>
      <c r="AY169" s="39" t="b">
        <f t="shared" si="4"/>
        <v>1</v>
      </c>
    </row>
    <row r="170" spans="1:51">
      <c r="A170" s="5">
        <v>100</v>
      </c>
      <c r="B170" s="5">
        <v>4</v>
      </c>
      <c r="C170" s="7">
        <v>0.3</v>
      </c>
      <c r="D170" s="7">
        <v>0.1</v>
      </c>
      <c r="E170" s="5">
        <v>3</v>
      </c>
      <c r="F170" s="6">
        <v>0</v>
      </c>
      <c r="G170" s="6">
        <v>18</v>
      </c>
      <c r="H170" s="6">
        <v>18</v>
      </c>
      <c r="I170" s="6">
        <v>10.5</v>
      </c>
      <c r="J170" s="6">
        <v>11.454499999999999</v>
      </c>
      <c r="K170" s="16">
        <v>8.9999999999999947</v>
      </c>
      <c r="L170" s="6">
        <v>18</v>
      </c>
      <c r="M170" s="90">
        <v>18</v>
      </c>
      <c r="N170" s="17">
        <v>18</v>
      </c>
      <c r="O170" s="6">
        <v>18</v>
      </c>
      <c r="P170" s="6">
        <v>18</v>
      </c>
      <c r="Q170" s="6">
        <v>18</v>
      </c>
      <c r="R170" s="6">
        <v>18</v>
      </c>
      <c r="S170" s="6">
        <v>18</v>
      </c>
      <c r="T170" s="16">
        <v>18</v>
      </c>
      <c r="U170" s="6">
        <v>18</v>
      </c>
      <c r="V170" s="6">
        <v>18</v>
      </c>
      <c r="W170" s="17">
        <v>18</v>
      </c>
      <c r="X170" s="17">
        <f>MIN(O170:Q170)+1</f>
        <v>19</v>
      </c>
      <c r="Y170" s="6">
        <v>100</v>
      </c>
      <c r="Z170" s="6">
        <v>0</v>
      </c>
      <c r="AA170" s="6">
        <v>0</v>
      </c>
      <c r="AB170" s="6">
        <v>41.666699999999999</v>
      </c>
      <c r="AC170" s="6">
        <v>36.363599999999998</v>
      </c>
      <c r="AD170" s="6">
        <f>IF(T170="NaN", IF($X170&gt;1, (1-(K170/$X170))*100,100), (1-(K170/T170))*100)</f>
        <v>50.000000000000021</v>
      </c>
      <c r="AE170" s="6">
        <f>IF(U170="NaN", IF($X170&gt;1, (1-(L170/$X170))*100,100), (1-(L170/U170))*100)</f>
        <v>0</v>
      </c>
      <c r="AF170" s="6">
        <f>IF(V170="NaN", IF($X170&gt;1, (1-(M170/$X170))*100,100), (1-(M170/V170))*100)</f>
        <v>0</v>
      </c>
      <c r="AG170" s="17">
        <f>IF(W170="NaN", IF($X170&gt;1, (1-(N170/$X170))*100,100), (1-(N170/W170))*100)</f>
        <v>0</v>
      </c>
      <c r="AH170" s="6">
        <v>7200</v>
      </c>
      <c r="AI170" s="6">
        <v>76.78</v>
      </c>
      <c r="AJ170" s="6">
        <v>1074.3</v>
      </c>
      <c r="AK170" s="6">
        <v>6723.32</v>
      </c>
      <c r="AL170" s="6">
        <v>5243.19</v>
      </c>
      <c r="AM170" s="12">
        <v>7200</v>
      </c>
      <c r="AN170" s="1">
        <v>520.19075393676758</v>
      </c>
      <c r="AO170" s="1">
        <v>330.03414297103882</v>
      </c>
      <c r="AP170" s="18">
        <v>9.7597270011901855</v>
      </c>
      <c r="AQ170" s="1" t="b">
        <f>SUM($AH170:$AP170) &lt; $AU$1 * 7200</f>
        <v>1</v>
      </c>
      <c r="AR170" s="1" t="b">
        <f t="shared" si="5"/>
        <v>1</v>
      </c>
      <c r="AS170" s="5" t="b">
        <f>AND($AR170=FALSE, OR($AD170&lt;=0, $AE170&lt;=0, $AF170&lt;=0, $AG170&lt;=0))</f>
        <v>0</v>
      </c>
      <c r="AU170" s="1"/>
      <c r="AW170" s="14">
        <f xml:space="preserve"> SUBTOTAL(104, H170,K170:N170)</f>
        <v>18</v>
      </c>
      <c r="AX170" s="14">
        <f xml:space="preserve"> SUBTOTAL(105, O170:Q170,T170:W170)</f>
        <v>18</v>
      </c>
      <c r="AY170" s="39" t="b">
        <f t="shared" si="4"/>
        <v>1</v>
      </c>
    </row>
    <row r="171" spans="1:51">
      <c r="A171" s="5">
        <v>100</v>
      </c>
      <c r="B171" s="5">
        <v>4</v>
      </c>
      <c r="C171" s="7">
        <v>0.3</v>
      </c>
      <c r="D171" s="7">
        <v>0.1</v>
      </c>
      <c r="E171" s="5">
        <v>4</v>
      </c>
      <c r="F171" s="6">
        <v>0</v>
      </c>
      <c r="G171" s="6">
        <v>8</v>
      </c>
      <c r="H171" s="6">
        <v>8</v>
      </c>
      <c r="I171" s="6">
        <v>8</v>
      </c>
      <c r="J171" s="6">
        <v>8</v>
      </c>
      <c r="K171" s="16">
        <v>8</v>
      </c>
      <c r="L171" s="6">
        <v>8</v>
      </c>
      <c r="M171" s="90">
        <v>8</v>
      </c>
      <c r="N171" s="17">
        <v>8</v>
      </c>
      <c r="O171" s="6">
        <v>8</v>
      </c>
      <c r="P171" s="6">
        <v>8</v>
      </c>
      <c r="Q171" s="6">
        <v>8</v>
      </c>
      <c r="R171" s="6">
        <v>8</v>
      </c>
      <c r="S171" s="6">
        <v>8</v>
      </c>
      <c r="T171" s="16">
        <v>8</v>
      </c>
      <c r="U171" s="6" t="s">
        <v>14</v>
      </c>
      <c r="V171" s="6" t="s">
        <v>14</v>
      </c>
      <c r="W171" s="17">
        <v>8</v>
      </c>
      <c r="X171" s="17">
        <f>MIN(O171:Q171)+1</f>
        <v>9</v>
      </c>
      <c r="Y171" s="6">
        <v>100</v>
      </c>
      <c r="Z171" s="6">
        <v>0</v>
      </c>
      <c r="AA171" s="6">
        <v>0</v>
      </c>
      <c r="AB171" s="6">
        <v>0</v>
      </c>
      <c r="AC171" s="6">
        <v>0</v>
      </c>
      <c r="AD171" s="6">
        <f>IF(T171="NaN", IF($X171&gt;1, (1-(K171/$X171))*100,100), (1-(K171/T171))*100)</f>
        <v>0</v>
      </c>
      <c r="AE171" s="6">
        <f>IF(U171="NaN", IF($X171&gt;1, (1-(L171/$X171))*100,100), (1-(L171/U171))*100)</f>
        <v>11.111111111111116</v>
      </c>
      <c r="AF171" s="6">
        <f>IF(V171="NaN", IF($X171&gt;1, (1-(M171/$X171))*100,100), (1-(M171/V171))*100)</f>
        <v>11.111111111111116</v>
      </c>
      <c r="AG171" s="17">
        <f>IF(W171="NaN", IF($X171&gt;1, (1-(N171/$X171))*100,100), (1-(N171/W171))*100)</f>
        <v>0</v>
      </c>
      <c r="AH171" s="6">
        <v>7200</v>
      </c>
      <c r="AI171" s="6">
        <v>0.15</v>
      </c>
      <c r="AJ171" s="6">
        <v>0.63</v>
      </c>
      <c r="AK171" s="6">
        <v>0.99</v>
      </c>
      <c r="AL171" s="6">
        <v>1.0900000000000001</v>
      </c>
      <c r="AM171" s="12">
        <v>132.49873018264771</v>
      </c>
      <c r="AN171" s="1">
        <v>7200</v>
      </c>
      <c r="AO171" s="1">
        <v>7200</v>
      </c>
      <c r="AP171" s="18">
        <v>5.7873010635375977</v>
      </c>
      <c r="AQ171" s="1" t="b">
        <f>SUM($AH171:$AP171) &lt; $AU$1 * 7200</f>
        <v>1</v>
      </c>
      <c r="AR171" s="1" t="b">
        <f t="shared" si="5"/>
        <v>1</v>
      </c>
      <c r="AS171" s="5" t="b">
        <f>AND($AR171=FALSE, OR($AD171&lt;=0, $AE171&lt;=0, $AF171&lt;=0, $AG171&lt;=0))</f>
        <v>0</v>
      </c>
      <c r="AU171" s="1"/>
      <c r="AW171" s="14">
        <f xml:space="preserve"> SUBTOTAL(104, H171,K171:N171)</f>
        <v>8</v>
      </c>
      <c r="AX171" s="14">
        <f xml:space="preserve"> SUBTOTAL(105, O171:Q171,T171:W171)</f>
        <v>8</v>
      </c>
      <c r="AY171" s="39" t="b">
        <f t="shared" si="4"/>
        <v>1</v>
      </c>
    </row>
    <row r="172" spans="1:51">
      <c r="A172" s="5">
        <v>100</v>
      </c>
      <c r="B172" s="5">
        <v>4</v>
      </c>
      <c r="C172" s="7">
        <v>0.3</v>
      </c>
      <c r="D172" s="7">
        <v>0.1</v>
      </c>
      <c r="E172" s="5">
        <v>5</v>
      </c>
      <c r="F172" s="6">
        <v>0</v>
      </c>
      <c r="G172" s="6">
        <v>14</v>
      </c>
      <c r="H172" s="6">
        <v>14</v>
      </c>
      <c r="I172" s="6">
        <v>8.1666699999999999</v>
      </c>
      <c r="J172" s="6">
        <v>8.8000000000000007</v>
      </c>
      <c r="K172" s="16">
        <v>14</v>
      </c>
      <c r="L172" s="6">
        <v>7.4117647058823524</v>
      </c>
      <c r="M172" s="90">
        <v>14</v>
      </c>
      <c r="N172" s="17">
        <v>14</v>
      </c>
      <c r="O172" s="6">
        <v>14</v>
      </c>
      <c r="P172" s="6">
        <v>14</v>
      </c>
      <c r="Q172" s="6">
        <v>14</v>
      </c>
      <c r="R172" s="6">
        <v>14</v>
      </c>
      <c r="S172" s="6">
        <v>14</v>
      </c>
      <c r="T172" s="16">
        <v>14</v>
      </c>
      <c r="U172" s="6" t="s">
        <v>14</v>
      </c>
      <c r="V172" s="6">
        <v>14</v>
      </c>
      <c r="W172" s="17">
        <v>14</v>
      </c>
      <c r="X172" s="17">
        <f>MIN(O172:Q172)+1</f>
        <v>15</v>
      </c>
      <c r="Y172" s="6">
        <v>100</v>
      </c>
      <c r="Z172" s="6">
        <v>0</v>
      </c>
      <c r="AA172" s="6">
        <v>0</v>
      </c>
      <c r="AB172" s="6">
        <v>41.666699999999999</v>
      </c>
      <c r="AC172" s="6">
        <v>37.142899999999997</v>
      </c>
      <c r="AD172" s="6">
        <f>IF(T172="NaN", IF($X172&gt;1, (1-(K172/$X172))*100,100), (1-(K172/T172))*100)</f>
        <v>0</v>
      </c>
      <c r="AE172" s="6">
        <f>IF(U172="NaN", IF($X172&gt;1, (1-(L172/$X172))*100,100), (1-(L172/U172))*100)</f>
        <v>50.588235294117645</v>
      </c>
      <c r="AF172" s="6">
        <f>IF(V172="NaN", IF($X172&gt;1, (1-(M172/$X172))*100,100), (1-(M172/V172))*100)</f>
        <v>0</v>
      </c>
      <c r="AG172" s="17">
        <f>IF(W172="NaN", IF($X172&gt;1, (1-(N172/$X172))*100,100), (1-(N172/W172))*100)</f>
        <v>0</v>
      </c>
      <c r="AH172" s="6">
        <v>7200</v>
      </c>
      <c r="AI172" s="6">
        <v>10.25</v>
      </c>
      <c r="AJ172" s="6">
        <v>43.41</v>
      </c>
      <c r="AK172" s="6">
        <v>1.82</v>
      </c>
      <c r="AL172" s="6">
        <v>29.96</v>
      </c>
      <c r="AM172" s="12">
        <v>5628.128543138504</v>
      </c>
      <c r="AN172" s="1">
        <v>7200</v>
      </c>
      <c r="AO172" s="1">
        <v>197.55589699745181</v>
      </c>
      <c r="AP172" s="18">
        <v>8.2047770023345947</v>
      </c>
      <c r="AQ172" s="1" t="b">
        <f>SUM($AH172:$AP172) &lt; $AU$1 * 7200</f>
        <v>1</v>
      </c>
      <c r="AR172" s="1" t="b">
        <f t="shared" si="5"/>
        <v>1</v>
      </c>
      <c r="AS172" s="5" t="b">
        <f>AND($AR172=FALSE, OR($AD172&lt;=0, $AE172&lt;=0, $AF172&lt;=0, $AG172&lt;=0))</f>
        <v>0</v>
      </c>
      <c r="AU172" s="1"/>
      <c r="AW172" s="14">
        <f xml:space="preserve"> SUBTOTAL(104, H172,K172:N172)</f>
        <v>14</v>
      </c>
      <c r="AX172" s="14">
        <f xml:space="preserve"> SUBTOTAL(105, O172:Q172,T172:W172)</f>
        <v>14</v>
      </c>
      <c r="AY172" s="39" t="b">
        <f t="shared" si="4"/>
        <v>1</v>
      </c>
    </row>
    <row r="173" spans="1:51">
      <c r="A173" s="5">
        <v>100</v>
      </c>
      <c r="B173" s="5">
        <v>4</v>
      </c>
      <c r="C173" s="7">
        <v>0.3</v>
      </c>
      <c r="D173" s="7">
        <v>0.5</v>
      </c>
      <c r="E173" s="5">
        <v>1</v>
      </c>
      <c r="F173" s="6">
        <v>0</v>
      </c>
      <c r="G173" s="6">
        <v>16</v>
      </c>
      <c r="H173" s="6">
        <v>16</v>
      </c>
      <c r="I173" s="6">
        <v>10.1493</v>
      </c>
      <c r="J173" s="6">
        <v>16</v>
      </c>
      <c r="K173" s="16">
        <v>7.9999999999999982</v>
      </c>
      <c r="L173" s="6">
        <v>16</v>
      </c>
      <c r="M173" s="90">
        <v>16</v>
      </c>
      <c r="N173" s="17">
        <v>16</v>
      </c>
      <c r="O173" s="6">
        <v>16</v>
      </c>
      <c r="P173" s="6">
        <v>16</v>
      </c>
      <c r="Q173" s="6">
        <v>16</v>
      </c>
      <c r="R173" s="6">
        <v>16</v>
      </c>
      <c r="S173" s="6">
        <v>16</v>
      </c>
      <c r="T173" s="16">
        <v>16</v>
      </c>
      <c r="U173" s="6">
        <v>16</v>
      </c>
      <c r="V173" s="6">
        <v>16</v>
      </c>
      <c r="W173" s="17">
        <v>16</v>
      </c>
      <c r="X173" s="17">
        <f>MIN(O173:Q173)+1</f>
        <v>17</v>
      </c>
      <c r="Y173" s="6">
        <v>100</v>
      </c>
      <c r="Z173" s="6">
        <v>0</v>
      </c>
      <c r="AA173" s="6">
        <v>0</v>
      </c>
      <c r="AB173" s="6">
        <v>36.5672</v>
      </c>
      <c r="AC173" s="6">
        <v>0</v>
      </c>
      <c r="AD173" s="6">
        <f>IF(T173="NaN", IF($X173&gt;1, (1-(K173/$X173))*100,100), (1-(K173/T173))*100)</f>
        <v>50.000000000000014</v>
      </c>
      <c r="AE173" s="6">
        <f>IF(U173="NaN", IF($X173&gt;1, (1-(L173/$X173))*100,100), (1-(L173/U173))*100)</f>
        <v>0</v>
      </c>
      <c r="AF173" s="6">
        <f>IF(V173="NaN", IF($X173&gt;1, (1-(M173/$X173))*100,100), (1-(M173/V173))*100)</f>
        <v>0</v>
      </c>
      <c r="AG173" s="17">
        <f>IF(W173="NaN", IF($X173&gt;1, (1-(N173/$X173))*100,100), (1-(N173/W173))*100)</f>
        <v>0</v>
      </c>
      <c r="AH173" s="6">
        <v>7200</v>
      </c>
      <c r="AI173" s="6">
        <v>65.47</v>
      </c>
      <c r="AJ173" s="6">
        <v>395.05</v>
      </c>
      <c r="AK173" s="6">
        <v>209.16</v>
      </c>
      <c r="AL173" s="6">
        <v>251.87</v>
      </c>
      <c r="AM173" s="12">
        <v>7200</v>
      </c>
      <c r="AN173" s="1">
        <v>3240.2661640644069</v>
      </c>
      <c r="AO173" s="1">
        <v>1790.1509311199191</v>
      </c>
      <c r="AP173" s="18">
        <v>7.5017621517181396</v>
      </c>
      <c r="AQ173" s="1" t="b">
        <f>SUM($AH173:$AP173) &lt; $AU$1 * 7200</f>
        <v>1</v>
      </c>
      <c r="AR173" s="1" t="b">
        <f t="shared" si="5"/>
        <v>1</v>
      </c>
      <c r="AS173" s="5" t="b">
        <f>AND($AR173=FALSE, OR($AD173&lt;=0, $AE173&lt;=0, $AF173&lt;=0, $AG173&lt;=0))</f>
        <v>0</v>
      </c>
      <c r="AU173" s="1"/>
      <c r="AW173" s="14">
        <f xml:space="preserve"> SUBTOTAL(104, H173,K173:N173)</f>
        <v>16</v>
      </c>
      <c r="AX173" s="14">
        <f xml:space="preserve"> SUBTOTAL(105, O173:Q173,T173:W173)</f>
        <v>16</v>
      </c>
      <c r="AY173" s="39" t="b">
        <f t="shared" si="4"/>
        <v>1</v>
      </c>
    </row>
    <row r="174" spans="1:51">
      <c r="A174" s="5">
        <v>100</v>
      </c>
      <c r="B174" s="5">
        <v>4</v>
      </c>
      <c r="C174" s="7">
        <v>0.3</v>
      </c>
      <c r="D174" s="7">
        <v>0.5</v>
      </c>
      <c r="E174" s="5">
        <v>2</v>
      </c>
      <c r="F174" s="6">
        <v>0</v>
      </c>
      <c r="G174" s="6">
        <v>16</v>
      </c>
      <c r="H174" s="6">
        <v>16</v>
      </c>
      <c r="I174" s="6">
        <v>12.666700000000001</v>
      </c>
      <c r="J174" s="6">
        <v>16</v>
      </c>
      <c r="K174" s="16">
        <v>7.9999999999999813</v>
      </c>
      <c r="L174" s="6">
        <v>8.8888888888888893</v>
      </c>
      <c r="M174" s="90">
        <v>16</v>
      </c>
      <c r="N174" s="17">
        <v>16</v>
      </c>
      <c r="O174" s="6">
        <v>16</v>
      </c>
      <c r="P174" s="6">
        <v>16</v>
      </c>
      <c r="Q174" s="6">
        <v>16</v>
      </c>
      <c r="R174" s="6">
        <v>16</v>
      </c>
      <c r="S174" s="6">
        <v>16</v>
      </c>
      <c r="T174" s="16" t="s">
        <v>14</v>
      </c>
      <c r="U174" s="6" t="s">
        <v>14</v>
      </c>
      <c r="V174" s="6">
        <v>16</v>
      </c>
      <c r="W174" s="17">
        <v>16</v>
      </c>
      <c r="X174" s="17">
        <f>MIN(O174:Q174)+1</f>
        <v>17</v>
      </c>
      <c r="Y174" s="6">
        <v>100</v>
      </c>
      <c r="Z174" s="6">
        <v>0</v>
      </c>
      <c r="AA174" s="6">
        <v>0</v>
      </c>
      <c r="AB174" s="6">
        <v>20.833300000000001</v>
      </c>
      <c r="AC174" s="6">
        <v>0</v>
      </c>
      <c r="AD174" s="6">
        <f>IF(T174="NaN", IF($X174&gt;1, (1-(K174/$X174))*100,100), (1-(K174/T174))*100)</f>
        <v>52.941176470588346</v>
      </c>
      <c r="AE174" s="6">
        <f>IF(U174="NaN", IF($X174&gt;1, (1-(L174/$X174))*100,100), (1-(L174/U174))*100)</f>
        <v>47.712418300653589</v>
      </c>
      <c r="AF174" s="6">
        <f>IF(V174="NaN", IF($X174&gt;1, (1-(M174/$X174))*100,100), (1-(M174/V174))*100)</f>
        <v>0</v>
      </c>
      <c r="AG174" s="17">
        <f>IF(W174="NaN", IF($X174&gt;1, (1-(N174/$X174))*100,100), (1-(N174/W174))*100)</f>
        <v>0</v>
      </c>
      <c r="AH174" s="6">
        <v>7200</v>
      </c>
      <c r="AI174" s="6">
        <v>163.37</v>
      </c>
      <c r="AJ174" s="6">
        <v>200.76</v>
      </c>
      <c r="AK174" s="6">
        <v>7200</v>
      </c>
      <c r="AL174" s="6">
        <v>67.989999999999995</v>
      </c>
      <c r="AM174" s="12">
        <v>7200</v>
      </c>
      <c r="AN174" s="1">
        <v>7200</v>
      </c>
      <c r="AO174" s="1">
        <v>334.3172779083252</v>
      </c>
      <c r="AP174" s="18">
        <v>7.8833661079406738</v>
      </c>
      <c r="AQ174" s="1" t="b">
        <f>SUM($AH174:$AP174) &lt; $AU$1 * 7200</f>
        <v>1</v>
      </c>
      <c r="AR174" s="1" t="b">
        <f t="shared" si="5"/>
        <v>1</v>
      </c>
      <c r="AS174" s="5" t="b">
        <f>AND($AR174=FALSE, OR($AD174&lt;=0, $AE174&lt;=0, $AF174&lt;=0, $AG174&lt;=0))</f>
        <v>0</v>
      </c>
      <c r="AU174" s="1"/>
      <c r="AW174" s="14">
        <f xml:space="preserve"> SUBTOTAL(104, H174,K174:N174)</f>
        <v>16</v>
      </c>
      <c r="AX174" s="14">
        <f xml:space="preserve"> SUBTOTAL(105, O174:Q174,T174:W174)</f>
        <v>16</v>
      </c>
      <c r="AY174" s="39" t="b">
        <f t="shared" si="4"/>
        <v>1</v>
      </c>
    </row>
    <row r="175" spans="1:51">
      <c r="A175" s="5">
        <v>100</v>
      </c>
      <c r="B175" s="5">
        <v>4</v>
      </c>
      <c r="C175" s="7">
        <v>0.3</v>
      </c>
      <c r="D175" s="7">
        <v>0.5</v>
      </c>
      <c r="E175" s="5">
        <v>3</v>
      </c>
      <c r="F175" s="6">
        <v>0</v>
      </c>
      <c r="G175" s="6">
        <v>18</v>
      </c>
      <c r="H175" s="6">
        <v>18</v>
      </c>
      <c r="I175" s="6">
        <v>12.2927</v>
      </c>
      <c r="J175" s="6">
        <v>18</v>
      </c>
      <c r="K175" s="16">
        <v>9</v>
      </c>
      <c r="L175" s="6">
        <v>18</v>
      </c>
      <c r="M175" s="90">
        <v>18</v>
      </c>
      <c r="N175" s="17">
        <v>18</v>
      </c>
      <c r="O175" s="6">
        <v>18</v>
      </c>
      <c r="P175" s="6">
        <v>18</v>
      </c>
      <c r="Q175" s="6">
        <v>18</v>
      </c>
      <c r="R175" s="6">
        <v>18</v>
      </c>
      <c r="S175" s="6">
        <v>18</v>
      </c>
      <c r="T175" s="16" t="s">
        <v>14</v>
      </c>
      <c r="U175" s="6">
        <v>18</v>
      </c>
      <c r="V175" s="6">
        <v>18</v>
      </c>
      <c r="W175" s="17">
        <v>18</v>
      </c>
      <c r="X175" s="17">
        <f>MIN(O175:Q175)+1</f>
        <v>19</v>
      </c>
      <c r="Y175" s="6">
        <v>100</v>
      </c>
      <c r="Z175" s="6">
        <v>0</v>
      </c>
      <c r="AA175" s="6">
        <v>0</v>
      </c>
      <c r="AB175" s="6">
        <v>31.7073</v>
      </c>
      <c r="AC175" s="6">
        <v>0</v>
      </c>
      <c r="AD175" s="6">
        <f>IF(T175="NaN", IF($X175&gt;1, (1-(K175/$X175))*100,100), (1-(K175/T175))*100)</f>
        <v>52.631578947368432</v>
      </c>
      <c r="AE175" s="6">
        <f>IF(U175="NaN", IF($X175&gt;1, (1-(L175/$X175))*100,100), (1-(L175/U175))*100)</f>
        <v>0</v>
      </c>
      <c r="AF175" s="6">
        <f>IF(V175="NaN", IF($X175&gt;1, (1-(M175/$X175))*100,100), (1-(M175/V175))*100)</f>
        <v>0</v>
      </c>
      <c r="AG175" s="17">
        <f>IF(W175="NaN", IF($X175&gt;1, (1-(N175/$X175))*100,100), (1-(N175/W175))*100)</f>
        <v>0</v>
      </c>
      <c r="AH175" s="6">
        <v>7200</v>
      </c>
      <c r="AI175" s="6">
        <v>47.43</v>
      </c>
      <c r="AJ175" s="6">
        <v>31.09</v>
      </c>
      <c r="AK175" s="6">
        <v>6835.1</v>
      </c>
      <c r="AL175" s="6">
        <v>51.03</v>
      </c>
      <c r="AM175" s="12">
        <v>7200</v>
      </c>
      <c r="AN175" s="1">
        <v>6825.2232041358948</v>
      </c>
      <c r="AO175" s="1">
        <v>232.628632068634</v>
      </c>
      <c r="AP175" s="18">
        <v>7.5959880352020264</v>
      </c>
      <c r="AQ175" s="1" t="b">
        <f>SUM($AH175:$AP175) &lt; $AU$1 * 7200</f>
        <v>1</v>
      </c>
      <c r="AR175" s="1" t="b">
        <f t="shared" si="5"/>
        <v>1</v>
      </c>
      <c r="AS175" s="5" t="b">
        <f>AND($AR175=FALSE, OR($AD175&lt;=0, $AE175&lt;=0, $AF175&lt;=0, $AG175&lt;=0))</f>
        <v>0</v>
      </c>
      <c r="AU175" s="1"/>
      <c r="AW175" s="14">
        <f xml:space="preserve"> SUBTOTAL(104, H175,K175:N175)</f>
        <v>18</v>
      </c>
      <c r="AX175" s="14">
        <f xml:space="preserve"> SUBTOTAL(105, O175:Q175,T175:W175)</f>
        <v>18</v>
      </c>
      <c r="AY175" s="39" t="b">
        <f t="shared" si="4"/>
        <v>1</v>
      </c>
    </row>
    <row r="176" spans="1:51">
      <c r="A176" s="5">
        <v>100</v>
      </c>
      <c r="B176" s="5">
        <v>4</v>
      </c>
      <c r="C176" s="7">
        <v>0.3</v>
      </c>
      <c r="D176" s="7">
        <v>0.5</v>
      </c>
      <c r="E176" s="5">
        <v>4</v>
      </c>
      <c r="F176" s="6">
        <v>0</v>
      </c>
      <c r="G176" s="6">
        <v>16</v>
      </c>
      <c r="H176" s="6">
        <v>16</v>
      </c>
      <c r="I176" s="6">
        <v>10.857100000000001</v>
      </c>
      <c r="J176" s="6">
        <v>16</v>
      </c>
      <c r="K176" s="16">
        <v>7.9999999999999956</v>
      </c>
      <c r="L176" s="6">
        <v>10.4</v>
      </c>
      <c r="M176" s="90">
        <v>16</v>
      </c>
      <c r="N176" s="17">
        <v>16</v>
      </c>
      <c r="O176" s="6">
        <v>16</v>
      </c>
      <c r="P176" s="6">
        <v>16</v>
      </c>
      <c r="Q176" s="6">
        <v>16</v>
      </c>
      <c r="R176" s="6">
        <v>16</v>
      </c>
      <c r="S176" s="6">
        <v>16</v>
      </c>
      <c r="T176" s="16" t="s">
        <v>14</v>
      </c>
      <c r="U176" s="6" t="s">
        <v>14</v>
      </c>
      <c r="V176" s="6">
        <v>16</v>
      </c>
      <c r="W176" s="17">
        <v>16</v>
      </c>
      <c r="X176" s="17">
        <f>MIN(O176:Q176)+1</f>
        <v>17</v>
      </c>
      <c r="Y176" s="6">
        <v>100</v>
      </c>
      <c r="Z176" s="6">
        <v>0</v>
      </c>
      <c r="AA176" s="6">
        <v>0</v>
      </c>
      <c r="AB176" s="6">
        <v>32.142899999999997</v>
      </c>
      <c r="AC176" s="6">
        <v>0</v>
      </c>
      <c r="AD176" s="6">
        <f>IF(T176="NaN", IF($X176&gt;1, (1-(K176/$X176))*100,100), (1-(K176/T176))*100)</f>
        <v>52.941176470588267</v>
      </c>
      <c r="AE176" s="6">
        <f>IF(U176="NaN", IF($X176&gt;1, (1-(L176/$X176))*100,100), (1-(L176/U176))*100)</f>
        <v>38.823529411764703</v>
      </c>
      <c r="AF176" s="6">
        <f>IF(V176="NaN", IF($X176&gt;1, (1-(M176/$X176))*100,100), (1-(M176/V176))*100)</f>
        <v>0</v>
      </c>
      <c r="AG176" s="17">
        <f>IF(W176="NaN", IF($X176&gt;1, (1-(N176/$X176))*100,100), (1-(N176/W176))*100)</f>
        <v>0</v>
      </c>
      <c r="AH176" s="6">
        <v>7200</v>
      </c>
      <c r="AI176" s="6">
        <v>85.89</v>
      </c>
      <c r="AJ176" s="6">
        <v>121.88</v>
      </c>
      <c r="AK176" s="6">
        <v>465.33</v>
      </c>
      <c r="AL176" s="6">
        <v>129.09</v>
      </c>
      <c r="AM176" s="12">
        <v>7200</v>
      </c>
      <c r="AN176" s="1">
        <v>7200</v>
      </c>
      <c r="AO176" s="1">
        <v>339.66582798957819</v>
      </c>
      <c r="AP176" s="18">
        <v>7.3710031509399414</v>
      </c>
      <c r="AQ176" s="1" t="b">
        <f>SUM($AH176:$AP176) &lt; $AU$1 * 7200</f>
        <v>1</v>
      </c>
      <c r="AR176" s="1" t="b">
        <f t="shared" si="5"/>
        <v>1</v>
      </c>
      <c r="AS176" s="5" t="b">
        <f>AND($AR176=FALSE, OR($AD176&lt;=0, $AE176&lt;=0, $AF176&lt;=0, $AG176&lt;=0))</f>
        <v>0</v>
      </c>
      <c r="AU176" s="1"/>
      <c r="AW176" s="14">
        <f xml:space="preserve"> SUBTOTAL(104, H176,K176:N176)</f>
        <v>16</v>
      </c>
      <c r="AX176" s="14">
        <f xml:space="preserve"> SUBTOTAL(105, O176:Q176,T176:W176)</f>
        <v>16</v>
      </c>
      <c r="AY176" s="39" t="b">
        <f t="shared" si="4"/>
        <v>1</v>
      </c>
    </row>
    <row r="177" spans="1:51">
      <c r="A177" s="5">
        <v>100</v>
      </c>
      <c r="B177" s="5">
        <v>4</v>
      </c>
      <c r="C177" s="7">
        <v>0.3</v>
      </c>
      <c r="D177" s="7">
        <v>0.5</v>
      </c>
      <c r="E177" s="5">
        <v>5</v>
      </c>
      <c r="F177" s="6">
        <v>0</v>
      </c>
      <c r="G177" s="6">
        <v>14</v>
      </c>
      <c r="H177" s="6">
        <v>14</v>
      </c>
      <c r="I177" s="6">
        <v>10.0495</v>
      </c>
      <c r="J177" s="6">
        <v>14</v>
      </c>
      <c r="K177" s="16">
        <v>6.9999999999999778</v>
      </c>
      <c r="L177" s="6">
        <v>14</v>
      </c>
      <c r="M177" s="90">
        <v>14</v>
      </c>
      <c r="N177" s="17">
        <v>14</v>
      </c>
      <c r="O177" s="6">
        <v>14</v>
      </c>
      <c r="P177" s="6">
        <v>14</v>
      </c>
      <c r="Q177" s="6">
        <v>14</v>
      </c>
      <c r="R177" s="6">
        <v>14</v>
      </c>
      <c r="S177" s="6">
        <v>14</v>
      </c>
      <c r="T177" s="16" t="s">
        <v>14</v>
      </c>
      <c r="U177" s="6">
        <v>14</v>
      </c>
      <c r="V177" s="6">
        <v>14</v>
      </c>
      <c r="W177" s="17">
        <v>14</v>
      </c>
      <c r="X177" s="17">
        <f>MIN(O177:Q177)+1</f>
        <v>15</v>
      </c>
      <c r="Y177" s="6">
        <v>100</v>
      </c>
      <c r="Z177" s="6">
        <v>0</v>
      </c>
      <c r="AA177" s="6">
        <v>0</v>
      </c>
      <c r="AB177" s="6">
        <v>28.2178</v>
      </c>
      <c r="AC177" s="6">
        <v>0</v>
      </c>
      <c r="AD177" s="6">
        <f>IF(T177="NaN", IF($X177&gt;1, (1-(K177/$X177))*100,100), (1-(K177/T177))*100)</f>
        <v>53.333333333333478</v>
      </c>
      <c r="AE177" s="6">
        <f>IF(U177="NaN", IF($X177&gt;1, (1-(L177/$X177))*100,100), (1-(L177/U177))*100)</f>
        <v>0</v>
      </c>
      <c r="AF177" s="6">
        <f>IF(V177="NaN", IF($X177&gt;1, (1-(M177/$X177))*100,100), (1-(M177/V177))*100)</f>
        <v>0</v>
      </c>
      <c r="AG177" s="17">
        <f>IF(W177="NaN", IF($X177&gt;1, (1-(N177/$X177))*100,100), (1-(N177/W177))*100)</f>
        <v>0</v>
      </c>
      <c r="AH177" s="6">
        <v>7200</v>
      </c>
      <c r="AI177" s="6">
        <v>58.73</v>
      </c>
      <c r="AJ177" s="6">
        <v>130.66999999999999</v>
      </c>
      <c r="AK177" s="6">
        <v>3.56</v>
      </c>
      <c r="AL177" s="6">
        <v>78.59</v>
      </c>
      <c r="AM177" s="12">
        <v>7200</v>
      </c>
      <c r="AN177" s="1">
        <v>3467.1237361431122</v>
      </c>
      <c r="AO177" s="1">
        <v>303.0533299446106</v>
      </c>
      <c r="AP177" s="18">
        <v>15.06122493743896</v>
      </c>
      <c r="AQ177" s="1" t="b">
        <f>SUM($AH177:$AP177) &lt; $AU$1 * 7200</f>
        <v>1</v>
      </c>
      <c r="AR177" s="1" t="b">
        <f t="shared" si="5"/>
        <v>1</v>
      </c>
      <c r="AS177" s="5" t="b">
        <f>AND($AR177=FALSE, OR($AD177&lt;=0, $AE177&lt;=0, $AF177&lt;=0, $AG177&lt;=0))</f>
        <v>0</v>
      </c>
      <c r="AU177" s="1"/>
      <c r="AW177" s="14">
        <f xml:space="preserve"> SUBTOTAL(104, H177,K177:N177)</f>
        <v>14</v>
      </c>
      <c r="AX177" s="14">
        <f xml:space="preserve"> SUBTOTAL(105, O177:Q177,T177:W177)</f>
        <v>14</v>
      </c>
      <c r="AY177" s="39" t="b">
        <f t="shared" si="4"/>
        <v>1</v>
      </c>
    </row>
    <row r="178" spans="1:51">
      <c r="A178" s="5">
        <v>100</v>
      </c>
      <c r="B178" s="5">
        <v>4</v>
      </c>
      <c r="C178" s="7">
        <v>0.3</v>
      </c>
      <c r="D178" s="7">
        <v>1</v>
      </c>
      <c r="E178" s="5">
        <v>1</v>
      </c>
      <c r="F178" s="6">
        <v>0</v>
      </c>
      <c r="G178" s="6">
        <v>16</v>
      </c>
      <c r="H178" s="6">
        <v>16</v>
      </c>
      <c r="I178" s="6">
        <v>11.0769</v>
      </c>
      <c r="J178" s="6">
        <v>16</v>
      </c>
      <c r="K178" s="16">
        <v>14.999999999999931</v>
      </c>
      <c r="L178" s="6">
        <v>16</v>
      </c>
      <c r="M178" s="90">
        <v>16</v>
      </c>
      <c r="N178" s="17">
        <v>16</v>
      </c>
      <c r="O178" s="6">
        <v>16</v>
      </c>
      <c r="P178" s="6">
        <v>16</v>
      </c>
      <c r="Q178" s="6">
        <v>16</v>
      </c>
      <c r="R178" s="6">
        <v>16</v>
      </c>
      <c r="S178" s="6">
        <v>16</v>
      </c>
      <c r="T178" s="16" t="s">
        <v>14</v>
      </c>
      <c r="U178" s="6">
        <v>16</v>
      </c>
      <c r="V178" s="6">
        <v>16</v>
      </c>
      <c r="W178" s="17">
        <v>16</v>
      </c>
      <c r="X178" s="17">
        <f>MIN(O178:Q178)+1</f>
        <v>17</v>
      </c>
      <c r="Y178" s="6">
        <v>100</v>
      </c>
      <c r="Z178" s="6">
        <v>0</v>
      </c>
      <c r="AA178" s="6">
        <v>0</v>
      </c>
      <c r="AB178" s="6">
        <v>30.769200000000001</v>
      </c>
      <c r="AC178" s="6">
        <v>0</v>
      </c>
      <c r="AD178" s="6">
        <f>IF(T178="NaN", IF($X178&gt;1, (1-(K178/$X178))*100,100), (1-(K178/T178))*100)</f>
        <v>11.764705882353343</v>
      </c>
      <c r="AE178" s="6">
        <f>IF(U178="NaN", IF($X178&gt;1, (1-(L178/$X178))*100,100), (1-(L178/U178))*100)</f>
        <v>0</v>
      </c>
      <c r="AF178" s="6">
        <f>IF(V178="NaN", IF($X178&gt;1, (1-(M178/$X178))*100,100), (1-(M178/V178))*100)</f>
        <v>0</v>
      </c>
      <c r="AG178" s="17">
        <f>IF(W178="NaN", IF($X178&gt;1, (1-(N178/$X178))*100,100), (1-(N178/W178))*100)</f>
        <v>0</v>
      </c>
      <c r="AH178" s="6">
        <v>7200</v>
      </c>
      <c r="AI178" s="6">
        <v>207.74</v>
      </c>
      <c r="AJ178" s="6">
        <v>68.260000000000005</v>
      </c>
      <c r="AK178" s="6">
        <v>106.24</v>
      </c>
      <c r="AL178" s="6">
        <v>5874.05</v>
      </c>
      <c r="AM178" s="12">
        <v>7200</v>
      </c>
      <c r="AN178" s="1">
        <v>245.7395780086517</v>
      </c>
      <c r="AO178" s="1">
        <v>257.7129909992218</v>
      </c>
      <c r="AP178" s="18">
        <v>10.982131958007811</v>
      </c>
      <c r="AQ178" s="1" t="b">
        <f>SUM($AH178:$AP178) &lt; $AU$1 * 7200</f>
        <v>1</v>
      </c>
      <c r="AR178" s="1" t="b">
        <f t="shared" si="5"/>
        <v>1</v>
      </c>
      <c r="AS178" s="5" t="b">
        <f>AND($AR178=FALSE, OR($AD178&lt;=0, $AE178&lt;=0, $AF178&lt;=0, $AG178&lt;=0))</f>
        <v>0</v>
      </c>
      <c r="AU178" s="1"/>
      <c r="AW178" s="14">
        <f xml:space="preserve"> SUBTOTAL(104, H178,K178:N178)</f>
        <v>16</v>
      </c>
      <c r="AX178" s="14">
        <f xml:space="preserve"> SUBTOTAL(105, O178:Q178,T178:W178)</f>
        <v>16</v>
      </c>
      <c r="AY178" s="39" t="b">
        <f t="shared" si="4"/>
        <v>1</v>
      </c>
    </row>
    <row r="179" spans="1:51">
      <c r="A179" s="5">
        <v>100</v>
      </c>
      <c r="B179" s="5">
        <v>4</v>
      </c>
      <c r="C179" s="7">
        <v>0.3</v>
      </c>
      <c r="D179" s="7">
        <v>1</v>
      </c>
      <c r="E179" s="5">
        <v>2</v>
      </c>
      <c r="F179" s="6">
        <v>15</v>
      </c>
      <c r="G179" s="6">
        <v>23</v>
      </c>
      <c r="H179" s="6">
        <v>23</v>
      </c>
      <c r="I179" s="6">
        <v>23</v>
      </c>
      <c r="J179" s="6">
        <v>23</v>
      </c>
      <c r="K179" s="16">
        <v>23</v>
      </c>
      <c r="L179" s="6">
        <v>23</v>
      </c>
      <c r="M179" s="90">
        <v>23</v>
      </c>
      <c r="N179" s="17">
        <v>23</v>
      </c>
      <c r="O179" s="6">
        <v>23</v>
      </c>
      <c r="P179" s="6">
        <v>23</v>
      </c>
      <c r="Q179" s="6">
        <v>23</v>
      </c>
      <c r="R179" s="6">
        <v>23</v>
      </c>
      <c r="S179" s="6">
        <v>23</v>
      </c>
      <c r="T179" s="16">
        <v>23</v>
      </c>
      <c r="U179" s="6" t="s">
        <v>14</v>
      </c>
      <c r="V179" s="6">
        <v>23</v>
      </c>
      <c r="W179" s="17">
        <v>23</v>
      </c>
      <c r="X179" s="17">
        <f>MIN(O179:Q179)+1</f>
        <v>24</v>
      </c>
      <c r="Y179" s="6">
        <v>34.782600000000002</v>
      </c>
      <c r="Z179" s="6">
        <v>0</v>
      </c>
      <c r="AA179" s="6">
        <v>0</v>
      </c>
      <c r="AB179" s="6">
        <v>0</v>
      </c>
      <c r="AC179" s="6">
        <v>0</v>
      </c>
      <c r="AD179" s="6">
        <f>IF(T179="NaN", IF($X179&gt;1, (1-(K179/$X179))*100,100), (1-(K179/T179))*100)</f>
        <v>0</v>
      </c>
      <c r="AE179" s="6">
        <f>IF(U179="NaN", IF($X179&gt;1, (1-(L179/$X179))*100,100), (1-(L179/U179))*100)</f>
        <v>4.1666666666666625</v>
      </c>
      <c r="AF179" s="6">
        <f>IF(V179="NaN", IF($X179&gt;1, (1-(M179/$X179))*100,100), (1-(M179/V179))*100)</f>
        <v>0</v>
      </c>
      <c r="AG179" s="17">
        <f>IF(W179="NaN", IF($X179&gt;1, (1-(N179/$X179))*100,100), (1-(N179/W179))*100)</f>
        <v>0</v>
      </c>
      <c r="AH179" s="6">
        <v>7200</v>
      </c>
      <c r="AI179" s="6">
        <v>0.42</v>
      </c>
      <c r="AJ179" s="6">
        <v>1.1499999999999999</v>
      </c>
      <c r="AK179" s="6">
        <v>0.57999999999999996</v>
      </c>
      <c r="AL179" s="6">
        <v>1.29</v>
      </c>
      <c r="AM179" s="12">
        <v>125.9663219451904</v>
      </c>
      <c r="AN179" s="1">
        <v>7200</v>
      </c>
      <c r="AO179" s="1">
        <v>45.814931154251099</v>
      </c>
      <c r="AP179" s="18">
        <v>7.9189050197601318</v>
      </c>
      <c r="AQ179" s="1" t="b">
        <f>SUM($AH179:$AP179) &lt; $AU$1 * 7200</f>
        <v>1</v>
      </c>
      <c r="AR179" s="1" t="b">
        <f t="shared" si="5"/>
        <v>1</v>
      </c>
      <c r="AS179" s="5" t="b">
        <f>AND($AR179=FALSE, OR($AD179&lt;=0, $AE179&lt;=0, $AF179&lt;=0, $AG179&lt;=0))</f>
        <v>0</v>
      </c>
      <c r="AU179" s="1"/>
      <c r="AW179" s="14">
        <f xml:space="preserve"> SUBTOTAL(104, H179,K179:N179)</f>
        <v>23</v>
      </c>
      <c r="AX179" s="14">
        <f xml:space="preserve"> SUBTOTAL(105, O179:Q179,T179:W179)</f>
        <v>23</v>
      </c>
      <c r="AY179" s="39" t="b">
        <f t="shared" si="4"/>
        <v>1</v>
      </c>
    </row>
    <row r="180" spans="1:51">
      <c r="A180" s="5">
        <v>100</v>
      </c>
      <c r="B180" s="5">
        <v>4</v>
      </c>
      <c r="C180" s="7">
        <v>0.3</v>
      </c>
      <c r="D180" s="7">
        <v>1</v>
      </c>
      <c r="E180" s="5">
        <v>3</v>
      </c>
      <c r="F180" s="6">
        <v>0.271978</v>
      </c>
      <c r="G180" s="6">
        <v>18</v>
      </c>
      <c r="H180" s="6">
        <v>18</v>
      </c>
      <c r="I180" s="6">
        <v>13.477399999999999</v>
      </c>
      <c r="J180" s="6">
        <v>18</v>
      </c>
      <c r="K180" s="16">
        <v>17</v>
      </c>
      <c r="L180" s="6">
        <v>18</v>
      </c>
      <c r="M180" s="90">
        <v>18</v>
      </c>
      <c r="N180" s="17">
        <v>18</v>
      </c>
      <c r="O180" s="6">
        <v>18</v>
      </c>
      <c r="P180" s="6">
        <v>18</v>
      </c>
      <c r="Q180" s="6">
        <v>18</v>
      </c>
      <c r="R180" s="6">
        <v>18</v>
      </c>
      <c r="S180" s="6">
        <v>18</v>
      </c>
      <c r="T180" s="16">
        <v>18</v>
      </c>
      <c r="U180" s="6">
        <v>18</v>
      </c>
      <c r="V180" s="6">
        <v>18</v>
      </c>
      <c r="W180" s="17">
        <v>18</v>
      </c>
      <c r="X180" s="17">
        <f>MIN(O180:Q180)+1</f>
        <v>19</v>
      </c>
      <c r="Y180" s="6">
        <v>98.489000000000004</v>
      </c>
      <c r="Z180" s="6">
        <v>0</v>
      </c>
      <c r="AA180" s="6">
        <v>0</v>
      </c>
      <c r="AB180" s="6">
        <v>25.125599999999999</v>
      </c>
      <c r="AC180" s="6">
        <v>0</v>
      </c>
      <c r="AD180" s="6">
        <f>IF(T180="NaN", IF($X180&gt;1, (1-(K180/$X180))*100,100), (1-(K180/T180))*100)</f>
        <v>5.555555555555558</v>
      </c>
      <c r="AE180" s="6">
        <f>IF(U180="NaN", IF($X180&gt;1, (1-(L180/$X180))*100,100), (1-(L180/U180))*100)</f>
        <v>0</v>
      </c>
      <c r="AF180" s="6">
        <f>IF(V180="NaN", IF($X180&gt;1, (1-(M180/$X180))*100,100), (1-(M180/V180))*100)</f>
        <v>0</v>
      </c>
      <c r="AG180" s="17">
        <f>IF(W180="NaN", IF($X180&gt;1, (1-(N180/$X180))*100,100), (1-(N180/W180))*100)</f>
        <v>0</v>
      </c>
      <c r="AH180" s="6">
        <v>7200</v>
      </c>
      <c r="AI180" s="6">
        <v>48.79</v>
      </c>
      <c r="AJ180" s="6">
        <v>109.5</v>
      </c>
      <c r="AK180" s="6">
        <v>5552.45</v>
      </c>
      <c r="AL180" s="6">
        <v>1109.6199999999999</v>
      </c>
      <c r="AM180" s="12">
        <v>7200</v>
      </c>
      <c r="AN180" s="1">
        <v>451.63754320144648</v>
      </c>
      <c r="AO180" s="1">
        <v>81.508100032806396</v>
      </c>
      <c r="AP180" s="18">
        <v>8.191133975982666</v>
      </c>
      <c r="AQ180" s="1" t="b">
        <f>SUM($AH180:$AP180) &lt; $AU$1 * 7200</f>
        <v>1</v>
      </c>
      <c r="AR180" s="1" t="b">
        <f t="shared" si="5"/>
        <v>1</v>
      </c>
      <c r="AS180" s="5" t="b">
        <f>AND($AR180=FALSE, OR($AD180&lt;=0, $AE180&lt;=0, $AF180&lt;=0, $AG180&lt;=0))</f>
        <v>0</v>
      </c>
      <c r="AU180" s="1"/>
      <c r="AW180" s="14">
        <f xml:space="preserve"> SUBTOTAL(104, H180,K180:N180)</f>
        <v>18</v>
      </c>
      <c r="AX180" s="14">
        <f xml:space="preserve"> SUBTOTAL(105, O180:Q180,T180:W180)</f>
        <v>18</v>
      </c>
      <c r="AY180" s="39" t="b">
        <f t="shared" si="4"/>
        <v>1</v>
      </c>
    </row>
    <row r="181" spans="1:51">
      <c r="A181" s="5">
        <v>100</v>
      </c>
      <c r="B181" s="5">
        <v>4</v>
      </c>
      <c r="C181" s="7">
        <v>0.3</v>
      </c>
      <c r="D181" s="7">
        <v>1</v>
      </c>
      <c r="E181" s="5">
        <v>4</v>
      </c>
      <c r="F181" s="6">
        <v>0</v>
      </c>
      <c r="G181" s="6">
        <v>16</v>
      </c>
      <c r="H181" s="6">
        <v>16</v>
      </c>
      <c r="I181" s="6">
        <v>12</v>
      </c>
      <c r="J181" s="6">
        <v>13.333299999999999</v>
      </c>
      <c r="K181" s="16">
        <v>15</v>
      </c>
      <c r="L181" s="6">
        <v>16</v>
      </c>
      <c r="M181" s="90">
        <v>16</v>
      </c>
      <c r="N181" s="17">
        <v>16</v>
      </c>
      <c r="O181" s="6">
        <v>16</v>
      </c>
      <c r="P181" s="6">
        <v>16</v>
      </c>
      <c r="Q181" s="6">
        <v>16</v>
      </c>
      <c r="R181" s="6">
        <v>16</v>
      </c>
      <c r="S181" s="6">
        <v>16</v>
      </c>
      <c r="T181" s="16" t="s">
        <v>14</v>
      </c>
      <c r="U181" s="6">
        <v>16</v>
      </c>
      <c r="V181" s="6">
        <v>16</v>
      </c>
      <c r="W181" s="17">
        <v>16</v>
      </c>
      <c r="X181" s="17">
        <f>MIN(O181:Q181)+1</f>
        <v>17</v>
      </c>
      <c r="Y181" s="6">
        <v>100</v>
      </c>
      <c r="Z181" s="6">
        <v>0</v>
      </c>
      <c r="AA181" s="6">
        <v>0</v>
      </c>
      <c r="AB181" s="6">
        <v>25</v>
      </c>
      <c r="AC181" s="6">
        <v>16.666699999999999</v>
      </c>
      <c r="AD181" s="6">
        <f>IF(T181="NaN", IF($X181&gt;1, (1-(K181/$X181))*100,100), (1-(K181/T181))*100)</f>
        <v>11.764705882352944</v>
      </c>
      <c r="AE181" s="6">
        <f>IF(U181="NaN", IF($X181&gt;1, (1-(L181/$X181))*100,100), (1-(L181/U181))*100)</f>
        <v>0</v>
      </c>
      <c r="AF181" s="6">
        <f>IF(V181="NaN", IF($X181&gt;1, (1-(M181/$X181))*100,100), (1-(M181/V181))*100)</f>
        <v>0</v>
      </c>
      <c r="AG181" s="17">
        <f>IF(W181="NaN", IF($X181&gt;1, (1-(N181/$X181))*100,100), (1-(N181/W181))*100)</f>
        <v>0</v>
      </c>
      <c r="AH181" s="6">
        <v>7200</v>
      </c>
      <c r="AI181" s="6">
        <v>33.08</v>
      </c>
      <c r="AJ181" s="6">
        <v>244.22</v>
      </c>
      <c r="AK181" s="6">
        <v>7200</v>
      </c>
      <c r="AL181" s="6">
        <v>7200</v>
      </c>
      <c r="AM181" s="12">
        <v>7200</v>
      </c>
      <c r="AN181" s="1">
        <v>1344.5686039924619</v>
      </c>
      <c r="AO181" s="1">
        <v>73.653049230575562</v>
      </c>
      <c r="AP181" s="18">
        <v>8.9066591262817383</v>
      </c>
      <c r="AQ181" s="1" t="b">
        <f>SUM($AH181:$AP181) &lt; $AU$1 * 7200</f>
        <v>1</v>
      </c>
      <c r="AR181" s="1" t="b">
        <f t="shared" si="5"/>
        <v>1</v>
      </c>
      <c r="AS181" s="5" t="b">
        <f>AND($AR181=FALSE, OR($AD181&lt;=0, $AE181&lt;=0, $AF181&lt;=0, $AG181&lt;=0))</f>
        <v>0</v>
      </c>
      <c r="AU181" s="1"/>
      <c r="AW181" s="14">
        <f xml:space="preserve"> SUBTOTAL(104, H181,K181:N181)</f>
        <v>16</v>
      </c>
      <c r="AX181" s="14">
        <f xml:space="preserve"> SUBTOTAL(105, O181:Q181,T181:W181)</f>
        <v>16</v>
      </c>
      <c r="AY181" s="39" t="b">
        <f t="shared" si="4"/>
        <v>1</v>
      </c>
    </row>
    <row r="182" spans="1:51">
      <c r="A182" s="5">
        <v>100</v>
      </c>
      <c r="B182" s="5">
        <v>4</v>
      </c>
      <c r="C182" s="7">
        <v>0.3</v>
      </c>
      <c r="D182" s="7">
        <v>1</v>
      </c>
      <c r="E182" s="5">
        <v>5</v>
      </c>
      <c r="F182" s="6">
        <v>0</v>
      </c>
      <c r="G182" s="6">
        <v>14</v>
      </c>
      <c r="H182" s="6">
        <v>14</v>
      </c>
      <c r="I182" s="6">
        <v>14</v>
      </c>
      <c r="J182" s="6">
        <v>14</v>
      </c>
      <c r="K182" s="16">
        <v>13.999999999999879</v>
      </c>
      <c r="L182" s="6">
        <v>14</v>
      </c>
      <c r="M182" s="90">
        <v>14</v>
      </c>
      <c r="N182" s="17">
        <v>14</v>
      </c>
      <c r="O182" s="6">
        <v>21</v>
      </c>
      <c r="P182" s="6">
        <v>14</v>
      </c>
      <c r="Q182" s="6">
        <v>14</v>
      </c>
      <c r="R182" s="6">
        <v>14</v>
      </c>
      <c r="S182" s="6">
        <v>14</v>
      </c>
      <c r="T182" s="16" t="s">
        <v>14</v>
      </c>
      <c r="U182" s="6">
        <v>14</v>
      </c>
      <c r="V182" s="6">
        <v>14</v>
      </c>
      <c r="W182" s="17">
        <v>14</v>
      </c>
      <c r="X182" s="17">
        <f>MIN(O182:Q182)+1</f>
        <v>15</v>
      </c>
      <c r="Y182" s="6">
        <v>100</v>
      </c>
      <c r="Z182" s="6">
        <v>0</v>
      </c>
      <c r="AA182" s="6">
        <v>0</v>
      </c>
      <c r="AB182" s="6">
        <v>0</v>
      </c>
      <c r="AC182" s="6">
        <v>0</v>
      </c>
      <c r="AD182" s="6">
        <f>IF(T182="NaN", IF($X182&gt;1, (1-(K182/$X182))*100,100), (1-(K182/T182))*100)</f>
        <v>6.6666666666674761</v>
      </c>
      <c r="AE182" s="6">
        <f>IF(U182="NaN", IF($X182&gt;1, (1-(L182/$X182))*100,100), (1-(L182/U182))*100)</f>
        <v>0</v>
      </c>
      <c r="AF182" s="6">
        <f>IF(V182="NaN", IF($X182&gt;1, (1-(M182/$X182))*100,100), (1-(M182/V182))*100)</f>
        <v>0</v>
      </c>
      <c r="AG182" s="17">
        <f>IF(W182="NaN", IF($X182&gt;1, (1-(N182/$X182))*100,100), (1-(N182/W182))*100)</f>
        <v>0</v>
      </c>
      <c r="AH182" s="6">
        <v>7200</v>
      </c>
      <c r="AI182" s="6">
        <v>115.45</v>
      </c>
      <c r="AJ182" s="6">
        <v>125.99</v>
      </c>
      <c r="AK182" s="6">
        <v>4.13</v>
      </c>
      <c r="AL182" s="6">
        <v>5.12</v>
      </c>
      <c r="AM182" s="12">
        <v>7200</v>
      </c>
      <c r="AN182" s="1">
        <v>432.46189594268799</v>
      </c>
      <c r="AO182" s="1">
        <v>22.672054052352909</v>
      </c>
      <c r="AP182" s="18">
        <v>9.4960629940032959</v>
      </c>
      <c r="AQ182" s="1" t="b">
        <f>SUM($AH182:$AP182) &lt; $AU$1 * 7200</f>
        <v>1</v>
      </c>
      <c r="AR182" s="1" t="b">
        <f t="shared" si="5"/>
        <v>1</v>
      </c>
      <c r="AS182" s="5" t="b">
        <f>AND($AR182=FALSE, OR($AD182&lt;=0, $AE182&lt;=0, $AF182&lt;=0, $AG182&lt;=0))</f>
        <v>0</v>
      </c>
      <c r="AU182" s="1"/>
      <c r="AW182" s="14">
        <f xml:space="preserve"> SUBTOTAL(104, H182,K182:N182)</f>
        <v>14</v>
      </c>
      <c r="AX182" s="14">
        <f xml:space="preserve"> SUBTOTAL(105, O182:Q182,T182:W182)</f>
        <v>14</v>
      </c>
      <c r="AY182" s="39" t="b">
        <f t="shared" si="4"/>
        <v>1</v>
      </c>
    </row>
    <row r="183" spans="1:51">
      <c r="A183" s="5">
        <v>100</v>
      </c>
      <c r="B183" s="5">
        <v>8</v>
      </c>
      <c r="C183" s="7">
        <v>0.1</v>
      </c>
      <c r="D183" s="7">
        <v>0.1</v>
      </c>
      <c r="E183" s="5">
        <v>1</v>
      </c>
      <c r="F183" s="6">
        <v>0</v>
      </c>
      <c r="G183" s="6">
        <v>20</v>
      </c>
      <c r="H183" s="6">
        <v>20</v>
      </c>
      <c r="I183" s="6">
        <v>23</v>
      </c>
      <c r="J183" s="6">
        <v>23</v>
      </c>
      <c r="K183" s="16">
        <v>10.99999999999998</v>
      </c>
      <c r="L183" s="6">
        <v>31</v>
      </c>
      <c r="M183" s="90">
        <v>42</v>
      </c>
      <c r="N183" s="17">
        <v>42</v>
      </c>
      <c r="O183" s="6">
        <v>53</v>
      </c>
      <c r="P183" s="6">
        <v>88</v>
      </c>
      <c r="Q183" s="6">
        <v>88</v>
      </c>
      <c r="R183" s="6">
        <v>42</v>
      </c>
      <c r="S183" s="6">
        <v>49</v>
      </c>
      <c r="T183" s="16" t="s">
        <v>14</v>
      </c>
      <c r="U183" s="6">
        <v>49</v>
      </c>
      <c r="V183" s="6">
        <v>42</v>
      </c>
      <c r="W183" s="17">
        <v>42</v>
      </c>
      <c r="X183" s="17">
        <f>MIN(O183:Q183)+1</f>
        <v>54</v>
      </c>
      <c r="Y183" s="6">
        <v>100</v>
      </c>
      <c r="Z183" s="6">
        <v>77.2727</v>
      </c>
      <c r="AA183" s="6">
        <v>77.2727</v>
      </c>
      <c r="AB183" s="6">
        <v>45.238100000000003</v>
      </c>
      <c r="AC183" s="6">
        <v>53.061199999999999</v>
      </c>
      <c r="AD183" s="6">
        <f>IF(T183="NaN", IF($X183&gt;1, (1-(K183/$X183))*100,100), (1-(K183/T183))*100)</f>
        <v>79.629629629629676</v>
      </c>
      <c r="AE183" s="6">
        <f>IF(U183="NaN", IF($X183&gt;1, (1-(L183/$X183))*100,100), (1-(L183/U183))*100)</f>
        <v>36.734693877551017</v>
      </c>
      <c r="AF183" s="6">
        <f>IF(V183="NaN", IF($X183&gt;1, (1-(M183/$X183))*100,100), (1-(M183/V183))*100)</f>
        <v>0</v>
      </c>
      <c r="AG183" s="17">
        <f>IF(W183="NaN", IF($X183&gt;1, (1-(N183/$X183))*100,100), (1-(N183/W183))*100)</f>
        <v>0</v>
      </c>
      <c r="AH183" s="6">
        <v>7200</v>
      </c>
      <c r="AI183" s="6">
        <v>7200</v>
      </c>
      <c r="AJ183" s="6">
        <v>7200</v>
      </c>
      <c r="AK183" s="6">
        <v>7200</v>
      </c>
      <c r="AL183" s="6">
        <v>7200</v>
      </c>
      <c r="AM183" s="12">
        <v>7200</v>
      </c>
      <c r="AN183" s="1">
        <v>7200</v>
      </c>
      <c r="AO183" s="1">
        <v>6123.6821949481964</v>
      </c>
      <c r="AP183" s="18">
        <v>406.39937496185303</v>
      </c>
      <c r="AQ183" s="1" t="b">
        <f>SUM($AH183:$AP183) &lt; $AU$1 * 7200</f>
        <v>1</v>
      </c>
      <c r="AR183" s="1" t="b">
        <f t="shared" si="5"/>
        <v>0</v>
      </c>
      <c r="AS183" s="5" t="b">
        <f>AND($AR183=FALSE, OR($AD183&lt;=0, $AE183&lt;=0, $AF183&lt;=0, $AG183&lt;=0))</f>
        <v>1</v>
      </c>
      <c r="AU183" s="1"/>
      <c r="AW183" s="14">
        <f xml:space="preserve"> SUBTOTAL(104, H183,K183:N183)</f>
        <v>42</v>
      </c>
      <c r="AX183" s="14">
        <f xml:space="preserve"> SUBTOTAL(105, O183:Q183,T183:W183)</f>
        <v>42</v>
      </c>
      <c r="AY183" s="39" t="b">
        <f t="shared" si="4"/>
        <v>1</v>
      </c>
    </row>
    <row r="184" spans="1:51">
      <c r="A184" s="5">
        <v>100</v>
      </c>
      <c r="B184" s="5">
        <v>8</v>
      </c>
      <c r="C184" s="7">
        <v>0.1</v>
      </c>
      <c r="D184" s="7">
        <v>0.1</v>
      </c>
      <c r="E184" s="5">
        <v>2</v>
      </c>
      <c r="F184" s="6">
        <v>0</v>
      </c>
      <c r="G184" s="6">
        <v>19</v>
      </c>
      <c r="H184" s="6">
        <v>19</v>
      </c>
      <c r="I184" s="6">
        <v>23.5</v>
      </c>
      <c r="J184" s="6">
        <v>23.5</v>
      </c>
      <c r="K184" s="16">
        <v>10</v>
      </c>
      <c r="L184" s="6">
        <v>29</v>
      </c>
      <c r="M184" s="90">
        <v>29</v>
      </c>
      <c r="N184" s="17">
        <v>29</v>
      </c>
      <c r="O184" s="6">
        <v>39</v>
      </c>
      <c r="P184" s="6">
        <v>50</v>
      </c>
      <c r="Q184" s="6">
        <v>50</v>
      </c>
      <c r="R184" s="6">
        <v>39</v>
      </c>
      <c r="S184" s="6">
        <v>39</v>
      </c>
      <c r="T184" s="16">
        <v>39</v>
      </c>
      <c r="U184" s="6">
        <v>29</v>
      </c>
      <c r="V184" s="6">
        <v>29</v>
      </c>
      <c r="W184" s="17">
        <v>29</v>
      </c>
      <c r="X184" s="17">
        <f>MIN(O184:Q184)+1</f>
        <v>40</v>
      </c>
      <c r="Y184" s="6">
        <v>100</v>
      </c>
      <c r="Z184" s="6">
        <v>62</v>
      </c>
      <c r="AA184" s="6">
        <v>62</v>
      </c>
      <c r="AB184" s="6">
        <v>39.743600000000001</v>
      </c>
      <c r="AC184" s="6">
        <v>39.743600000000001</v>
      </c>
      <c r="AD184" s="6">
        <f>IF(T184="NaN", IF($X184&gt;1, (1-(K184/$X184))*100,100), (1-(K184/T184))*100)</f>
        <v>74.358974358974365</v>
      </c>
      <c r="AE184" s="6">
        <f>IF(U184="NaN", IF($X184&gt;1, (1-(L184/$X184))*100,100), (1-(L184/U184))*100)</f>
        <v>0</v>
      </c>
      <c r="AF184" s="6">
        <f>IF(V184="NaN", IF($X184&gt;1, (1-(M184/$X184))*100,100), (1-(M184/V184))*100)</f>
        <v>0</v>
      </c>
      <c r="AG184" s="17">
        <f>IF(W184="NaN", IF($X184&gt;1, (1-(N184/$X184))*100,100), (1-(N184/W184))*100)</f>
        <v>0</v>
      </c>
      <c r="AH184" s="6">
        <v>7200</v>
      </c>
      <c r="AI184" s="6">
        <v>7200</v>
      </c>
      <c r="AJ184" s="6">
        <v>7200</v>
      </c>
      <c r="AK184" s="6">
        <v>7200</v>
      </c>
      <c r="AL184" s="6">
        <v>7200</v>
      </c>
      <c r="AM184" s="12">
        <v>7200</v>
      </c>
      <c r="AN184" s="1">
        <v>1585.6918179988861</v>
      </c>
      <c r="AO184" s="1">
        <v>1605.7390019893651</v>
      </c>
      <c r="AP184" s="18">
        <v>66.148963212966919</v>
      </c>
      <c r="AQ184" s="1" t="b">
        <f>SUM($AH184:$AP184) &lt; $AU$1 * 7200</f>
        <v>1</v>
      </c>
      <c r="AR184" s="1" t="b">
        <f t="shared" si="5"/>
        <v>0</v>
      </c>
      <c r="AS184" s="5" t="b">
        <f>AND($AR184=FALSE, OR($AD184&lt;=0, $AE184&lt;=0, $AF184&lt;=0, $AG184&lt;=0))</f>
        <v>1</v>
      </c>
      <c r="AU184" s="1"/>
      <c r="AW184" s="14">
        <f xml:space="preserve"> SUBTOTAL(104, H184,K184:N184)</f>
        <v>29</v>
      </c>
      <c r="AX184" s="14">
        <f xml:space="preserve"> SUBTOTAL(105, O184:Q184,T184:W184)</f>
        <v>29</v>
      </c>
      <c r="AY184" s="39" t="b">
        <f t="shared" si="4"/>
        <v>1</v>
      </c>
    </row>
    <row r="185" spans="1:51">
      <c r="A185" s="5">
        <v>100</v>
      </c>
      <c r="B185" s="5">
        <v>8</v>
      </c>
      <c r="C185" s="7">
        <v>0.1</v>
      </c>
      <c r="D185" s="7">
        <v>0.1</v>
      </c>
      <c r="E185" s="5">
        <v>3</v>
      </c>
      <c r="F185" s="6">
        <v>0</v>
      </c>
      <c r="G185" s="6">
        <v>24</v>
      </c>
      <c r="H185" s="6">
        <v>24</v>
      </c>
      <c r="I185" s="6">
        <v>25.8276</v>
      </c>
      <c r="J185" s="6">
        <v>25.8276</v>
      </c>
      <c r="K185" s="16">
        <v>12.99999999999998</v>
      </c>
      <c r="L185" s="6">
        <v>26.991633571228359</v>
      </c>
      <c r="M185" s="90">
        <v>26.581884377261659</v>
      </c>
      <c r="N185" s="17">
        <v>37</v>
      </c>
      <c r="O185" s="6">
        <v>74</v>
      </c>
      <c r="P185" s="6">
        <v>104</v>
      </c>
      <c r="Q185" s="6">
        <v>91</v>
      </c>
      <c r="R185" s="6">
        <v>52</v>
      </c>
      <c r="S185" s="6">
        <v>39</v>
      </c>
      <c r="T185" s="16">
        <v>50</v>
      </c>
      <c r="U185" s="6" t="s">
        <v>14</v>
      </c>
      <c r="V185" s="6" t="s">
        <v>14</v>
      </c>
      <c r="W185" s="17">
        <v>37</v>
      </c>
      <c r="X185" s="17">
        <f>MIN(O185:Q185)+1</f>
        <v>75</v>
      </c>
      <c r="Y185" s="6">
        <v>100</v>
      </c>
      <c r="Z185" s="6">
        <v>76.923100000000005</v>
      </c>
      <c r="AA185" s="6">
        <v>73.626400000000004</v>
      </c>
      <c r="AB185" s="6">
        <v>50.331600000000002</v>
      </c>
      <c r="AC185" s="6">
        <v>33.775399999999998</v>
      </c>
      <c r="AD185" s="6">
        <f>IF(T185="NaN", IF($X185&gt;1, (1-(K185/$X185))*100,100), (1-(K185/T185))*100)</f>
        <v>74.000000000000043</v>
      </c>
      <c r="AE185" s="6">
        <f>IF(U185="NaN", IF($X185&gt;1, (1-(L185/$X185))*100,100), (1-(L185/U185))*100)</f>
        <v>64.011155238362178</v>
      </c>
      <c r="AF185" s="6">
        <f>IF(V185="NaN", IF($X185&gt;1, (1-(M185/$X185))*100,100), (1-(M185/V185))*100)</f>
        <v>64.55748749698445</v>
      </c>
      <c r="AG185" s="17">
        <f>IF(W185="NaN", IF($X185&gt;1, (1-(N185/$X185))*100,100), (1-(N185/W185))*100)</f>
        <v>0</v>
      </c>
      <c r="AH185" s="6">
        <v>7200</v>
      </c>
      <c r="AI185" s="6">
        <v>7200</v>
      </c>
      <c r="AJ185" s="6">
        <v>7200</v>
      </c>
      <c r="AK185" s="6">
        <v>7200</v>
      </c>
      <c r="AL185" s="6">
        <v>7200</v>
      </c>
      <c r="AM185" s="12">
        <v>7200</v>
      </c>
      <c r="AN185" s="1">
        <v>7200</v>
      </c>
      <c r="AO185" s="1">
        <v>7200</v>
      </c>
      <c r="AP185" s="18">
        <v>190.91224098205569</v>
      </c>
      <c r="AQ185" s="1" t="b">
        <f>SUM($AH185:$AP185) &lt; $AU$1 * 7200</f>
        <v>1</v>
      </c>
      <c r="AR185" s="1" t="b">
        <f t="shared" si="5"/>
        <v>0</v>
      </c>
      <c r="AS185" s="5" t="b">
        <f>AND($AR185=FALSE, OR($AD185&lt;=0, $AE185&lt;=0, $AF185&lt;=0, $AG185&lt;=0))</f>
        <v>1</v>
      </c>
      <c r="AU185" s="1"/>
      <c r="AW185" s="14">
        <f xml:space="preserve"> SUBTOTAL(104, H185,K185:N185)</f>
        <v>37</v>
      </c>
      <c r="AX185" s="14">
        <f xml:space="preserve"> SUBTOTAL(105, O185:Q185,T185:W185)</f>
        <v>37</v>
      </c>
      <c r="AY185" s="39" t="b">
        <f t="shared" si="4"/>
        <v>1</v>
      </c>
    </row>
    <row r="186" spans="1:51">
      <c r="A186" s="5">
        <v>100</v>
      </c>
      <c r="B186" s="5">
        <v>8</v>
      </c>
      <c r="C186" s="7">
        <v>0.1</v>
      </c>
      <c r="D186" s="7">
        <v>0.1</v>
      </c>
      <c r="E186" s="5">
        <v>4</v>
      </c>
      <c r="F186" s="6">
        <v>0</v>
      </c>
      <c r="G186" s="6">
        <v>21.222200000000001</v>
      </c>
      <c r="H186" s="6">
        <v>23.7895</v>
      </c>
      <c r="I186" s="6">
        <v>23.7895</v>
      </c>
      <c r="J186" s="6">
        <v>23.7895</v>
      </c>
      <c r="K186" s="16">
        <v>11</v>
      </c>
      <c r="L186" s="6">
        <v>31</v>
      </c>
      <c r="M186" s="90">
        <v>30.999999999999972</v>
      </c>
      <c r="N186" s="17">
        <v>31</v>
      </c>
      <c r="O186" s="6">
        <v>42</v>
      </c>
      <c r="P186" s="6">
        <v>53</v>
      </c>
      <c r="Q186" s="6">
        <v>86</v>
      </c>
      <c r="R186" s="6">
        <v>31</v>
      </c>
      <c r="S186" s="6">
        <v>33</v>
      </c>
      <c r="T186" s="16" t="s">
        <v>14</v>
      </c>
      <c r="U186" s="6">
        <v>31</v>
      </c>
      <c r="V186" s="6">
        <v>40</v>
      </c>
      <c r="W186" s="17">
        <v>31</v>
      </c>
      <c r="X186" s="17">
        <f>MIN(O186:Q186)+1</f>
        <v>43</v>
      </c>
      <c r="Y186" s="6">
        <v>100</v>
      </c>
      <c r="Z186" s="6">
        <v>59.958100000000002</v>
      </c>
      <c r="AA186" s="6">
        <v>72.337800000000001</v>
      </c>
      <c r="AB186" s="6">
        <v>23.259799999999998</v>
      </c>
      <c r="AC186" s="6">
        <v>27.910699999999999</v>
      </c>
      <c r="AD186" s="6">
        <f>IF(T186="NaN", IF($X186&gt;1, (1-(K186/$X186))*100,100), (1-(K186/T186))*100)</f>
        <v>74.418604651162795</v>
      </c>
      <c r="AE186" s="6">
        <f>IF(U186="NaN", IF($X186&gt;1, (1-(L186/$X186))*100,100), (1-(L186/U186))*100)</f>
        <v>0</v>
      </c>
      <c r="AF186" s="6">
        <f>IF(V186="NaN", IF($X186&gt;1, (1-(M186/$X186))*100,100), (1-(M186/V186))*100)</f>
        <v>22.500000000000075</v>
      </c>
      <c r="AG186" s="17">
        <f>IF(W186="NaN", IF($X186&gt;1, (1-(N186/$X186))*100,100), (1-(N186/W186))*100)</f>
        <v>0</v>
      </c>
      <c r="AH186" s="6">
        <v>7200</v>
      </c>
      <c r="AI186" s="6">
        <v>7200</v>
      </c>
      <c r="AJ186" s="6">
        <v>7200</v>
      </c>
      <c r="AK186" s="6">
        <v>7200</v>
      </c>
      <c r="AL186" s="6">
        <v>7200</v>
      </c>
      <c r="AM186" s="12">
        <v>7200</v>
      </c>
      <c r="AN186" s="1">
        <v>2433.04185795784</v>
      </c>
      <c r="AO186" s="1">
        <v>7200</v>
      </c>
      <c r="AP186" s="18">
        <v>37.028237104415886</v>
      </c>
      <c r="AQ186" s="1" t="b">
        <f>SUM($AH186:$AP186) &lt; $AU$1 * 7200</f>
        <v>1</v>
      </c>
      <c r="AR186" s="1" t="b">
        <f t="shared" si="5"/>
        <v>0</v>
      </c>
      <c r="AS186" s="5" t="b">
        <f>AND($AR186=FALSE, OR($AD186&lt;=0, $AE186&lt;=0, $AF186&lt;=0, $AG186&lt;=0))</f>
        <v>1</v>
      </c>
      <c r="AU186" s="1"/>
      <c r="AW186" s="14">
        <f xml:space="preserve"> SUBTOTAL(104, H186,K186:N186)</f>
        <v>31</v>
      </c>
      <c r="AX186" s="14">
        <f xml:space="preserve"> SUBTOTAL(105, O186:Q186,T186:W186)</f>
        <v>31</v>
      </c>
      <c r="AY186" s="39" t="b">
        <f t="shared" si="4"/>
        <v>1</v>
      </c>
    </row>
    <row r="187" spans="1:51">
      <c r="A187" s="5">
        <v>100</v>
      </c>
      <c r="B187" s="5">
        <v>8</v>
      </c>
      <c r="C187" s="7">
        <v>0.1</v>
      </c>
      <c r="D187" s="7">
        <v>0.1</v>
      </c>
      <c r="E187" s="5">
        <v>5</v>
      </c>
      <c r="F187" s="6">
        <v>0</v>
      </c>
      <c r="G187" s="6">
        <v>23</v>
      </c>
      <c r="H187" s="6">
        <v>25.599900000000002</v>
      </c>
      <c r="I187" s="6">
        <v>25.629200000000001</v>
      </c>
      <c r="J187" s="6">
        <v>25.660399999999999</v>
      </c>
      <c r="K187" s="16">
        <v>11.99999999999998</v>
      </c>
      <c r="L187" s="6">
        <v>44.999999999999787</v>
      </c>
      <c r="M187" s="90">
        <v>44.999999999999567</v>
      </c>
      <c r="N187" s="17">
        <v>45.000000000000007</v>
      </c>
      <c r="O187" s="6">
        <v>47</v>
      </c>
      <c r="P187" s="6">
        <v>48</v>
      </c>
      <c r="Q187" s="6">
        <v>47</v>
      </c>
      <c r="R187" s="6">
        <v>47</v>
      </c>
      <c r="S187" s="6">
        <v>47</v>
      </c>
      <c r="T187" s="16" t="s">
        <v>14</v>
      </c>
      <c r="U187" s="6" t="s">
        <v>14</v>
      </c>
      <c r="V187" s="6" t="s">
        <v>14</v>
      </c>
      <c r="W187" s="17">
        <v>45.000000000000007</v>
      </c>
      <c r="X187" s="17">
        <f>MIN(O187:Q187)+1</f>
        <v>48</v>
      </c>
      <c r="Y187" s="6">
        <v>100</v>
      </c>
      <c r="Z187" s="6">
        <v>52.083300000000001</v>
      </c>
      <c r="AA187" s="6">
        <v>45.531999999999996</v>
      </c>
      <c r="AB187" s="6">
        <v>45.469700000000003</v>
      </c>
      <c r="AC187" s="6">
        <v>45.403500000000001</v>
      </c>
      <c r="AD187" s="6">
        <f>IF(T187="NaN", IF($X187&gt;1, (1-(K187/$X187))*100,100), (1-(K187/T187))*100)</f>
        <v>75.000000000000043</v>
      </c>
      <c r="AE187" s="6">
        <f>IF(U187="NaN", IF($X187&gt;1, (1-(L187/$X187))*100,100), (1-(L187/U187))*100)</f>
        <v>6.2500000000004441</v>
      </c>
      <c r="AF187" s="6">
        <f>IF(V187="NaN", IF($X187&gt;1, (1-(M187/$X187))*100,100), (1-(M187/V187))*100)</f>
        <v>6.2500000000008988</v>
      </c>
      <c r="AG187" s="17">
        <f>IF(W187="NaN", IF($X187&gt;1, (1-(N187/$X187))*100,100), (1-(N187/W187))*100)</f>
        <v>0</v>
      </c>
      <c r="AH187" s="6">
        <v>7200</v>
      </c>
      <c r="AI187" s="6">
        <v>7200</v>
      </c>
      <c r="AJ187" s="6">
        <v>7200</v>
      </c>
      <c r="AK187" s="6">
        <v>7200</v>
      </c>
      <c r="AL187" s="6">
        <v>7200</v>
      </c>
      <c r="AM187" s="12">
        <v>7200</v>
      </c>
      <c r="AN187" s="1">
        <v>7200</v>
      </c>
      <c r="AO187" s="1">
        <v>7200</v>
      </c>
      <c r="AP187" s="18">
        <v>87.580374002456665</v>
      </c>
      <c r="AQ187" s="1" t="b">
        <f>SUM($AH187:$AP187) &lt; $AU$1 * 7200</f>
        <v>1</v>
      </c>
      <c r="AR187" s="1" t="b">
        <f t="shared" si="5"/>
        <v>0</v>
      </c>
      <c r="AS187" s="5" t="b">
        <f>AND($AR187=FALSE, OR($AD187&lt;=0, $AE187&lt;=0, $AF187&lt;=0, $AG187&lt;=0))</f>
        <v>1</v>
      </c>
      <c r="AU187" s="1"/>
      <c r="AW187" s="14">
        <f xml:space="preserve"> SUBTOTAL(104, H187,K187:N187)</f>
        <v>45.000000000000007</v>
      </c>
      <c r="AX187" s="14">
        <f xml:space="preserve"> SUBTOTAL(105, O187:Q187,T187:W187)</f>
        <v>45.000000000000007</v>
      </c>
      <c r="AY187" s="39" t="b">
        <f t="shared" si="4"/>
        <v>1</v>
      </c>
    </row>
    <row r="188" spans="1:51">
      <c r="A188" s="5">
        <v>100</v>
      </c>
      <c r="B188" s="5">
        <v>8</v>
      </c>
      <c r="C188" s="7">
        <v>0.1</v>
      </c>
      <c r="D188" s="7">
        <v>0.5</v>
      </c>
      <c r="E188" s="5">
        <v>1</v>
      </c>
      <c r="F188" s="6">
        <v>0</v>
      </c>
      <c r="G188" s="6">
        <v>20</v>
      </c>
      <c r="H188" s="6">
        <v>20</v>
      </c>
      <c r="I188" s="6">
        <v>24.606200000000001</v>
      </c>
      <c r="J188" s="6">
        <v>30.173999999999999</v>
      </c>
      <c r="K188" s="16">
        <v>8.4206868962931605</v>
      </c>
      <c r="L188" s="6">
        <v>21</v>
      </c>
      <c r="M188" s="90">
        <v>20.15384615384615</v>
      </c>
      <c r="N188" s="17">
        <v>42</v>
      </c>
      <c r="O188" s="6">
        <v>77</v>
      </c>
      <c r="P188" s="6">
        <v>88</v>
      </c>
      <c r="Q188" s="6">
        <v>88</v>
      </c>
      <c r="R188" s="6">
        <v>51</v>
      </c>
      <c r="S188" s="6">
        <v>42</v>
      </c>
      <c r="T188" s="16" t="s">
        <v>14</v>
      </c>
      <c r="U188" s="6" t="s">
        <v>14</v>
      </c>
      <c r="V188" s="6" t="s">
        <v>14</v>
      </c>
      <c r="W188" s="17">
        <v>42</v>
      </c>
      <c r="X188" s="17">
        <f>MIN(O188:Q188)+1</f>
        <v>78</v>
      </c>
      <c r="Y188" s="6">
        <v>100</v>
      </c>
      <c r="Z188" s="6">
        <v>77.2727</v>
      </c>
      <c r="AA188" s="6">
        <v>77.2727</v>
      </c>
      <c r="AB188" s="6">
        <v>51.752499999999998</v>
      </c>
      <c r="AC188" s="6">
        <v>28.157299999999999</v>
      </c>
      <c r="AD188" s="6">
        <f>IF(T188="NaN", IF($X188&gt;1, (1-(K188/$X188))*100,100), (1-(K188/T188))*100)</f>
        <v>89.204247568854925</v>
      </c>
      <c r="AE188" s="6">
        <f>IF(U188="NaN", IF($X188&gt;1, (1-(L188/$X188))*100,100), (1-(L188/U188))*100)</f>
        <v>73.07692307692308</v>
      </c>
      <c r="AF188" s="6">
        <f>IF(V188="NaN", IF($X188&gt;1, (1-(M188/$X188))*100,100), (1-(M188/V188))*100)</f>
        <v>74.161735700197241</v>
      </c>
      <c r="AG188" s="17">
        <f>IF(W188="NaN", IF($X188&gt;1, (1-(N188/$X188))*100,100), (1-(N188/W188))*100)</f>
        <v>0</v>
      </c>
      <c r="AH188" s="6">
        <v>7200</v>
      </c>
      <c r="AI188" s="6">
        <v>7200</v>
      </c>
      <c r="AJ188" s="6">
        <v>7200</v>
      </c>
      <c r="AK188" s="6">
        <v>7200</v>
      </c>
      <c r="AL188" s="6">
        <v>7200</v>
      </c>
      <c r="AM188" s="12">
        <v>7200</v>
      </c>
      <c r="AN188" s="1">
        <v>7200</v>
      </c>
      <c r="AO188" s="1">
        <v>7200</v>
      </c>
      <c r="AP188" s="18">
        <v>91.513899803161621</v>
      </c>
      <c r="AQ188" s="1" t="b">
        <f>SUM($AH188:$AP188) &lt; $AU$1 * 7200</f>
        <v>1</v>
      </c>
      <c r="AR188" s="1" t="b">
        <f t="shared" si="5"/>
        <v>0</v>
      </c>
      <c r="AS188" s="5" t="b">
        <f>AND($AR188=FALSE, OR($AD188&lt;=0, $AE188&lt;=0, $AF188&lt;=0, $AG188&lt;=0))</f>
        <v>1</v>
      </c>
      <c r="AU188" s="1"/>
      <c r="AW188" s="14">
        <f xml:space="preserve"> SUBTOTAL(104, H188,K188:N188)</f>
        <v>42</v>
      </c>
      <c r="AX188" s="14">
        <f xml:space="preserve"> SUBTOTAL(105, O188:Q188,T188:W188)</f>
        <v>42</v>
      </c>
      <c r="AY188" s="39" t="b">
        <f t="shared" si="4"/>
        <v>1</v>
      </c>
    </row>
    <row r="189" spans="1:51">
      <c r="A189" s="5">
        <v>100</v>
      </c>
      <c r="B189" s="5">
        <v>8</v>
      </c>
      <c r="C189" s="7">
        <v>0.1</v>
      </c>
      <c r="D189" s="7">
        <v>0.5</v>
      </c>
      <c r="E189" s="5">
        <v>2</v>
      </c>
      <c r="F189" s="6">
        <v>0</v>
      </c>
      <c r="G189" s="6">
        <v>29</v>
      </c>
      <c r="H189" s="6">
        <v>28</v>
      </c>
      <c r="I189" s="6">
        <v>25.305099999999999</v>
      </c>
      <c r="J189" s="6">
        <v>29</v>
      </c>
      <c r="K189" s="16">
        <v>10.27810624579695</v>
      </c>
      <c r="L189" s="6">
        <v>19.37037037037037</v>
      </c>
      <c r="M189" s="90">
        <v>29</v>
      </c>
      <c r="N189" s="17">
        <v>29</v>
      </c>
      <c r="O189" s="6">
        <v>39</v>
      </c>
      <c r="P189" s="6">
        <v>29</v>
      </c>
      <c r="Q189" s="6">
        <v>50</v>
      </c>
      <c r="R189" s="6">
        <v>39</v>
      </c>
      <c r="S189" s="6">
        <v>29</v>
      </c>
      <c r="T189" s="16" t="s">
        <v>14</v>
      </c>
      <c r="U189" s="6" t="s">
        <v>14</v>
      </c>
      <c r="V189" s="6">
        <v>29</v>
      </c>
      <c r="W189" s="17">
        <v>29</v>
      </c>
      <c r="X189" s="17">
        <f>MIN(O189:Q189)+1</f>
        <v>30</v>
      </c>
      <c r="Y189" s="6">
        <v>100</v>
      </c>
      <c r="Z189" s="6">
        <v>0</v>
      </c>
      <c r="AA189" s="6">
        <v>44</v>
      </c>
      <c r="AB189" s="6">
        <v>35.115000000000002</v>
      </c>
      <c r="AC189" s="6">
        <v>0</v>
      </c>
      <c r="AD189" s="6">
        <f>IF(T189="NaN", IF($X189&gt;1, (1-(K189/$X189))*100,100), (1-(K189/T189))*100)</f>
        <v>65.739645847343496</v>
      </c>
      <c r="AE189" s="6">
        <f>IF(U189="NaN", IF($X189&gt;1, (1-(L189/$X189))*100,100), (1-(L189/U189))*100)</f>
        <v>35.432098765432094</v>
      </c>
      <c r="AF189" s="6">
        <f>IF(V189="NaN", IF($X189&gt;1, (1-(M189/$X189))*100,100), (1-(M189/V189))*100)</f>
        <v>0</v>
      </c>
      <c r="AG189" s="17">
        <f>IF(W189="NaN", IF($X189&gt;1, (1-(N189/$X189))*100,100), (1-(N189/W189))*100)</f>
        <v>0</v>
      </c>
      <c r="AH189" s="6">
        <v>7200</v>
      </c>
      <c r="AI189" s="6">
        <v>6785.72</v>
      </c>
      <c r="AJ189" s="6">
        <v>7200</v>
      </c>
      <c r="AK189" s="6">
        <v>7200</v>
      </c>
      <c r="AL189" s="6">
        <v>2964.25</v>
      </c>
      <c r="AM189" s="12">
        <v>7200</v>
      </c>
      <c r="AN189" s="1">
        <v>7200</v>
      </c>
      <c r="AO189" s="1">
        <v>420.93973016738892</v>
      </c>
      <c r="AP189" s="18">
        <v>13.314152956008909</v>
      </c>
      <c r="AQ189" s="1" t="b">
        <f>SUM($AH189:$AP189) &lt; $AU$1 * 7200</f>
        <v>1</v>
      </c>
      <c r="AR189" s="1" t="b">
        <f t="shared" si="5"/>
        <v>1</v>
      </c>
      <c r="AS189" s="5" t="b">
        <f>AND($AR189=FALSE, OR($AD189&lt;=0, $AE189&lt;=0, $AF189&lt;=0, $AG189&lt;=0))</f>
        <v>0</v>
      </c>
      <c r="AU189" s="1"/>
      <c r="AW189" s="14">
        <f xml:space="preserve"> SUBTOTAL(104, H189,K189:N189)</f>
        <v>29</v>
      </c>
      <c r="AX189" s="14">
        <f xml:space="preserve"> SUBTOTAL(105, O189:Q189,T189:W189)</f>
        <v>29</v>
      </c>
      <c r="AY189" s="39" t="b">
        <f t="shared" si="4"/>
        <v>1</v>
      </c>
    </row>
    <row r="190" spans="1:51">
      <c r="A190" s="5">
        <v>100</v>
      </c>
      <c r="B190" s="5">
        <v>8</v>
      </c>
      <c r="C190" s="7">
        <v>0.1</v>
      </c>
      <c r="D190" s="7">
        <v>0.5</v>
      </c>
      <c r="E190" s="5">
        <v>3</v>
      </c>
      <c r="F190" s="6">
        <v>0</v>
      </c>
      <c r="G190" s="6">
        <v>13</v>
      </c>
      <c r="H190" s="6">
        <v>24.088899999999999</v>
      </c>
      <c r="I190" s="6">
        <v>27.254000000000001</v>
      </c>
      <c r="J190" s="6">
        <v>35.003399999999999</v>
      </c>
      <c r="K190" s="16">
        <v>12.999999999999989</v>
      </c>
      <c r="L190" s="6">
        <v>24.42857142857142</v>
      </c>
      <c r="M190" s="90">
        <v>37</v>
      </c>
      <c r="N190" s="17">
        <v>37</v>
      </c>
      <c r="O190" s="6">
        <v>74</v>
      </c>
      <c r="P190" s="6">
        <v>115</v>
      </c>
      <c r="Q190" s="6">
        <v>37</v>
      </c>
      <c r="R190" s="6">
        <v>37</v>
      </c>
      <c r="S190" s="6">
        <v>39</v>
      </c>
      <c r="T190" s="16" t="s">
        <v>14</v>
      </c>
      <c r="U190" s="6" t="s">
        <v>14</v>
      </c>
      <c r="V190" s="6">
        <v>37</v>
      </c>
      <c r="W190" s="17">
        <v>37</v>
      </c>
      <c r="X190" s="17">
        <f>MIN(O190:Q190)+1</f>
        <v>38</v>
      </c>
      <c r="Y190" s="6">
        <v>100</v>
      </c>
      <c r="Z190" s="6">
        <v>88.695700000000002</v>
      </c>
      <c r="AA190" s="6">
        <v>34.8949</v>
      </c>
      <c r="AB190" s="6">
        <v>26.340599999999998</v>
      </c>
      <c r="AC190" s="6">
        <v>10.2477</v>
      </c>
      <c r="AD190" s="6">
        <f>IF(T190="NaN", IF($X190&gt;1, (1-(K190/$X190))*100,100), (1-(K190/T190))*100)</f>
        <v>65.789473684210549</v>
      </c>
      <c r="AE190" s="6">
        <f>IF(U190="NaN", IF($X190&gt;1, (1-(L190/$X190))*100,100), (1-(L190/U190))*100)</f>
        <v>35.71428571428573</v>
      </c>
      <c r="AF190" s="6">
        <f>IF(V190="NaN", IF($X190&gt;1, (1-(M190/$X190))*100,100), (1-(M190/V190))*100)</f>
        <v>0</v>
      </c>
      <c r="AG190" s="17">
        <f>IF(W190="NaN", IF($X190&gt;1, (1-(N190/$X190))*100,100), (1-(N190/W190))*100)</f>
        <v>0</v>
      </c>
      <c r="AH190" s="6">
        <v>7200</v>
      </c>
      <c r="AI190" s="6">
        <v>7200</v>
      </c>
      <c r="AJ190" s="6">
        <v>7200</v>
      </c>
      <c r="AK190" s="6">
        <v>7200</v>
      </c>
      <c r="AL190" s="6">
        <v>7200</v>
      </c>
      <c r="AM190" s="12">
        <v>7200</v>
      </c>
      <c r="AN190" s="1">
        <v>7200</v>
      </c>
      <c r="AO190" s="1">
        <v>1232.8115179538729</v>
      </c>
      <c r="AP190" s="18">
        <v>36.558012008666992</v>
      </c>
      <c r="AQ190" s="1" t="b">
        <f>SUM($AH190:$AP190) &lt; $AU$1 * 7200</f>
        <v>1</v>
      </c>
      <c r="AR190" s="1" t="b">
        <f t="shared" si="5"/>
        <v>0</v>
      </c>
      <c r="AS190" s="5" t="b">
        <f>AND($AR190=FALSE, OR($AD190&lt;=0, $AE190&lt;=0, $AF190&lt;=0, $AG190&lt;=0))</f>
        <v>1</v>
      </c>
      <c r="AU190" s="1"/>
      <c r="AW190" s="14">
        <f xml:space="preserve"> SUBTOTAL(104, H190,K190:N190)</f>
        <v>37</v>
      </c>
      <c r="AX190" s="14">
        <f xml:space="preserve"> SUBTOTAL(105, O190:Q190,T190:W190)</f>
        <v>37</v>
      </c>
      <c r="AY190" s="39" t="b">
        <f t="shared" si="4"/>
        <v>1</v>
      </c>
    </row>
    <row r="191" spans="1:51">
      <c r="A191" s="5">
        <v>100</v>
      </c>
      <c r="B191" s="5">
        <v>8</v>
      </c>
      <c r="C191" s="7">
        <v>0.1</v>
      </c>
      <c r="D191" s="7">
        <v>0.5</v>
      </c>
      <c r="E191" s="5">
        <v>4</v>
      </c>
      <c r="F191" s="6">
        <v>0</v>
      </c>
      <c r="G191" s="6">
        <v>20</v>
      </c>
      <c r="H191" s="6">
        <v>29</v>
      </c>
      <c r="I191" s="6">
        <v>24.734500000000001</v>
      </c>
      <c r="J191" s="6">
        <v>31</v>
      </c>
      <c r="K191" s="16">
        <v>11</v>
      </c>
      <c r="L191" s="6">
        <v>20</v>
      </c>
      <c r="M191" s="90">
        <v>30.999999999999918</v>
      </c>
      <c r="N191" s="17">
        <v>31</v>
      </c>
      <c r="O191" s="6">
        <v>53</v>
      </c>
      <c r="P191" s="6">
        <v>75</v>
      </c>
      <c r="Q191" s="6">
        <v>42</v>
      </c>
      <c r="R191" s="6">
        <v>31</v>
      </c>
      <c r="S191" s="6">
        <v>31</v>
      </c>
      <c r="T191" s="16">
        <v>42</v>
      </c>
      <c r="U191" s="6" t="s">
        <v>14</v>
      </c>
      <c r="V191" s="6">
        <v>40</v>
      </c>
      <c r="W191" s="17">
        <v>31</v>
      </c>
      <c r="X191" s="17">
        <f>MIN(O191:Q191)+1</f>
        <v>43</v>
      </c>
      <c r="Y191" s="6">
        <v>100</v>
      </c>
      <c r="Z191" s="6">
        <v>73.333299999999994</v>
      </c>
      <c r="AA191" s="6">
        <v>30.952400000000001</v>
      </c>
      <c r="AB191" s="6">
        <v>20.211099999999998</v>
      </c>
      <c r="AC191" s="6">
        <v>0</v>
      </c>
      <c r="AD191" s="6">
        <f>IF(T191="NaN", IF($X191&gt;1, (1-(K191/$X191))*100,100), (1-(K191/T191))*100)</f>
        <v>73.80952380952381</v>
      </c>
      <c r="AE191" s="6">
        <f>IF(U191="NaN", IF($X191&gt;1, (1-(L191/$X191))*100,100), (1-(L191/U191))*100)</f>
        <v>53.488372093023258</v>
      </c>
      <c r="AF191" s="6">
        <f>IF(V191="NaN", IF($X191&gt;1, (1-(M191/$X191))*100,100), (1-(M191/V191))*100)</f>
        <v>22.50000000000021</v>
      </c>
      <c r="AG191" s="17">
        <f>IF(W191="NaN", IF($X191&gt;1, (1-(N191/$X191))*100,100), (1-(N191/W191))*100)</f>
        <v>0</v>
      </c>
      <c r="AH191" s="6">
        <v>7200</v>
      </c>
      <c r="AI191" s="6">
        <v>7200</v>
      </c>
      <c r="AJ191" s="6">
        <v>7200</v>
      </c>
      <c r="AK191" s="6">
        <v>7200</v>
      </c>
      <c r="AL191" s="6">
        <v>1619.59</v>
      </c>
      <c r="AM191" s="12">
        <v>7200</v>
      </c>
      <c r="AN191" s="1">
        <v>7200</v>
      </c>
      <c r="AO191" s="1">
        <v>7200</v>
      </c>
      <c r="AP191" s="18">
        <v>14.20108389854431</v>
      </c>
      <c r="AQ191" s="1" t="b">
        <f>SUM($AH191:$AP191) &lt; $AU$1 * 7200</f>
        <v>1</v>
      </c>
      <c r="AR191" s="1" t="b">
        <f t="shared" si="5"/>
        <v>1</v>
      </c>
      <c r="AS191" s="5" t="b">
        <f>AND($AR191=FALSE, OR($AD191&lt;=0, $AE191&lt;=0, $AF191&lt;=0, $AG191&lt;=0))</f>
        <v>0</v>
      </c>
      <c r="AU191" s="1"/>
      <c r="AW191" s="14">
        <f xml:space="preserve"> SUBTOTAL(104, H191,K191:N191)</f>
        <v>31</v>
      </c>
      <c r="AX191" s="14">
        <f xml:space="preserve"> SUBTOTAL(105, O191:Q191,T191:W191)</f>
        <v>31</v>
      </c>
      <c r="AY191" s="39" t="b">
        <f t="shared" si="4"/>
        <v>1</v>
      </c>
    </row>
    <row r="192" spans="1:51">
      <c r="A192" s="5">
        <v>100</v>
      </c>
      <c r="B192" s="5">
        <v>8</v>
      </c>
      <c r="C192" s="7">
        <v>0.1</v>
      </c>
      <c r="D192" s="7">
        <v>0.5</v>
      </c>
      <c r="E192" s="5">
        <v>5</v>
      </c>
      <c r="F192" s="6">
        <v>0</v>
      </c>
      <c r="G192" s="6">
        <v>23</v>
      </c>
      <c r="H192" s="6">
        <v>23</v>
      </c>
      <c r="I192" s="6">
        <v>24.761199999999999</v>
      </c>
      <c r="J192" s="6">
        <v>36.744</v>
      </c>
      <c r="K192" s="16">
        <v>12.55496217549074</v>
      </c>
      <c r="L192" s="6">
        <v>23.428571428570422</v>
      </c>
      <c r="M192" s="90">
        <v>30.98187170746823</v>
      </c>
      <c r="N192" s="17">
        <v>46</v>
      </c>
      <c r="O192" s="6">
        <v>59</v>
      </c>
      <c r="P192" s="6">
        <v>48</v>
      </c>
      <c r="Q192" s="6">
        <v>48</v>
      </c>
      <c r="R192" s="6">
        <v>48</v>
      </c>
      <c r="S192" s="6">
        <v>46</v>
      </c>
      <c r="T192" s="16" t="s">
        <v>14</v>
      </c>
      <c r="U192" s="6" t="s">
        <v>14</v>
      </c>
      <c r="V192" s="6" t="s">
        <v>14</v>
      </c>
      <c r="W192" s="17">
        <v>46</v>
      </c>
      <c r="X192" s="17">
        <f>MIN(O192:Q192)+1</f>
        <v>49</v>
      </c>
      <c r="Y192" s="6">
        <v>100</v>
      </c>
      <c r="Z192" s="6">
        <v>52.083300000000001</v>
      </c>
      <c r="AA192" s="6">
        <v>52.083300000000001</v>
      </c>
      <c r="AB192" s="6">
        <v>48.414200000000001</v>
      </c>
      <c r="AC192" s="6">
        <v>20.1218</v>
      </c>
      <c r="AD192" s="6">
        <f>IF(T192="NaN", IF($X192&gt;1, (1-(K192/$X192))*100,100), (1-(K192/T192))*100)</f>
        <v>74.377628213284197</v>
      </c>
      <c r="AE192" s="6">
        <f>IF(U192="NaN", IF($X192&gt;1, (1-(L192/$X192))*100,100), (1-(L192/U192))*100)</f>
        <v>52.186588921284851</v>
      </c>
      <c r="AF192" s="6">
        <f>IF(V192="NaN", IF($X192&gt;1, (1-(M192/$X192))*100,100), (1-(M192/V192))*100)</f>
        <v>36.771690392921982</v>
      </c>
      <c r="AG192" s="17">
        <f>IF(W192="NaN", IF($X192&gt;1, (1-(N192/$X192))*100,100), (1-(N192/W192))*100)</f>
        <v>0</v>
      </c>
      <c r="AH192" s="6">
        <v>7200</v>
      </c>
      <c r="AI192" s="6">
        <v>7200</v>
      </c>
      <c r="AJ192" s="6">
        <v>7200</v>
      </c>
      <c r="AK192" s="6">
        <v>7200</v>
      </c>
      <c r="AL192" s="6">
        <v>7200</v>
      </c>
      <c r="AM192" s="12">
        <v>7200</v>
      </c>
      <c r="AN192" s="1">
        <v>7200</v>
      </c>
      <c r="AO192" s="1">
        <v>7200</v>
      </c>
      <c r="AP192" s="18">
        <v>71.872924089431763</v>
      </c>
      <c r="AQ192" s="1" t="b">
        <f>SUM($AH192:$AP192) &lt; $AU$1 * 7200</f>
        <v>1</v>
      </c>
      <c r="AR192" s="1" t="b">
        <f t="shared" si="5"/>
        <v>0</v>
      </c>
      <c r="AS192" s="5" t="b">
        <f>AND($AR192=FALSE, OR($AD192&lt;=0, $AE192&lt;=0, $AF192&lt;=0, $AG192&lt;=0))</f>
        <v>1</v>
      </c>
      <c r="AU192" s="1"/>
      <c r="AW192" s="14">
        <f xml:space="preserve"> SUBTOTAL(104, H192,K192:N192)</f>
        <v>46</v>
      </c>
      <c r="AX192" s="14">
        <f xml:space="preserve"> SUBTOTAL(105, O192:Q192,T192:W192)</f>
        <v>46</v>
      </c>
      <c r="AY192" s="39" t="b">
        <f t="shared" si="4"/>
        <v>1</v>
      </c>
    </row>
    <row r="193" spans="1:51">
      <c r="A193" s="5">
        <v>100</v>
      </c>
      <c r="B193" s="5">
        <v>8</v>
      </c>
      <c r="C193" s="7">
        <v>0.1</v>
      </c>
      <c r="D193" s="7">
        <v>1</v>
      </c>
      <c r="E193" s="5">
        <v>1</v>
      </c>
      <c r="F193" s="6">
        <v>0</v>
      </c>
      <c r="G193" s="6">
        <v>20</v>
      </c>
      <c r="H193" s="6">
        <v>11</v>
      </c>
      <c r="I193" s="6">
        <v>24.154399999999999</v>
      </c>
      <c r="J193" s="6">
        <v>30.917899999999999</v>
      </c>
      <c r="K193" s="16">
        <v>28.999999999999989</v>
      </c>
      <c r="L193" s="6">
        <v>24.333333333333329</v>
      </c>
      <c r="M193" s="90">
        <v>26.545454545454479</v>
      </c>
      <c r="N193" s="17">
        <v>42</v>
      </c>
      <c r="O193" s="6">
        <v>53</v>
      </c>
      <c r="P193" s="6">
        <v>75</v>
      </c>
      <c r="Q193" s="6">
        <v>88</v>
      </c>
      <c r="R193" s="6">
        <v>42</v>
      </c>
      <c r="S193" s="6">
        <v>66</v>
      </c>
      <c r="T193" s="16" t="s">
        <v>14</v>
      </c>
      <c r="U193" s="6" t="s">
        <v>14</v>
      </c>
      <c r="V193" s="6" t="s">
        <v>14</v>
      </c>
      <c r="W193" s="17">
        <v>42</v>
      </c>
      <c r="X193" s="17">
        <f>MIN(O193:Q193)+1</f>
        <v>54</v>
      </c>
      <c r="Y193" s="6">
        <v>100</v>
      </c>
      <c r="Z193" s="6">
        <v>73.333299999999994</v>
      </c>
      <c r="AA193" s="6">
        <v>87.5</v>
      </c>
      <c r="AB193" s="6">
        <v>42.489600000000003</v>
      </c>
      <c r="AC193" s="6">
        <v>53.154699999999998</v>
      </c>
      <c r="AD193" s="6">
        <f>IF(T193="NaN", IF($X193&gt;1, (1-(K193/$X193))*100,100), (1-(K193/T193))*100)</f>
        <v>46.296296296296312</v>
      </c>
      <c r="AE193" s="6">
        <f>IF(U193="NaN", IF($X193&gt;1, (1-(L193/$X193))*100,100), (1-(L193/U193))*100)</f>
        <v>54.938271604938279</v>
      </c>
      <c r="AF193" s="6">
        <f>IF(V193="NaN", IF($X193&gt;1, (1-(M193/$X193))*100,100), (1-(M193/V193))*100)</f>
        <v>50.841750841750965</v>
      </c>
      <c r="AG193" s="17">
        <f>IF(W193="NaN", IF($X193&gt;1, (1-(N193/$X193))*100,100), (1-(N193/W193))*100)</f>
        <v>0</v>
      </c>
      <c r="AH193" s="6">
        <v>7200</v>
      </c>
      <c r="AI193" s="6">
        <v>7200</v>
      </c>
      <c r="AJ193" s="6">
        <v>7200</v>
      </c>
      <c r="AK193" s="6">
        <v>7200</v>
      </c>
      <c r="AL193" s="6">
        <v>7200</v>
      </c>
      <c r="AM193" s="12">
        <v>7200</v>
      </c>
      <c r="AN193" s="1">
        <v>7200</v>
      </c>
      <c r="AO193" s="1">
        <v>7200</v>
      </c>
      <c r="AP193" s="18">
        <v>202.7090399265289</v>
      </c>
      <c r="AQ193" s="1" t="b">
        <f>SUM($AH193:$AP193) &lt; $AU$1 * 7200</f>
        <v>1</v>
      </c>
      <c r="AR193" s="1" t="b">
        <f t="shared" si="5"/>
        <v>0</v>
      </c>
      <c r="AS193" s="5" t="b">
        <f>AND($AR193=FALSE, OR($AD193&lt;=0, $AE193&lt;=0, $AF193&lt;=0, $AG193&lt;=0))</f>
        <v>1</v>
      </c>
      <c r="AU193" s="1"/>
      <c r="AW193" s="14">
        <f xml:space="preserve"> SUBTOTAL(104, H193,K193:N193)</f>
        <v>42</v>
      </c>
      <c r="AX193" s="14">
        <f xml:space="preserve"> SUBTOTAL(105, O193:Q193,T193:W193)</f>
        <v>42</v>
      </c>
      <c r="AY193" s="39" t="b">
        <f t="shared" si="4"/>
        <v>1</v>
      </c>
    </row>
    <row r="194" spans="1:51">
      <c r="A194" s="5">
        <v>100</v>
      </c>
      <c r="B194" s="5">
        <v>8</v>
      </c>
      <c r="C194" s="7">
        <v>0.1</v>
      </c>
      <c r="D194" s="7">
        <v>1</v>
      </c>
      <c r="E194" s="5">
        <v>2</v>
      </c>
      <c r="F194" s="6">
        <v>0</v>
      </c>
      <c r="G194" s="6">
        <v>19</v>
      </c>
      <c r="H194" s="6">
        <v>28.046900000000001</v>
      </c>
      <c r="I194" s="6">
        <v>23.0838</v>
      </c>
      <c r="J194" s="6">
        <v>29</v>
      </c>
      <c r="K194" s="16">
        <v>27.999999999999901</v>
      </c>
      <c r="L194" s="6">
        <v>19.99999999999967</v>
      </c>
      <c r="M194" s="90">
        <v>25.70518351363917</v>
      </c>
      <c r="N194" s="17">
        <v>28.999999999999972</v>
      </c>
      <c r="O194" s="6">
        <v>49</v>
      </c>
      <c r="P194" s="6">
        <v>50</v>
      </c>
      <c r="Q194" s="6">
        <v>50</v>
      </c>
      <c r="R194" s="6">
        <v>39</v>
      </c>
      <c r="S194" s="6">
        <v>29</v>
      </c>
      <c r="T194" s="16" t="s">
        <v>14</v>
      </c>
      <c r="U194" s="6">
        <v>48</v>
      </c>
      <c r="V194" s="6" t="s">
        <v>14</v>
      </c>
      <c r="W194" s="17">
        <v>28.999999999999972</v>
      </c>
      <c r="X194" s="17">
        <f>MIN(O194:Q194)+1</f>
        <v>50</v>
      </c>
      <c r="Y194" s="6">
        <v>100</v>
      </c>
      <c r="Z194" s="6">
        <v>62</v>
      </c>
      <c r="AA194" s="6">
        <v>43.906199999999998</v>
      </c>
      <c r="AB194" s="6">
        <v>40.810899999999997</v>
      </c>
      <c r="AC194" s="6">
        <v>0</v>
      </c>
      <c r="AD194" s="6">
        <f>IF(T194="NaN", IF($X194&gt;1, (1-(K194/$X194))*100,100), (1-(K194/T194))*100)</f>
        <v>44.000000000000192</v>
      </c>
      <c r="AE194" s="6">
        <f>IF(U194="NaN", IF($X194&gt;1, (1-(L194/$X194))*100,100), (1-(L194/U194))*100)</f>
        <v>58.333333333334011</v>
      </c>
      <c r="AF194" s="6">
        <f>IF(V194="NaN", IF($X194&gt;1, (1-(M194/$X194))*100,100), (1-(M194/V194))*100)</f>
        <v>48.589632972721667</v>
      </c>
      <c r="AG194" s="17">
        <f>IF(W194="NaN", IF($X194&gt;1, (1-(N194/$X194))*100,100), (1-(N194/W194))*100)</f>
        <v>0</v>
      </c>
      <c r="AH194" s="6">
        <v>7200</v>
      </c>
      <c r="AI194" s="6">
        <v>7200</v>
      </c>
      <c r="AJ194" s="6">
        <v>7200</v>
      </c>
      <c r="AK194" s="6">
        <v>7200</v>
      </c>
      <c r="AL194" s="6">
        <v>2811.23</v>
      </c>
      <c r="AM194" s="12">
        <v>7200</v>
      </c>
      <c r="AN194" s="1">
        <v>7200</v>
      </c>
      <c r="AO194" s="1">
        <v>7200</v>
      </c>
      <c r="AP194" s="18">
        <v>18.069278955459591</v>
      </c>
      <c r="AQ194" s="1" t="b">
        <f>SUM($AH194:$AP194) &lt; $AU$1 * 7200</f>
        <v>1</v>
      </c>
      <c r="AR194" s="1" t="b">
        <f t="shared" si="5"/>
        <v>1</v>
      </c>
      <c r="AS194" s="5" t="b">
        <f>AND($AR194=FALSE, OR($AD194&lt;=0, $AE194&lt;=0, $AF194&lt;=0, $AG194&lt;=0))</f>
        <v>0</v>
      </c>
      <c r="AU194" s="1"/>
      <c r="AW194" s="14">
        <f xml:space="preserve"> SUBTOTAL(104, H194,K194:N194)</f>
        <v>28.999999999999972</v>
      </c>
      <c r="AX194" s="14">
        <f xml:space="preserve"> SUBTOTAL(105, O194:Q194,T194:W194)</f>
        <v>28.999999999999972</v>
      </c>
      <c r="AY194" s="39" t="b">
        <f t="shared" si="4"/>
        <v>1</v>
      </c>
    </row>
    <row r="195" spans="1:51">
      <c r="A195" s="5">
        <v>100</v>
      </c>
      <c r="B195" s="5">
        <v>8</v>
      </c>
      <c r="C195" s="7">
        <v>0.1</v>
      </c>
      <c r="D195" s="7">
        <v>1</v>
      </c>
      <c r="E195" s="5">
        <v>3</v>
      </c>
      <c r="F195" s="6">
        <v>0</v>
      </c>
      <c r="G195" s="6">
        <v>13</v>
      </c>
      <c r="H195" s="6">
        <v>24</v>
      </c>
      <c r="I195" s="6">
        <v>27.8627</v>
      </c>
      <c r="J195" s="6">
        <v>35.001800000000003</v>
      </c>
      <c r="K195" s="16">
        <v>25.999999999999989</v>
      </c>
      <c r="L195" s="6">
        <v>26</v>
      </c>
      <c r="M195" s="90">
        <v>26.906249999999989</v>
      </c>
      <c r="N195" s="17">
        <v>36.999999999999993</v>
      </c>
      <c r="O195" s="6">
        <v>50</v>
      </c>
      <c r="P195" s="6">
        <v>65</v>
      </c>
      <c r="Q195" s="6">
        <v>65</v>
      </c>
      <c r="R195" s="6">
        <v>39</v>
      </c>
      <c r="S195" s="6">
        <v>39</v>
      </c>
      <c r="T195" s="16" t="s">
        <v>14</v>
      </c>
      <c r="U195" s="6">
        <v>50</v>
      </c>
      <c r="V195" s="6" t="s">
        <v>14</v>
      </c>
      <c r="W195" s="17">
        <v>36.999999999999993</v>
      </c>
      <c r="X195" s="17">
        <f>MIN(O195:Q195)+1</f>
        <v>51</v>
      </c>
      <c r="Y195" s="6">
        <v>100</v>
      </c>
      <c r="Z195" s="6">
        <v>80</v>
      </c>
      <c r="AA195" s="6">
        <v>63.076900000000002</v>
      </c>
      <c r="AB195" s="6">
        <v>28.557200000000002</v>
      </c>
      <c r="AC195" s="6">
        <v>10.251899999999999</v>
      </c>
      <c r="AD195" s="6">
        <f>IF(T195="NaN", IF($X195&gt;1, (1-(K195/$X195))*100,100), (1-(K195/T195))*100)</f>
        <v>49.01960784313728</v>
      </c>
      <c r="AE195" s="6">
        <f>IF(U195="NaN", IF($X195&gt;1, (1-(L195/$X195))*100,100), (1-(L195/U195))*100)</f>
        <v>48</v>
      </c>
      <c r="AF195" s="6">
        <f>IF(V195="NaN", IF($X195&gt;1, (1-(M195/$X195))*100,100), (1-(M195/V195))*100)</f>
        <v>47.24264705882355</v>
      </c>
      <c r="AG195" s="17">
        <f>IF(W195="NaN", IF($X195&gt;1, (1-(N195/$X195))*100,100), (1-(N195/W195))*100)</f>
        <v>0</v>
      </c>
      <c r="AH195" s="6">
        <v>7200</v>
      </c>
      <c r="AI195" s="6">
        <v>7200</v>
      </c>
      <c r="AJ195" s="6">
        <v>7200</v>
      </c>
      <c r="AK195" s="6">
        <v>7200</v>
      </c>
      <c r="AL195" s="6">
        <v>6537.18</v>
      </c>
      <c r="AM195" s="12">
        <v>7200</v>
      </c>
      <c r="AN195" s="1">
        <v>7200</v>
      </c>
      <c r="AO195" s="1">
        <v>7200</v>
      </c>
      <c r="AP195" s="18">
        <v>97.762487888336182</v>
      </c>
      <c r="AQ195" s="1" t="b">
        <f>SUM($AH195:$AP195) &lt; $AU$1 * 7200</f>
        <v>1</v>
      </c>
      <c r="AR195" s="1" t="b">
        <f t="shared" si="5"/>
        <v>0</v>
      </c>
      <c r="AS195" s="5" t="b">
        <f>AND($AR195=FALSE, OR($AD195&lt;=0, $AE195&lt;=0, $AF195&lt;=0, $AG195&lt;=0))</f>
        <v>1</v>
      </c>
      <c r="AU195" s="1"/>
      <c r="AW195" s="14">
        <f xml:space="preserve"> SUBTOTAL(104, H195,K195:N195)</f>
        <v>36.999999999999993</v>
      </c>
      <c r="AX195" s="14">
        <f xml:space="preserve"> SUBTOTAL(105, O195:Q195,T195:W195)</f>
        <v>36.999999999999993</v>
      </c>
      <c r="AY195" s="39" t="b">
        <f t="shared" ref="AY195:AY258" si="6">ROUND(AW195,0) &lt;= ROUND(AX195, 0)</f>
        <v>1</v>
      </c>
    </row>
    <row r="196" spans="1:51">
      <c r="A196" s="5">
        <v>100</v>
      </c>
      <c r="B196" s="5">
        <v>8</v>
      </c>
      <c r="C196" s="7">
        <v>0.1</v>
      </c>
      <c r="D196" s="7">
        <v>1</v>
      </c>
      <c r="E196" s="5">
        <v>4</v>
      </c>
      <c r="F196" s="6">
        <v>0</v>
      </c>
      <c r="G196" s="6">
        <v>20</v>
      </c>
      <c r="H196" s="6">
        <v>20</v>
      </c>
      <c r="I196" s="6">
        <v>24.3306</v>
      </c>
      <c r="J196" s="6">
        <v>31</v>
      </c>
      <c r="K196" s="16">
        <v>21.999999999999901</v>
      </c>
      <c r="L196" s="6">
        <v>31</v>
      </c>
      <c r="M196" s="90">
        <v>29.399111034673609</v>
      </c>
      <c r="N196" s="17">
        <v>31</v>
      </c>
      <c r="O196" s="6">
        <v>53</v>
      </c>
      <c r="P196" s="6">
        <v>88</v>
      </c>
      <c r="Q196" s="6">
        <v>88</v>
      </c>
      <c r="R196" s="6">
        <v>31</v>
      </c>
      <c r="S196" s="6">
        <v>31</v>
      </c>
      <c r="T196" s="16" t="s">
        <v>14</v>
      </c>
      <c r="U196" s="6">
        <v>31</v>
      </c>
      <c r="V196" s="6" t="s">
        <v>14</v>
      </c>
      <c r="W196" s="17">
        <v>31</v>
      </c>
      <c r="X196" s="17">
        <f>MIN(O196:Q196)+1</f>
        <v>54</v>
      </c>
      <c r="Y196" s="6">
        <v>100</v>
      </c>
      <c r="Z196" s="6">
        <v>77.2727</v>
      </c>
      <c r="AA196" s="6">
        <v>77.2727</v>
      </c>
      <c r="AB196" s="6">
        <v>21.514199999999999</v>
      </c>
      <c r="AC196" s="6">
        <v>0</v>
      </c>
      <c r="AD196" s="6">
        <f>IF(T196="NaN", IF($X196&gt;1, (1-(K196/$X196))*100,100), (1-(K196/T196))*100)</f>
        <v>59.259259259259444</v>
      </c>
      <c r="AE196" s="6">
        <f>IF(U196="NaN", IF($X196&gt;1, (1-(L196/$X196))*100,100), (1-(L196/U196))*100)</f>
        <v>0</v>
      </c>
      <c r="AF196" s="6">
        <f>IF(V196="NaN", IF($X196&gt;1, (1-(M196/$X196))*100,100), (1-(M196/V196))*100)</f>
        <v>45.557201787641468</v>
      </c>
      <c r="AG196" s="17">
        <f>IF(W196="NaN", IF($X196&gt;1, (1-(N196/$X196))*100,100), (1-(N196/W196))*100)</f>
        <v>0</v>
      </c>
      <c r="AH196" s="6">
        <v>7200</v>
      </c>
      <c r="AI196" s="6">
        <v>7200</v>
      </c>
      <c r="AJ196" s="6">
        <v>7200</v>
      </c>
      <c r="AK196" s="6">
        <v>7200</v>
      </c>
      <c r="AL196" s="6">
        <v>4473.3599999999997</v>
      </c>
      <c r="AM196" s="12">
        <v>7200</v>
      </c>
      <c r="AN196" s="1">
        <v>3226.7281141281128</v>
      </c>
      <c r="AO196" s="1">
        <v>7200</v>
      </c>
      <c r="AP196" s="18">
        <v>22.842904090881351</v>
      </c>
      <c r="AQ196" s="1" t="b">
        <f>SUM($AH196:$AP196) &lt; $AU$1 * 7200</f>
        <v>1</v>
      </c>
      <c r="AR196" s="1" t="b">
        <f t="shared" ref="AR196:AR259" si="7">OR($Y196=0, $Z196=0, $AA196=0, $AB196=0, $AC196=0)</f>
        <v>1</v>
      </c>
      <c r="AS196" s="5" t="b">
        <f>AND($AR196=FALSE, OR($AD196&lt;=0, $AE196&lt;=0, $AF196&lt;=0, $AG196&lt;=0))</f>
        <v>0</v>
      </c>
      <c r="AU196" s="1"/>
      <c r="AW196" s="14">
        <f xml:space="preserve"> SUBTOTAL(104, H196,K196:N196)</f>
        <v>31</v>
      </c>
      <c r="AX196" s="14">
        <f xml:space="preserve"> SUBTOTAL(105, O196:Q196,T196:W196)</f>
        <v>31</v>
      </c>
      <c r="AY196" s="39" t="b">
        <f t="shared" si="6"/>
        <v>1</v>
      </c>
    </row>
    <row r="197" spans="1:51">
      <c r="A197" s="5">
        <v>100</v>
      </c>
      <c r="B197" s="5">
        <v>8</v>
      </c>
      <c r="C197" s="7">
        <v>0.1</v>
      </c>
      <c r="D197" s="7">
        <v>1</v>
      </c>
      <c r="E197" s="5">
        <v>5</v>
      </c>
      <c r="F197" s="6">
        <v>0</v>
      </c>
      <c r="G197" s="6">
        <v>12</v>
      </c>
      <c r="H197" s="6">
        <v>23</v>
      </c>
      <c r="I197" s="6">
        <v>25.4954</v>
      </c>
      <c r="J197" s="6">
        <v>31.696300000000001</v>
      </c>
      <c r="K197" s="16">
        <v>32.999999999999901</v>
      </c>
      <c r="L197" s="6">
        <v>28.142857142857022</v>
      </c>
      <c r="M197" s="90">
        <v>32.001942790803731</v>
      </c>
      <c r="N197" s="17">
        <v>46</v>
      </c>
      <c r="O197" s="6">
        <v>59</v>
      </c>
      <c r="P197" s="6">
        <v>48</v>
      </c>
      <c r="Q197" s="6">
        <v>47</v>
      </c>
      <c r="R197" s="6">
        <v>47</v>
      </c>
      <c r="S197" s="6">
        <v>47</v>
      </c>
      <c r="T197" s="16" t="s">
        <v>14</v>
      </c>
      <c r="U197" s="6" t="s">
        <v>14</v>
      </c>
      <c r="V197" s="6" t="s">
        <v>14</v>
      </c>
      <c r="W197" s="17">
        <v>46</v>
      </c>
      <c r="X197" s="17">
        <f>MIN(O197:Q197)+1</f>
        <v>48</v>
      </c>
      <c r="Y197" s="6">
        <v>100</v>
      </c>
      <c r="Z197" s="6">
        <v>75</v>
      </c>
      <c r="AA197" s="6">
        <v>51.063800000000001</v>
      </c>
      <c r="AB197" s="6">
        <v>45.754399999999997</v>
      </c>
      <c r="AC197" s="6">
        <v>32.561100000000003</v>
      </c>
      <c r="AD197" s="6">
        <f>IF(T197="NaN", IF($X197&gt;1, (1-(K197/$X197))*100,100), (1-(K197/T197))*100)</f>
        <v>31.25000000000021</v>
      </c>
      <c r="AE197" s="6">
        <f>IF(U197="NaN", IF($X197&gt;1, (1-(L197/$X197))*100,100), (1-(L197/U197))*100)</f>
        <v>41.369047619047869</v>
      </c>
      <c r="AF197" s="6">
        <f>IF(V197="NaN", IF($X197&gt;1, (1-(M197/$X197))*100,100), (1-(M197/V197))*100)</f>
        <v>33.329285852492227</v>
      </c>
      <c r="AG197" s="17">
        <f>IF(W197="NaN", IF($X197&gt;1, (1-(N197/$X197))*100,100), (1-(N197/W197))*100)</f>
        <v>0</v>
      </c>
      <c r="AH197" s="6">
        <v>7200</v>
      </c>
      <c r="AI197" s="6">
        <v>7200</v>
      </c>
      <c r="AJ197" s="6">
        <v>7200</v>
      </c>
      <c r="AK197" s="6">
        <v>7200</v>
      </c>
      <c r="AL197" s="6">
        <v>7200</v>
      </c>
      <c r="AM197" s="12">
        <v>7200</v>
      </c>
      <c r="AN197" s="1">
        <v>7200</v>
      </c>
      <c r="AO197" s="1">
        <v>7200</v>
      </c>
      <c r="AP197" s="18">
        <v>127.22427892684939</v>
      </c>
      <c r="AQ197" s="1" t="b">
        <f>SUM($AH197:$AP197) &lt; $AU$1 * 7200</f>
        <v>1</v>
      </c>
      <c r="AR197" s="1" t="b">
        <f t="shared" si="7"/>
        <v>0</v>
      </c>
      <c r="AS197" s="5" t="b">
        <f>AND($AR197=FALSE, OR($AD197&lt;=0, $AE197&lt;=0, $AF197&lt;=0, $AG197&lt;=0))</f>
        <v>1</v>
      </c>
      <c r="AU197" s="1"/>
      <c r="AW197" s="14">
        <f xml:space="preserve"> SUBTOTAL(104, H197,K197:N197)</f>
        <v>46</v>
      </c>
      <c r="AX197" s="14">
        <f xml:space="preserve"> SUBTOTAL(105, O197:Q197,T197:W197)</f>
        <v>46</v>
      </c>
      <c r="AY197" s="39" t="b">
        <f t="shared" si="6"/>
        <v>1</v>
      </c>
    </row>
    <row r="198" spans="1:51">
      <c r="A198" s="5">
        <v>100</v>
      </c>
      <c r="B198" s="5">
        <v>8</v>
      </c>
      <c r="C198" s="7">
        <v>0.3</v>
      </c>
      <c r="D198" s="7">
        <v>0.1</v>
      </c>
      <c r="E198" s="5">
        <v>1</v>
      </c>
      <c r="F198" s="6">
        <v>0</v>
      </c>
      <c r="G198" s="6">
        <v>22.008099999999999</v>
      </c>
      <c r="H198" s="6">
        <v>22.325299999999999</v>
      </c>
      <c r="I198" s="6">
        <v>22.269100000000002</v>
      </c>
      <c r="J198" s="6">
        <v>22.3673</v>
      </c>
      <c r="K198" s="16">
        <v>12</v>
      </c>
      <c r="L198" s="6">
        <v>32.709433027032979</v>
      </c>
      <c r="M198" s="90">
        <v>23.39999999999997</v>
      </c>
      <c r="N198" s="17">
        <v>46</v>
      </c>
      <c r="O198" s="6">
        <v>60</v>
      </c>
      <c r="P198" s="6">
        <v>96</v>
      </c>
      <c r="Q198" s="6">
        <v>84</v>
      </c>
      <c r="R198" s="6">
        <v>46</v>
      </c>
      <c r="S198" s="6">
        <v>60</v>
      </c>
      <c r="T198" s="16" t="s">
        <v>14</v>
      </c>
      <c r="U198" s="6" t="s">
        <v>14</v>
      </c>
      <c r="V198" s="6" t="s">
        <v>14</v>
      </c>
      <c r="W198" s="17">
        <v>46</v>
      </c>
      <c r="X198" s="17">
        <f>MIN(O198:Q198)+1</f>
        <v>61</v>
      </c>
      <c r="Y198" s="6">
        <v>100</v>
      </c>
      <c r="Z198" s="6">
        <v>77.0749</v>
      </c>
      <c r="AA198" s="6">
        <v>73.422300000000007</v>
      </c>
      <c r="AB198" s="6">
        <v>51.588999999999999</v>
      </c>
      <c r="AC198" s="6">
        <v>62.7211</v>
      </c>
      <c r="AD198" s="6">
        <f>IF(T198="NaN", IF($X198&gt;1, (1-(K198/$X198))*100,100), (1-(K198/T198))*100)</f>
        <v>80.327868852459019</v>
      </c>
      <c r="AE198" s="6">
        <f>IF(U198="NaN", IF($X198&gt;1, (1-(L198/$X198))*100,100), (1-(L198/U198))*100)</f>
        <v>46.377978644208227</v>
      </c>
      <c r="AF198" s="6">
        <f>IF(V198="NaN", IF($X198&gt;1, (1-(M198/$X198))*100,100), (1-(M198/V198))*100)</f>
        <v>61.63934426229514</v>
      </c>
      <c r="AG198" s="17">
        <f>IF(W198="NaN", IF($X198&gt;1, (1-(N198/$X198))*100,100), (1-(N198/W198))*100)</f>
        <v>0</v>
      </c>
      <c r="AH198" s="6">
        <v>7200</v>
      </c>
      <c r="AI198" s="6">
        <v>7200</v>
      </c>
      <c r="AJ198" s="6">
        <v>7200</v>
      </c>
      <c r="AK198" s="6">
        <v>7200</v>
      </c>
      <c r="AL198" s="6">
        <v>7200</v>
      </c>
      <c r="AM198" s="12">
        <v>7200</v>
      </c>
      <c r="AN198" s="1">
        <v>7200</v>
      </c>
      <c r="AO198" s="1">
        <v>7200</v>
      </c>
      <c r="AP198" s="18">
        <v>2979.5481159687042</v>
      </c>
      <c r="AQ198" s="1" t="b">
        <f>SUM($AH198:$AP198) &lt; $AU$1 * 7200</f>
        <v>1</v>
      </c>
      <c r="AR198" s="1" t="b">
        <f t="shared" si="7"/>
        <v>0</v>
      </c>
      <c r="AS198" s="5" t="b">
        <f>AND($AR198=FALSE, OR($AD198&lt;=0, $AE198&lt;=0, $AF198&lt;=0, $AG198&lt;=0))</f>
        <v>1</v>
      </c>
      <c r="AU198" s="1"/>
      <c r="AW198" s="14">
        <f xml:space="preserve"> SUBTOTAL(104, H198,K198:N198)</f>
        <v>46</v>
      </c>
      <c r="AX198" s="14">
        <f xml:space="preserve"> SUBTOTAL(105, O198:Q198,T198:W198)</f>
        <v>46</v>
      </c>
      <c r="AY198" s="39" t="b">
        <f t="shared" si="6"/>
        <v>1</v>
      </c>
    </row>
    <row r="199" spans="1:51">
      <c r="A199" s="5">
        <v>100</v>
      </c>
      <c r="B199" s="5">
        <v>8</v>
      </c>
      <c r="C199" s="7">
        <v>0.3</v>
      </c>
      <c r="D199" s="7">
        <v>0.1</v>
      </c>
      <c r="E199" s="5">
        <v>2</v>
      </c>
      <c r="F199" s="6">
        <v>0</v>
      </c>
      <c r="G199" s="6">
        <v>23</v>
      </c>
      <c r="H199" s="6">
        <v>23.031099999999999</v>
      </c>
      <c r="I199" s="6">
        <v>23.817900000000002</v>
      </c>
      <c r="J199" s="6">
        <v>23.898299999999999</v>
      </c>
      <c r="K199" s="16">
        <v>11.999999999999989</v>
      </c>
      <c r="L199" s="6">
        <v>24</v>
      </c>
      <c r="M199" s="90">
        <v>24.28396906310423</v>
      </c>
      <c r="N199" s="17">
        <v>47</v>
      </c>
      <c r="O199" s="6">
        <v>83</v>
      </c>
      <c r="P199" s="6">
        <v>84</v>
      </c>
      <c r="Q199" s="6">
        <v>84</v>
      </c>
      <c r="R199" s="6">
        <v>48</v>
      </c>
      <c r="S199" s="6">
        <v>48</v>
      </c>
      <c r="T199" s="16" t="s">
        <v>14</v>
      </c>
      <c r="U199" s="6" t="s">
        <v>14</v>
      </c>
      <c r="V199" s="6" t="s">
        <v>14</v>
      </c>
      <c r="W199" s="17">
        <v>47</v>
      </c>
      <c r="X199" s="17">
        <f>MIN(O199:Q199)+1</f>
        <v>84</v>
      </c>
      <c r="Y199" s="6">
        <v>100</v>
      </c>
      <c r="Z199" s="6">
        <v>72.619</v>
      </c>
      <c r="AA199" s="6">
        <v>72.581999999999994</v>
      </c>
      <c r="AB199" s="6">
        <v>50.379399999999997</v>
      </c>
      <c r="AC199" s="6">
        <v>50.2119</v>
      </c>
      <c r="AD199" s="6">
        <f>IF(T199="NaN", IF($X199&gt;1, (1-(K199/$X199))*100,100), (1-(K199/T199))*100)</f>
        <v>85.714285714285722</v>
      </c>
      <c r="AE199" s="6">
        <f>IF(U199="NaN", IF($X199&gt;1, (1-(L199/$X199))*100,100), (1-(L199/U199))*100)</f>
        <v>71.428571428571431</v>
      </c>
      <c r="AF199" s="6">
        <f>IF(V199="NaN", IF($X199&gt;1, (1-(M199/$X199))*100,100), (1-(M199/V199))*100)</f>
        <v>71.090513020114017</v>
      </c>
      <c r="AG199" s="17">
        <f>IF(W199="NaN", IF($X199&gt;1, (1-(N199/$X199))*100,100), (1-(N199/W199))*100)</f>
        <v>0</v>
      </c>
      <c r="AH199" s="6">
        <v>7200</v>
      </c>
      <c r="AI199" s="6">
        <v>7200</v>
      </c>
      <c r="AJ199" s="6">
        <v>7200</v>
      </c>
      <c r="AK199" s="6">
        <v>7200</v>
      </c>
      <c r="AL199" s="6">
        <v>7200</v>
      </c>
      <c r="AM199" s="12">
        <v>7200</v>
      </c>
      <c r="AN199" s="1">
        <v>7200</v>
      </c>
      <c r="AO199" s="1">
        <v>7200</v>
      </c>
      <c r="AP199" s="18">
        <v>258.47008991241461</v>
      </c>
      <c r="AQ199" s="1" t="b">
        <f>SUM($AH199:$AP199) &lt; $AU$1 * 7200</f>
        <v>1</v>
      </c>
      <c r="AR199" s="1" t="b">
        <f t="shared" si="7"/>
        <v>0</v>
      </c>
      <c r="AS199" s="5" t="b">
        <f>AND($AR199=FALSE, OR($AD199&lt;=0, $AE199&lt;=0, $AF199&lt;=0, $AG199&lt;=0))</f>
        <v>1</v>
      </c>
      <c r="AU199" s="1"/>
      <c r="AW199" s="14">
        <f xml:space="preserve"> SUBTOTAL(104, H199,K199:N199)</f>
        <v>47</v>
      </c>
      <c r="AX199" s="14">
        <f xml:space="preserve"> SUBTOTAL(105, O199:Q199,T199:W199)</f>
        <v>47</v>
      </c>
      <c r="AY199" s="39" t="b">
        <f t="shared" si="6"/>
        <v>1</v>
      </c>
    </row>
    <row r="200" spans="1:51">
      <c r="A200" s="5">
        <v>100</v>
      </c>
      <c r="B200" s="5">
        <v>8</v>
      </c>
      <c r="C200" s="7">
        <v>0.3</v>
      </c>
      <c r="D200" s="7">
        <v>0.1</v>
      </c>
      <c r="E200" s="5">
        <v>3</v>
      </c>
      <c r="F200" s="6">
        <v>0</v>
      </c>
      <c r="G200" s="6">
        <v>25</v>
      </c>
      <c r="H200" s="6">
        <v>14</v>
      </c>
      <c r="I200" s="6">
        <v>26.0578</v>
      </c>
      <c r="J200" s="6">
        <v>26.322600000000001</v>
      </c>
      <c r="K200" s="16">
        <v>13.99999999999998</v>
      </c>
      <c r="L200" s="6">
        <v>27.89438557598498</v>
      </c>
      <c r="M200" s="90">
        <v>25.89817795465477</v>
      </c>
      <c r="N200" s="17">
        <v>50</v>
      </c>
      <c r="O200" s="6">
        <v>81</v>
      </c>
      <c r="P200" s="6">
        <v>84</v>
      </c>
      <c r="Q200" s="6">
        <v>98</v>
      </c>
      <c r="R200" s="6">
        <v>56</v>
      </c>
      <c r="S200" s="6">
        <v>56</v>
      </c>
      <c r="T200" s="16" t="s">
        <v>14</v>
      </c>
      <c r="U200" s="6" t="s">
        <v>14</v>
      </c>
      <c r="V200" s="6" t="s">
        <v>14</v>
      </c>
      <c r="W200" s="17">
        <v>50</v>
      </c>
      <c r="X200" s="17">
        <f>MIN(O200:Q200)+1</f>
        <v>82</v>
      </c>
      <c r="Y200" s="6">
        <v>100</v>
      </c>
      <c r="Z200" s="6">
        <v>70.238100000000003</v>
      </c>
      <c r="AA200" s="6">
        <v>85.714299999999994</v>
      </c>
      <c r="AB200" s="6">
        <v>53.468299999999999</v>
      </c>
      <c r="AC200" s="6">
        <v>52.995399999999997</v>
      </c>
      <c r="AD200" s="6">
        <f>IF(T200="NaN", IF($X200&gt;1, (1-(K200/$X200))*100,100), (1-(K200/T200))*100)</f>
        <v>82.926829268292707</v>
      </c>
      <c r="AE200" s="6">
        <f>IF(U200="NaN", IF($X200&gt;1, (1-(L200/$X200))*100,100), (1-(L200/U200))*100)</f>
        <v>65.982456614652463</v>
      </c>
      <c r="AF200" s="6">
        <f>IF(V200="NaN", IF($X200&gt;1, (1-(M200/$X200))*100,100), (1-(M200/V200))*100)</f>
        <v>68.416856152860035</v>
      </c>
      <c r="AG200" s="17">
        <f>IF(W200="NaN", IF($X200&gt;1, (1-(N200/$X200))*100,100), (1-(N200/W200))*100)</f>
        <v>0</v>
      </c>
      <c r="AH200" s="6">
        <v>7200</v>
      </c>
      <c r="AI200" s="6">
        <v>7200</v>
      </c>
      <c r="AJ200" s="6">
        <v>7200</v>
      </c>
      <c r="AK200" s="6">
        <v>7200</v>
      </c>
      <c r="AL200" s="6">
        <v>7200</v>
      </c>
      <c r="AM200" s="12">
        <v>7200</v>
      </c>
      <c r="AN200" s="1">
        <v>7200</v>
      </c>
      <c r="AO200" s="1">
        <v>7200</v>
      </c>
      <c r="AP200" s="18">
        <v>280.31280398368841</v>
      </c>
      <c r="AQ200" s="1" t="b">
        <f>SUM($AH200:$AP200) &lt; $AU$1 * 7200</f>
        <v>1</v>
      </c>
      <c r="AR200" s="1" t="b">
        <f t="shared" si="7"/>
        <v>0</v>
      </c>
      <c r="AS200" s="5" t="b">
        <f>AND($AR200=FALSE, OR($AD200&lt;=0, $AE200&lt;=0, $AF200&lt;=0, $AG200&lt;=0))</f>
        <v>1</v>
      </c>
      <c r="AU200" s="1"/>
      <c r="AW200" s="14">
        <f xml:space="preserve"> SUBTOTAL(104, H200,K200:N200)</f>
        <v>50</v>
      </c>
      <c r="AX200" s="14">
        <f xml:space="preserve"> SUBTOTAL(105, O200:Q200,T200:W200)</f>
        <v>50</v>
      </c>
      <c r="AY200" s="39" t="b">
        <f t="shared" si="6"/>
        <v>1</v>
      </c>
    </row>
    <row r="201" spans="1:51">
      <c r="A201" s="5">
        <v>100</v>
      </c>
      <c r="B201" s="5">
        <v>8</v>
      </c>
      <c r="C201" s="7">
        <v>0.3</v>
      </c>
      <c r="D201" s="7">
        <v>0.1</v>
      </c>
      <c r="E201" s="5">
        <v>4</v>
      </c>
      <c r="F201" s="6">
        <v>0</v>
      </c>
      <c r="G201" s="6">
        <v>24.058800000000002</v>
      </c>
      <c r="H201" s="6">
        <v>13</v>
      </c>
      <c r="I201" s="6">
        <v>25.3094</v>
      </c>
      <c r="J201" s="6">
        <v>25.637899999999998</v>
      </c>
      <c r="K201" s="16">
        <v>12.99999999999997</v>
      </c>
      <c r="L201" s="6">
        <v>21.666666666666661</v>
      </c>
      <c r="M201" s="90">
        <v>36.999999999999993</v>
      </c>
      <c r="N201" s="17">
        <v>37</v>
      </c>
      <c r="O201" s="6">
        <v>37</v>
      </c>
      <c r="P201" s="6">
        <v>65</v>
      </c>
      <c r="Q201" s="6">
        <v>65</v>
      </c>
      <c r="R201" s="6">
        <v>39</v>
      </c>
      <c r="S201" s="6">
        <v>39</v>
      </c>
      <c r="T201" s="16" t="s">
        <v>14</v>
      </c>
      <c r="U201" s="6" t="s">
        <v>14</v>
      </c>
      <c r="V201" s="6" t="s">
        <v>14</v>
      </c>
      <c r="W201" s="17">
        <v>37</v>
      </c>
      <c r="X201" s="17">
        <f>MIN(O201:Q201)+1</f>
        <v>38</v>
      </c>
      <c r="Y201" s="6">
        <v>100</v>
      </c>
      <c r="Z201" s="6">
        <v>62.986400000000003</v>
      </c>
      <c r="AA201" s="6">
        <v>80</v>
      </c>
      <c r="AB201" s="6">
        <v>35.104100000000003</v>
      </c>
      <c r="AC201" s="6">
        <v>34.261699999999998</v>
      </c>
      <c r="AD201" s="6">
        <f>IF(T201="NaN", IF($X201&gt;1, (1-(K201/$X201))*100,100), (1-(K201/T201))*100)</f>
        <v>65.789473684210591</v>
      </c>
      <c r="AE201" s="6">
        <f>IF(U201="NaN", IF($X201&gt;1, (1-(L201/$X201))*100,100), (1-(L201/U201))*100)</f>
        <v>42.982456140350891</v>
      </c>
      <c r="AF201" s="6">
        <f>IF(V201="NaN", IF($X201&gt;1, (1-(M201/$X201))*100,100), (1-(M201/V201))*100)</f>
        <v>2.6315789473684403</v>
      </c>
      <c r="AG201" s="17">
        <f>IF(W201="NaN", IF($X201&gt;1, (1-(N201/$X201))*100,100), (1-(N201/W201))*100)</f>
        <v>0</v>
      </c>
      <c r="AH201" s="6">
        <v>7200</v>
      </c>
      <c r="AI201" s="6">
        <v>7200</v>
      </c>
      <c r="AJ201" s="6">
        <v>7200</v>
      </c>
      <c r="AK201" s="6">
        <v>7200</v>
      </c>
      <c r="AL201" s="6">
        <v>7200</v>
      </c>
      <c r="AM201" s="12">
        <v>7200</v>
      </c>
      <c r="AN201" s="1">
        <v>7200</v>
      </c>
      <c r="AO201" s="1">
        <v>7200</v>
      </c>
      <c r="AP201" s="18">
        <v>46.819040060043328</v>
      </c>
      <c r="AQ201" s="1" t="b">
        <f>SUM($AH201:$AP201) &lt; $AU$1 * 7200</f>
        <v>1</v>
      </c>
      <c r="AR201" s="1" t="b">
        <f t="shared" si="7"/>
        <v>0</v>
      </c>
      <c r="AS201" s="5" t="b">
        <f>AND($AR201=FALSE, OR($AD201&lt;=0, $AE201&lt;=0, $AF201&lt;=0, $AG201&lt;=0))</f>
        <v>1</v>
      </c>
      <c r="AU201" s="1"/>
      <c r="AW201" s="14">
        <f xml:space="preserve"> SUBTOTAL(104, H201,K201:N201)</f>
        <v>37</v>
      </c>
      <c r="AX201" s="14">
        <f xml:space="preserve"> SUBTOTAL(105, O201:Q201,T201:W201)</f>
        <v>37</v>
      </c>
      <c r="AY201" s="39" t="b">
        <f t="shared" si="6"/>
        <v>1</v>
      </c>
    </row>
    <row r="202" spans="1:51">
      <c r="A202" s="5">
        <v>100</v>
      </c>
      <c r="B202" s="5">
        <v>8</v>
      </c>
      <c r="C202" s="7">
        <v>0.3</v>
      </c>
      <c r="D202" s="7">
        <v>0.1</v>
      </c>
      <c r="E202" s="5">
        <v>5</v>
      </c>
      <c r="F202" s="6">
        <v>0</v>
      </c>
      <c r="G202" s="6">
        <v>12</v>
      </c>
      <c r="H202" s="6">
        <v>12</v>
      </c>
      <c r="I202" s="6">
        <v>24.94</v>
      </c>
      <c r="J202" s="6">
        <v>24.94</v>
      </c>
      <c r="K202" s="16">
        <v>12</v>
      </c>
      <c r="L202" s="6">
        <v>35</v>
      </c>
      <c r="M202" s="90">
        <v>30.16830621818746</v>
      </c>
      <c r="N202" s="17">
        <v>57</v>
      </c>
      <c r="O202" s="6">
        <v>71</v>
      </c>
      <c r="P202" s="6">
        <v>60</v>
      </c>
      <c r="Q202" s="6">
        <v>96</v>
      </c>
      <c r="R202" s="6">
        <v>59</v>
      </c>
      <c r="S202" s="6">
        <v>59</v>
      </c>
      <c r="T202" s="16" t="s">
        <v>14</v>
      </c>
      <c r="U202" s="6">
        <v>57</v>
      </c>
      <c r="V202" s="6" t="s">
        <v>14</v>
      </c>
      <c r="W202" s="17">
        <v>57</v>
      </c>
      <c r="X202" s="17">
        <f>MIN(O202:Q202)+1</f>
        <v>61</v>
      </c>
      <c r="Y202" s="6">
        <v>100</v>
      </c>
      <c r="Z202" s="6">
        <v>80</v>
      </c>
      <c r="AA202" s="6">
        <v>87.5</v>
      </c>
      <c r="AB202" s="6">
        <v>57.7288</v>
      </c>
      <c r="AC202" s="6">
        <v>57.7288</v>
      </c>
      <c r="AD202" s="6">
        <f>IF(T202="NaN", IF($X202&gt;1, (1-(K202/$X202))*100,100), (1-(K202/T202))*100)</f>
        <v>80.327868852459019</v>
      </c>
      <c r="AE202" s="6">
        <f>IF(U202="NaN", IF($X202&gt;1, (1-(L202/$X202))*100,100), (1-(L202/U202))*100)</f>
        <v>38.596491228070171</v>
      </c>
      <c r="AF202" s="6">
        <f>IF(V202="NaN", IF($X202&gt;1, (1-(M202/$X202))*100,100), (1-(M202/V202))*100)</f>
        <v>50.543760298053343</v>
      </c>
      <c r="AG202" s="17">
        <f>IF(W202="NaN", IF($X202&gt;1, (1-(N202/$X202))*100,100), (1-(N202/W202))*100)</f>
        <v>0</v>
      </c>
      <c r="AH202" s="6">
        <v>7200</v>
      </c>
      <c r="AI202" s="6">
        <v>7200</v>
      </c>
      <c r="AJ202" s="6">
        <v>7200</v>
      </c>
      <c r="AK202" s="6">
        <v>7200</v>
      </c>
      <c r="AL202" s="6">
        <v>7200</v>
      </c>
      <c r="AM202" s="12">
        <v>7200</v>
      </c>
      <c r="AN202" s="1">
        <v>7200</v>
      </c>
      <c r="AO202" s="1">
        <v>7200</v>
      </c>
      <c r="AP202" s="18">
        <v>1294.4848380088811</v>
      </c>
      <c r="AQ202" s="1" t="b">
        <f>SUM($AH202:$AP202) &lt; $AU$1 * 7200</f>
        <v>1</v>
      </c>
      <c r="AR202" s="1" t="b">
        <f t="shared" si="7"/>
        <v>0</v>
      </c>
      <c r="AS202" s="5" t="b">
        <f>AND($AR202=FALSE, OR($AD202&lt;=0, $AE202&lt;=0, $AF202&lt;=0, $AG202&lt;=0))</f>
        <v>1</v>
      </c>
      <c r="AU202" s="1"/>
      <c r="AW202" s="14">
        <f xml:space="preserve"> SUBTOTAL(104, H202,K202:N202)</f>
        <v>57</v>
      </c>
      <c r="AX202" s="14">
        <f xml:space="preserve"> SUBTOTAL(105, O202:Q202,T202:W202)</f>
        <v>57</v>
      </c>
      <c r="AY202" s="39" t="b">
        <f t="shared" si="6"/>
        <v>1</v>
      </c>
    </row>
    <row r="203" spans="1:51">
      <c r="A203" s="5">
        <v>100</v>
      </c>
      <c r="B203" s="5">
        <v>8</v>
      </c>
      <c r="C203" s="7">
        <v>0.3</v>
      </c>
      <c r="D203" s="7">
        <v>0.5</v>
      </c>
      <c r="E203" s="5">
        <v>1</v>
      </c>
      <c r="F203" s="6">
        <v>0</v>
      </c>
      <c r="G203" s="6">
        <v>12</v>
      </c>
      <c r="H203" s="6">
        <v>12</v>
      </c>
      <c r="I203" s="6">
        <v>26.138300000000001</v>
      </c>
      <c r="J203" s="6">
        <v>32.123800000000003</v>
      </c>
      <c r="K203" s="16">
        <v>12.000000000000011</v>
      </c>
      <c r="L203" s="6">
        <v>22.007312614259561</v>
      </c>
      <c r="M203" s="90">
        <v>23.517241379310349</v>
      </c>
      <c r="N203" s="17">
        <v>56</v>
      </c>
      <c r="O203" s="6">
        <v>130</v>
      </c>
      <c r="P203" s="6">
        <v>168</v>
      </c>
      <c r="Q203" s="6">
        <v>168</v>
      </c>
      <c r="R203" s="6">
        <v>96</v>
      </c>
      <c r="S203" s="6">
        <v>72</v>
      </c>
      <c r="T203" s="16" t="s">
        <v>14</v>
      </c>
      <c r="U203" s="6" t="s">
        <v>14</v>
      </c>
      <c r="V203" s="6" t="s">
        <v>14</v>
      </c>
      <c r="W203" s="17">
        <v>56</v>
      </c>
      <c r="X203" s="17">
        <f>MIN(O203:Q203)+1</f>
        <v>131</v>
      </c>
      <c r="Y203" s="6">
        <v>100</v>
      </c>
      <c r="Z203" s="6">
        <v>92.857100000000003</v>
      </c>
      <c r="AA203" s="6">
        <v>92.857100000000003</v>
      </c>
      <c r="AB203" s="6">
        <v>72.772599999999997</v>
      </c>
      <c r="AC203" s="6">
        <v>55.383600000000001</v>
      </c>
      <c r="AD203" s="6">
        <f>IF(T203="NaN", IF($X203&gt;1, (1-(K203/$X203))*100,100), (1-(K203/T203))*100)</f>
        <v>90.839694656488547</v>
      </c>
      <c r="AE203" s="6">
        <f>IF(U203="NaN", IF($X203&gt;1, (1-(L203/$X203))*100,100), (1-(L203/U203))*100)</f>
        <v>83.20052472193926</v>
      </c>
      <c r="AF203" s="6">
        <f>IF(V203="NaN", IF($X203&gt;1, (1-(M203/$X203))*100,100), (1-(M203/V203))*100)</f>
        <v>82.04790734403791</v>
      </c>
      <c r="AG203" s="17">
        <f>IF(W203="NaN", IF($X203&gt;1, (1-(N203/$X203))*100,100), (1-(N203/W203))*100)</f>
        <v>0</v>
      </c>
      <c r="AH203" s="6">
        <v>7200</v>
      </c>
      <c r="AI203" s="6">
        <v>7200</v>
      </c>
      <c r="AJ203" s="6">
        <v>7200</v>
      </c>
      <c r="AK203" s="6">
        <v>7200</v>
      </c>
      <c r="AL203" s="6">
        <v>7200</v>
      </c>
      <c r="AM203" s="12">
        <v>7200</v>
      </c>
      <c r="AN203" s="1">
        <v>7200</v>
      </c>
      <c r="AO203" s="1">
        <v>7200</v>
      </c>
      <c r="AP203" s="18">
        <v>3950.1915271282201</v>
      </c>
      <c r="AQ203" s="1" t="b">
        <f>SUM($AH203:$AP203) &lt; $AU$1 * 7200</f>
        <v>1</v>
      </c>
      <c r="AR203" s="1" t="b">
        <f t="shared" si="7"/>
        <v>0</v>
      </c>
      <c r="AS203" s="5" t="b">
        <f>AND($AR203=FALSE, OR($AD203&lt;=0, $AE203&lt;=0, $AF203&lt;=0, $AG203&lt;=0))</f>
        <v>1</v>
      </c>
      <c r="AU203" s="1"/>
      <c r="AW203" s="14">
        <f xml:space="preserve"> SUBTOTAL(104, H203,K203:N203)</f>
        <v>56</v>
      </c>
      <c r="AX203" s="14">
        <f xml:space="preserve"> SUBTOTAL(105, O203:Q203,T203:W203)</f>
        <v>56</v>
      </c>
      <c r="AY203" s="39" t="b">
        <f t="shared" si="6"/>
        <v>1</v>
      </c>
    </row>
    <row r="204" spans="1:51">
      <c r="A204" s="5">
        <v>100</v>
      </c>
      <c r="B204" s="5">
        <v>8</v>
      </c>
      <c r="C204" s="7">
        <v>0.3</v>
      </c>
      <c r="D204" s="7">
        <v>0.5</v>
      </c>
      <c r="E204" s="5">
        <v>2</v>
      </c>
      <c r="F204" s="6">
        <v>0</v>
      </c>
      <c r="G204" s="6">
        <v>12</v>
      </c>
      <c r="H204" s="6">
        <v>23</v>
      </c>
      <c r="I204" s="6">
        <v>26.19</v>
      </c>
      <c r="J204" s="6">
        <v>29.4541</v>
      </c>
      <c r="K204" s="16">
        <v>12</v>
      </c>
      <c r="L204" s="6">
        <v>23.250000000000021</v>
      </c>
      <c r="M204" s="90">
        <v>24.701754385964911</v>
      </c>
      <c r="N204" s="17">
        <v>59</v>
      </c>
      <c r="O204" s="6">
        <v>120</v>
      </c>
      <c r="P204" s="6">
        <v>108</v>
      </c>
      <c r="Q204" s="6">
        <v>144</v>
      </c>
      <c r="R204" s="6">
        <v>72</v>
      </c>
      <c r="S204" s="6">
        <v>60</v>
      </c>
      <c r="T204" s="16" t="s">
        <v>14</v>
      </c>
      <c r="U204" s="6" t="s">
        <v>14</v>
      </c>
      <c r="V204" s="6" t="s">
        <v>14</v>
      </c>
      <c r="W204" s="17">
        <v>59</v>
      </c>
      <c r="X204" s="17">
        <f>MIN(O204:Q204)+1</f>
        <v>109</v>
      </c>
      <c r="Y204" s="6">
        <v>100</v>
      </c>
      <c r="Z204" s="6">
        <v>88.888900000000007</v>
      </c>
      <c r="AA204" s="6">
        <v>84.027799999999999</v>
      </c>
      <c r="AB204" s="6">
        <v>63.625</v>
      </c>
      <c r="AC204" s="6">
        <v>50.9099</v>
      </c>
      <c r="AD204" s="6">
        <f>IF(T204="NaN", IF($X204&gt;1, (1-(K204/$X204))*100,100), (1-(K204/T204))*100)</f>
        <v>88.9908256880734</v>
      </c>
      <c r="AE204" s="6">
        <f>IF(U204="NaN", IF($X204&gt;1, (1-(L204/$X204))*100,100), (1-(L204/U204))*100)</f>
        <v>78.669724770642176</v>
      </c>
      <c r="AF204" s="6">
        <f>IF(V204="NaN", IF($X204&gt;1, (1-(M204/$X204))*100,100), (1-(M204/V204))*100)</f>
        <v>77.337840012876228</v>
      </c>
      <c r="AG204" s="17">
        <f>IF(W204="NaN", IF($X204&gt;1, (1-(N204/$X204))*100,100), (1-(N204/W204))*100)</f>
        <v>0</v>
      </c>
      <c r="AH204" s="6">
        <v>7200</v>
      </c>
      <c r="AI204" s="6">
        <v>7200</v>
      </c>
      <c r="AJ204" s="6">
        <v>7200</v>
      </c>
      <c r="AK204" s="6">
        <v>7200</v>
      </c>
      <c r="AL204" s="6">
        <v>7200</v>
      </c>
      <c r="AM204" s="12">
        <v>7200</v>
      </c>
      <c r="AN204" s="1">
        <v>7200</v>
      </c>
      <c r="AO204" s="1">
        <v>7200</v>
      </c>
      <c r="AP204" s="18">
        <v>2844.573659896851</v>
      </c>
      <c r="AQ204" s="1" t="b">
        <f>SUM($AH204:$AP204) &lt; $AU$1 * 7200</f>
        <v>1</v>
      </c>
      <c r="AR204" s="1" t="b">
        <f t="shared" si="7"/>
        <v>0</v>
      </c>
      <c r="AS204" s="5" t="b">
        <f>AND($AR204=FALSE, OR($AD204&lt;=0, $AE204&lt;=0, $AF204&lt;=0, $AG204&lt;=0))</f>
        <v>1</v>
      </c>
      <c r="AU204" s="1"/>
      <c r="AW204" s="14">
        <f xml:space="preserve"> SUBTOTAL(104, H204,K204:N204)</f>
        <v>59</v>
      </c>
      <c r="AX204" s="14">
        <f xml:space="preserve"> SUBTOTAL(105, O204:Q204,T204:W204)</f>
        <v>59</v>
      </c>
      <c r="AY204" s="39" t="b">
        <f t="shared" si="6"/>
        <v>1</v>
      </c>
    </row>
    <row r="205" spans="1:51">
      <c r="A205" s="5">
        <v>100</v>
      </c>
      <c r="B205" s="5">
        <v>8</v>
      </c>
      <c r="C205" s="7">
        <v>0.3</v>
      </c>
      <c r="D205" s="7">
        <v>0.5</v>
      </c>
      <c r="E205" s="5">
        <v>3</v>
      </c>
      <c r="F205" s="6">
        <v>0</v>
      </c>
      <c r="G205" s="6">
        <v>25</v>
      </c>
      <c r="H205" s="6">
        <v>25.25</v>
      </c>
      <c r="I205" s="6">
        <v>28.418900000000001</v>
      </c>
      <c r="J205" s="6">
        <v>28.374500000000001</v>
      </c>
      <c r="K205" s="16">
        <v>13.99999999999995</v>
      </c>
      <c r="L205" s="6">
        <v>25</v>
      </c>
      <c r="M205" s="90">
        <v>26.30088495575221</v>
      </c>
      <c r="N205" s="17">
        <v>56</v>
      </c>
      <c r="O205" s="6">
        <v>137</v>
      </c>
      <c r="P205" s="6">
        <v>168</v>
      </c>
      <c r="Q205" s="6">
        <v>112</v>
      </c>
      <c r="R205" s="6">
        <v>56</v>
      </c>
      <c r="S205" s="6">
        <v>56</v>
      </c>
      <c r="T205" s="16" t="s">
        <v>14</v>
      </c>
      <c r="U205" s="6" t="s">
        <v>14</v>
      </c>
      <c r="V205" s="6" t="s">
        <v>14</v>
      </c>
      <c r="W205" s="17">
        <v>56</v>
      </c>
      <c r="X205" s="17">
        <f>MIN(O205:Q205)+1</f>
        <v>113</v>
      </c>
      <c r="Y205" s="6">
        <v>100</v>
      </c>
      <c r="Z205" s="6">
        <v>85.119</v>
      </c>
      <c r="AA205" s="6">
        <v>77.455399999999997</v>
      </c>
      <c r="AB205" s="6">
        <v>49.252000000000002</v>
      </c>
      <c r="AC205" s="6">
        <v>49.331200000000003</v>
      </c>
      <c r="AD205" s="6">
        <f>IF(T205="NaN", IF($X205&gt;1, (1-(K205/$X205))*100,100), (1-(K205/T205))*100)</f>
        <v>87.610619469026602</v>
      </c>
      <c r="AE205" s="6">
        <f>IF(U205="NaN", IF($X205&gt;1, (1-(L205/$X205))*100,100), (1-(L205/U205))*100)</f>
        <v>77.876106194690266</v>
      </c>
      <c r="AF205" s="6">
        <f>IF(V205="NaN", IF($X205&gt;1, (1-(M205/$X205))*100,100), (1-(M205/V205))*100)</f>
        <v>76.724880570130779</v>
      </c>
      <c r="AG205" s="17">
        <f>IF(W205="NaN", IF($X205&gt;1, (1-(N205/$X205))*100,100), (1-(N205/W205))*100)</f>
        <v>0</v>
      </c>
      <c r="AH205" s="6">
        <v>7200</v>
      </c>
      <c r="AI205" s="6">
        <v>7200</v>
      </c>
      <c r="AJ205" s="6">
        <v>7200</v>
      </c>
      <c r="AK205" s="6">
        <v>7200</v>
      </c>
      <c r="AL205" s="6">
        <v>7200</v>
      </c>
      <c r="AM205" s="12">
        <v>7200</v>
      </c>
      <c r="AN205" s="1">
        <v>7200</v>
      </c>
      <c r="AO205" s="1">
        <v>7200</v>
      </c>
      <c r="AP205" s="18">
        <v>332.63909006118769</v>
      </c>
      <c r="AQ205" s="1" t="b">
        <f>SUM($AH205:$AP205) &lt; $AU$1 * 7200</f>
        <v>1</v>
      </c>
      <c r="AR205" s="1" t="b">
        <f t="shared" si="7"/>
        <v>0</v>
      </c>
      <c r="AS205" s="5" t="b">
        <f>AND($AR205=FALSE, OR($AD205&lt;=0, $AE205&lt;=0, $AF205&lt;=0, $AG205&lt;=0))</f>
        <v>1</v>
      </c>
      <c r="AU205" s="1"/>
      <c r="AW205" s="14">
        <f xml:space="preserve"> SUBTOTAL(104, H205,K205:N205)</f>
        <v>56</v>
      </c>
      <c r="AX205" s="14">
        <f xml:space="preserve"> SUBTOTAL(105, O205:Q205,T205:W205)</f>
        <v>56</v>
      </c>
      <c r="AY205" s="39" t="b">
        <f t="shared" si="6"/>
        <v>1</v>
      </c>
    </row>
    <row r="206" spans="1:51">
      <c r="A206" s="5">
        <v>100</v>
      </c>
      <c r="B206" s="5">
        <v>8</v>
      </c>
      <c r="C206" s="7">
        <v>0.3</v>
      </c>
      <c r="D206" s="7">
        <v>0.5</v>
      </c>
      <c r="E206" s="5">
        <v>4</v>
      </c>
      <c r="F206" s="6">
        <v>0</v>
      </c>
      <c r="G206" s="6">
        <v>24</v>
      </c>
      <c r="H206" s="6">
        <v>24</v>
      </c>
      <c r="I206" s="6">
        <v>26.3279</v>
      </c>
      <c r="J206" s="6">
        <v>31.984500000000001</v>
      </c>
      <c r="K206" s="16">
        <v>12.999999999999989</v>
      </c>
      <c r="L206" s="6">
        <v>24.307692307692321</v>
      </c>
      <c r="M206" s="90">
        <v>24.310229178311911</v>
      </c>
      <c r="N206" s="17">
        <v>39</v>
      </c>
      <c r="O206" s="6">
        <v>76</v>
      </c>
      <c r="P206" s="6">
        <v>91</v>
      </c>
      <c r="Q206" s="6">
        <v>104</v>
      </c>
      <c r="R206" s="6">
        <v>52</v>
      </c>
      <c r="S206" s="6">
        <v>39</v>
      </c>
      <c r="T206" s="16" t="s">
        <v>14</v>
      </c>
      <c r="U206" s="6" t="s">
        <v>14</v>
      </c>
      <c r="V206" s="6" t="s">
        <v>14</v>
      </c>
      <c r="W206" s="17">
        <v>39</v>
      </c>
      <c r="X206" s="17">
        <f>MIN(O206:Q206)+1</f>
        <v>77</v>
      </c>
      <c r="Y206" s="6">
        <v>100</v>
      </c>
      <c r="Z206" s="6">
        <v>73.626400000000004</v>
      </c>
      <c r="AA206" s="6">
        <v>76.923100000000005</v>
      </c>
      <c r="AB206" s="6">
        <v>49.369399999999999</v>
      </c>
      <c r="AC206" s="6">
        <v>17.988600000000002</v>
      </c>
      <c r="AD206" s="6">
        <f>IF(T206="NaN", IF($X206&gt;1, (1-(K206/$X206))*100,100), (1-(K206/T206))*100)</f>
        <v>83.11688311688313</v>
      </c>
      <c r="AE206" s="6">
        <f>IF(U206="NaN", IF($X206&gt;1, (1-(L206/$X206))*100,100), (1-(L206/U206))*100)</f>
        <v>68.431568431568408</v>
      </c>
      <c r="AF206" s="6">
        <f>IF(V206="NaN", IF($X206&gt;1, (1-(M206/$X206))*100,100), (1-(M206/V206))*100)</f>
        <v>68.428273794400113</v>
      </c>
      <c r="AG206" s="17">
        <f>IF(W206="NaN", IF($X206&gt;1, (1-(N206/$X206))*100,100), (1-(N206/W206))*100)</f>
        <v>0</v>
      </c>
      <c r="AH206" s="6">
        <v>7200</v>
      </c>
      <c r="AI206" s="6">
        <v>7200</v>
      </c>
      <c r="AJ206" s="6">
        <v>7200</v>
      </c>
      <c r="AK206" s="6">
        <v>7200</v>
      </c>
      <c r="AL206" s="6">
        <v>7200</v>
      </c>
      <c r="AM206" s="12">
        <v>7200</v>
      </c>
      <c r="AN206" s="1">
        <v>7200</v>
      </c>
      <c r="AO206" s="1">
        <v>7200</v>
      </c>
      <c r="AP206" s="18">
        <v>104.1821367740631</v>
      </c>
      <c r="AQ206" s="1" t="b">
        <f>SUM($AH206:$AP206) &lt; $AU$1 * 7200</f>
        <v>1</v>
      </c>
      <c r="AR206" s="1" t="b">
        <f t="shared" si="7"/>
        <v>0</v>
      </c>
      <c r="AS206" s="5" t="b">
        <f>AND($AR206=FALSE, OR($AD206&lt;=0, $AE206&lt;=0, $AF206&lt;=0, $AG206&lt;=0))</f>
        <v>1</v>
      </c>
      <c r="AU206" s="1"/>
      <c r="AW206" s="14">
        <f xml:space="preserve"> SUBTOTAL(104, H206,K206:N206)</f>
        <v>39</v>
      </c>
      <c r="AX206" s="14">
        <f xml:space="preserve"> SUBTOTAL(105, O206:Q206,T206:W206)</f>
        <v>39</v>
      </c>
      <c r="AY206" s="39" t="b">
        <f t="shared" si="6"/>
        <v>1</v>
      </c>
    </row>
    <row r="207" spans="1:51">
      <c r="A207" s="5">
        <v>100</v>
      </c>
      <c r="B207" s="5">
        <v>8</v>
      </c>
      <c r="C207" s="7">
        <v>0.3</v>
      </c>
      <c r="D207" s="7">
        <v>0.5</v>
      </c>
      <c r="E207" s="5">
        <v>5</v>
      </c>
      <c r="F207" s="6">
        <v>0</v>
      </c>
      <c r="G207" s="6">
        <v>23</v>
      </c>
      <c r="H207" s="6">
        <v>23</v>
      </c>
      <c r="I207" s="6">
        <v>30.067799999999998</v>
      </c>
      <c r="J207" s="6">
        <v>33.236600000000003</v>
      </c>
      <c r="K207" s="16">
        <v>12.00000000000577</v>
      </c>
      <c r="L207" s="6">
        <v>23</v>
      </c>
      <c r="M207" s="90">
        <v>27.878467793882159</v>
      </c>
      <c r="N207" s="17">
        <v>68</v>
      </c>
      <c r="O207" s="6">
        <v>104</v>
      </c>
      <c r="P207" s="6">
        <v>155</v>
      </c>
      <c r="Q207" s="6">
        <v>168</v>
      </c>
      <c r="R207" s="6">
        <v>96</v>
      </c>
      <c r="S207" s="6">
        <v>72</v>
      </c>
      <c r="T207" s="16" t="s">
        <v>14</v>
      </c>
      <c r="U207" s="6" t="s">
        <v>14</v>
      </c>
      <c r="V207" s="6" t="s">
        <v>14</v>
      </c>
      <c r="W207" s="17">
        <v>68</v>
      </c>
      <c r="X207" s="17">
        <f>MIN(O207:Q207)+1</f>
        <v>105</v>
      </c>
      <c r="Y207" s="6">
        <v>100</v>
      </c>
      <c r="Z207" s="6">
        <v>85.161299999999997</v>
      </c>
      <c r="AA207" s="6">
        <v>86.3095</v>
      </c>
      <c r="AB207" s="6">
        <v>68.679400000000001</v>
      </c>
      <c r="AC207" s="6">
        <v>53.838099999999997</v>
      </c>
      <c r="AD207" s="6">
        <f>IF(T207="NaN", IF($X207&gt;1, (1-(K207/$X207))*100,100), (1-(K207/T207))*100)</f>
        <v>88.57142857142307</v>
      </c>
      <c r="AE207" s="6">
        <f>IF(U207="NaN", IF($X207&gt;1, (1-(L207/$X207))*100,100), (1-(L207/U207))*100)</f>
        <v>78.095238095238102</v>
      </c>
      <c r="AF207" s="6">
        <f>IF(V207="NaN", IF($X207&gt;1, (1-(M207/$X207))*100,100), (1-(M207/V207))*100)</f>
        <v>73.4490782915408</v>
      </c>
      <c r="AG207" s="17">
        <f>IF(W207="NaN", IF($X207&gt;1, (1-(N207/$X207))*100,100), (1-(N207/W207))*100)</f>
        <v>0</v>
      </c>
      <c r="AH207" s="6">
        <v>7200</v>
      </c>
      <c r="AI207" s="6">
        <v>7200</v>
      </c>
      <c r="AJ207" s="6">
        <v>7200</v>
      </c>
      <c r="AK207" s="6">
        <v>7200</v>
      </c>
      <c r="AL207" s="6">
        <v>7200</v>
      </c>
      <c r="AM207" s="12">
        <v>7200</v>
      </c>
      <c r="AN207" s="1">
        <v>7200</v>
      </c>
      <c r="AO207" s="1">
        <v>7200</v>
      </c>
      <c r="AP207" s="18">
        <v>4943.200915813446</v>
      </c>
      <c r="AQ207" s="1" t="b">
        <f>SUM($AH207:$AP207) &lt; $AU$1 * 7200</f>
        <v>1</v>
      </c>
      <c r="AR207" s="1" t="b">
        <f t="shared" si="7"/>
        <v>0</v>
      </c>
      <c r="AS207" s="5" t="b">
        <f>AND($AR207=FALSE, OR($AD207&lt;=0, $AE207&lt;=0, $AF207&lt;=0, $AG207&lt;=0))</f>
        <v>1</v>
      </c>
      <c r="AU207" s="1"/>
      <c r="AW207" s="14">
        <f xml:space="preserve"> SUBTOTAL(104, H207,K207:N207)</f>
        <v>68</v>
      </c>
      <c r="AX207" s="14">
        <f xml:space="preserve"> SUBTOTAL(105, O207:Q207,T207:W207)</f>
        <v>68</v>
      </c>
      <c r="AY207" s="39" t="b">
        <f t="shared" si="6"/>
        <v>1</v>
      </c>
    </row>
    <row r="208" spans="1:51">
      <c r="A208" s="5">
        <v>100</v>
      </c>
      <c r="B208" s="5">
        <v>8</v>
      </c>
      <c r="C208" s="7">
        <v>0.3</v>
      </c>
      <c r="D208" s="7">
        <v>1</v>
      </c>
      <c r="E208" s="5">
        <v>1</v>
      </c>
      <c r="F208" s="6">
        <v>0</v>
      </c>
      <c r="G208" s="6">
        <v>12</v>
      </c>
      <c r="H208" s="6">
        <v>22.0059</v>
      </c>
      <c r="I208" s="6">
        <v>28.706900000000001</v>
      </c>
      <c r="J208" s="6">
        <v>32.076099999999997</v>
      </c>
      <c r="K208" s="16">
        <v>23.999999999999901</v>
      </c>
      <c r="L208" s="6">
        <v>23.375</v>
      </c>
      <c r="M208" s="90">
        <v>27.759407534462149</v>
      </c>
      <c r="N208" s="17">
        <v>56</v>
      </c>
      <c r="O208" s="6">
        <v>152</v>
      </c>
      <c r="P208" s="6">
        <v>144</v>
      </c>
      <c r="Q208" s="6">
        <v>144</v>
      </c>
      <c r="R208" s="6">
        <v>96</v>
      </c>
      <c r="S208" s="6">
        <v>92</v>
      </c>
      <c r="T208" s="16" t="s">
        <v>14</v>
      </c>
      <c r="U208" s="6">
        <v>66</v>
      </c>
      <c r="V208" s="6" t="s">
        <v>14</v>
      </c>
      <c r="W208" s="17">
        <v>56</v>
      </c>
      <c r="X208" s="17">
        <f>MIN(O208:Q208)+1</f>
        <v>145</v>
      </c>
      <c r="Y208" s="6">
        <v>100</v>
      </c>
      <c r="Z208" s="6">
        <v>91.666700000000006</v>
      </c>
      <c r="AA208" s="6">
        <v>84.718100000000007</v>
      </c>
      <c r="AB208" s="6">
        <v>70.096999999999994</v>
      </c>
      <c r="AC208" s="6">
        <v>65.134600000000006</v>
      </c>
      <c r="AD208" s="6">
        <f>IF(T208="NaN", IF($X208&gt;1, (1-(K208/$X208))*100,100), (1-(K208/T208))*100)</f>
        <v>83.448275862069039</v>
      </c>
      <c r="AE208" s="6">
        <f>IF(U208="NaN", IF($X208&gt;1, (1-(L208/$X208))*100,100), (1-(L208/U208))*100)</f>
        <v>64.583333333333329</v>
      </c>
      <c r="AF208" s="6">
        <f>IF(V208="NaN", IF($X208&gt;1, (1-(M208/$X208))*100,100), (1-(M208/V208))*100)</f>
        <v>80.855581010715767</v>
      </c>
      <c r="AG208" s="17">
        <f>IF(W208="NaN", IF($X208&gt;1, (1-(N208/$X208))*100,100), (1-(N208/W208))*100)</f>
        <v>0</v>
      </c>
      <c r="AH208" s="6">
        <v>7200</v>
      </c>
      <c r="AI208" s="6">
        <v>7200</v>
      </c>
      <c r="AJ208" s="6">
        <v>7200</v>
      </c>
      <c r="AK208" s="6">
        <v>7200</v>
      </c>
      <c r="AL208" s="6">
        <v>7200</v>
      </c>
      <c r="AM208" s="12">
        <v>7200</v>
      </c>
      <c r="AN208" s="1">
        <v>7200</v>
      </c>
      <c r="AO208" s="1">
        <v>7200</v>
      </c>
      <c r="AP208" s="18">
        <v>861.6273181438446</v>
      </c>
      <c r="AQ208" s="1" t="b">
        <f>SUM($AH208:$AP208) &lt; $AU$1 * 7200</f>
        <v>1</v>
      </c>
      <c r="AR208" s="1" t="b">
        <f t="shared" si="7"/>
        <v>0</v>
      </c>
      <c r="AS208" s="5" t="b">
        <f>AND($AR208=FALSE, OR($AD208&lt;=0, $AE208&lt;=0, $AF208&lt;=0, $AG208&lt;=0))</f>
        <v>1</v>
      </c>
      <c r="AU208" s="1"/>
      <c r="AW208" s="14">
        <f xml:space="preserve"> SUBTOTAL(104, H208,K208:N208)</f>
        <v>56</v>
      </c>
      <c r="AX208" s="14">
        <f xml:space="preserve"> SUBTOTAL(105, O208:Q208,T208:W208)</f>
        <v>56</v>
      </c>
      <c r="AY208" s="39" t="b">
        <f t="shared" si="6"/>
        <v>1</v>
      </c>
    </row>
    <row r="209" spans="1:51">
      <c r="A209" s="5">
        <v>100</v>
      </c>
      <c r="B209" s="5">
        <v>8</v>
      </c>
      <c r="C209" s="7">
        <v>0.3</v>
      </c>
      <c r="D209" s="7">
        <v>1</v>
      </c>
      <c r="E209" s="5">
        <v>2</v>
      </c>
      <c r="F209" s="6">
        <v>0</v>
      </c>
      <c r="G209" s="6">
        <v>12</v>
      </c>
      <c r="H209" s="6">
        <v>12</v>
      </c>
      <c r="I209" s="6">
        <v>26.5229</v>
      </c>
      <c r="J209" s="6">
        <v>29.627700000000001</v>
      </c>
      <c r="K209" s="16">
        <v>23.999999999999972</v>
      </c>
      <c r="L209" s="6">
        <v>23.999999999999989</v>
      </c>
      <c r="M209" s="90">
        <v>27.866158716365099</v>
      </c>
      <c r="N209" s="17">
        <v>59</v>
      </c>
      <c r="O209" s="6">
        <v>84</v>
      </c>
      <c r="P209" s="6">
        <v>156</v>
      </c>
      <c r="Q209" s="6">
        <v>108</v>
      </c>
      <c r="R209" s="6">
        <v>60</v>
      </c>
      <c r="S209" s="6">
        <v>60</v>
      </c>
      <c r="T209" s="16" t="s">
        <v>14</v>
      </c>
      <c r="U209" s="6" t="s">
        <v>14</v>
      </c>
      <c r="V209" s="6" t="s">
        <v>14</v>
      </c>
      <c r="W209" s="17">
        <v>59</v>
      </c>
      <c r="X209" s="17">
        <f>MIN(O209:Q209)+1</f>
        <v>85</v>
      </c>
      <c r="Y209" s="6">
        <v>100</v>
      </c>
      <c r="Z209" s="6">
        <v>92.307699999999997</v>
      </c>
      <c r="AA209" s="6">
        <v>88.888900000000007</v>
      </c>
      <c r="AB209" s="6">
        <v>55.795099999999998</v>
      </c>
      <c r="AC209" s="6">
        <v>50.6205</v>
      </c>
      <c r="AD209" s="6">
        <f>IF(T209="NaN", IF($X209&gt;1, (1-(K209/$X209))*100,100), (1-(K209/T209))*100)</f>
        <v>71.76470588235297</v>
      </c>
      <c r="AE209" s="6">
        <f>IF(U209="NaN", IF($X209&gt;1, (1-(L209/$X209))*100,100), (1-(L209/U209))*100)</f>
        <v>71.764705882352956</v>
      </c>
      <c r="AF209" s="6">
        <f>IF(V209="NaN", IF($X209&gt;1, (1-(M209/$X209))*100,100), (1-(M209/V209))*100)</f>
        <v>67.216283863099875</v>
      </c>
      <c r="AG209" s="17">
        <f>IF(W209="NaN", IF($X209&gt;1, (1-(N209/$X209))*100,100), (1-(N209/W209))*100)</f>
        <v>0</v>
      </c>
      <c r="AH209" s="6">
        <v>7200</v>
      </c>
      <c r="AI209" s="6">
        <v>7200</v>
      </c>
      <c r="AJ209" s="6">
        <v>7200</v>
      </c>
      <c r="AK209" s="6">
        <v>7200</v>
      </c>
      <c r="AL209" s="6">
        <v>7200</v>
      </c>
      <c r="AM209" s="12">
        <v>7200</v>
      </c>
      <c r="AN209" s="1">
        <v>7200</v>
      </c>
      <c r="AO209" s="1">
        <v>7200</v>
      </c>
      <c r="AP209" s="18">
        <v>1976.7607729434969</v>
      </c>
      <c r="AQ209" s="1" t="b">
        <f>SUM($AH209:$AP209) &lt; $AU$1 * 7200</f>
        <v>1</v>
      </c>
      <c r="AR209" s="1" t="b">
        <f t="shared" si="7"/>
        <v>0</v>
      </c>
      <c r="AS209" s="5" t="b">
        <f>AND($AR209=FALSE, OR($AD209&lt;=0, $AE209&lt;=0, $AF209&lt;=0, $AG209&lt;=0))</f>
        <v>1</v>
      </c>
      <c r="AU209" s="1"/>
      <c r="AW209" s="14">
        <f xml:space="preserve"> SUBTOTAL(104, H209,K209:N209)</f>
        <v>59</v>
      </c>
      <c r="AX209" s="14">
        <f xml:space="preserve"> SUBTOTAL(105, O209:Q209,T209:W209)</f>
        <v>59</v>
      </c>
      <c r="AY209" s="39" t="b">
        <f t="shared" si="6"/>
        <v>1</v>
      </c>
    </row>
    <row r="210" spans="1:51">
      <c r="A210" s="5">
        <v>100</v>
      </c>
      <c r="B210" s="5">
        <v>8</v>
      </c>
      <c r="C210" s="7">
        <v>0.3</v>
      </c>
      <c r="D210" s="7">
        <v>1</v>
      </c>
      <c r="E210" s="5">
        <v>3</v>
      </c>
      <c r="F210" s="6">
        <v>0</v>
      </c>
      <c r="G210" s="6">
        <v>25.084700000000002</v>
      </c>
      <c r="H210" s="6">
        <v>25.7667</v>
      </c>
      <c r="I210" s="6">
        <v>29.4283</v>
      </c>
      <c r="J210" s="6">
        <v>28.7911</v>
      </c>
      <c r="K210" s="16">
        <v>27.999999999999989</v>
      </c>
      <c r="L210" s="6">
        <v>27.999999999999769</v>
      </c>
      <c r="M210" s="90">
        <v>29.16521781717563</v>
      </c>
      <c r="N210" s="17">
        <v>56</v>
      </c>
      <c r="O210" s="6">
        <v>107</v>
      </c>
      <c r="P210" s="6">
        <v>168</v>
      </c>
      <c r="Q210" s="6">
        <v>154</v>
      </c>
      <c r="R210" s="6">
        <v>56</v>
      </c>
      <c r="S210" s="6">
        <v>56</v>
      </c>
      <c r="T210" s="16" t="s">
        <v>14</v>
      </c>
      <c r="U210" s="6" t="s">
        <v>14</v>
      </c>
      <c r="V210" s="6" t="s">
        <v>14</v>
      </c>
      <c r="W210" s="17">
        <v>56</v>
      </c>
      <c r="X210" s="17">
        <f>MIN(O210:Q210)+1</f>
        <v>108</v>
      </c>
      <c r="Y210" s="6">
        <v>100</v>
      </c>
      <c r="Z210" s="6">
        <v>85.068600000000004</v>
      </c>
      <c r="AA210" s="6">
        <v>83.2684</v>
      </c>
      <c r="AB210" s="6">
        <v>47.449399999999997</v>
      </c>
      <c r="AC210" s="6">
        <v>48.587299999999999</v>
      </c>
      <c r="AD210" s="6">
        <f>IF(T210="NaN", IF($X210&gt;1, (1-(K210/$X210))*100,100), (1-(K210/T210))*100)</f>
        <v>74.07407407407409</v>
      </c>
      <c r="AE210" s="6">
        <f>IF(U210="NaN", IF($X210&gt;1, (1-(L210/$X210))*100,100), (1-(L210/U210))*100)</f>
        <v>74.074074074074289</v>
      </c>
      <c r="AF210" s="6">
        <f>IF(V210="NaN", IF($X210&gt;1, (1-(M210/$X210))*100,100), (1-(M210/V210))*100)</f>
        <v>72.995168687800344</v>
      </c>
      <c r="AG210" s="17">
        <f>IF(W210="NaN", IF($X210&gt;1, (1-(N210/$X210))*100,100), (1-(N210/W210))*100)</f>
        <v>0</v>
      </c>
      <c r="AH210" s="6">
        <v>7200</v>
      </c>
      <c r="AI210" s="6">
        <v>7200</v>
      </c>
      <c r="AJ210" s="6">
        <v>7200</v>
      </c>
      <c r="AK210" s="6">
        <v>7200</v>
      </c>
      <c r="AL210" s="6">
        <v>7200</v>
      </c>
      <c r="AM210" s="12">
        <v>7200</v>
      </c>
      <c r="AN210" s="1">
        <v>7200</v>
      </c>
      <c r="AO210" s="1">
        <v>7200</v>
      </c>
      <c r="AP210" s="18">
        <v>441.01890110969538</v>
      </c>
      <c r="AQ210" s="1" t="b">
        <f>SUM($AH210:$AP210) &lt; $AU$1 * 7200</f>
        <v>1</v>
      </c>
      <c r="AR210" s="1" t="b">
        <f t="shared" si="7"/>
        <v>0</v>
      </c>
      <c r="AS210" s="5" t="b">
        <f>AND($AR210=FALSE, OR($AD210&lt;=0, $AE210&lt;=0, $AF210&lt;=0, $AG210&lt;=0))</f>
        <v>1</v>
      </c>
      <c r="AU210" s="1"/>
      <c r="AW210" s="14">
        <f xml:space="preserve"> SUBTOTAL(104, H210,K210:N210)</f>
        <v>56</v>
      </c>
      <c r="AX210" s="14">
        <f xml:space="preserve"> SUBTOTAL(105, O210:Q210,T210:W210)</f>
        <v>56</v>
      </c>
      <c r="AY210" s="39" t="b">
        <f t="shared" si="6"/>
        <v>1</v>
      </c>
    </row>
    <row r="211" spans="1:51">
      <c r="A211" s="5">
        <v>100</v>
      </c>
      <c r="B211" s="5">
        <v>8</v>
      </c>
      <c r="C211" s="7">
        <v>0.3</v>
      </c>
      <c r="D211" s="7">
        <v>1</v>
      </c>
      <c r="E211" s="5">
        <v>4</v>
      </c>
      <c r="F211" s="6">
        <v>0</v>
      </c>
      <c r="G211" s="6">
        <v>13</v>
      </c>
      <c r="H211" s="6">
        <v>13</v>
      </c>
      <c r="I211" s="6">
        <v>25.671700000000001</v>
      </c>
      <c r="J211" s="6">
        <v>31.5898</v>
      </c>
      <c r="K211" s="16">
        <v>25.99999999999994</v>
      </c>
      <c r="L211" s="6">
        <v>25.799999999999951</v>
      </c>
      <c r="M211" s="90">
        <v>26.00456621004561</v>
      </c>
      <c r="N211" s="17">
        <v>39</v>
      </c>
      <c r="O211" s="6">
        <v>61</v>
      </c>
      <c r="P211" s="6">
        <v>104</v>
      </c>
      <c r="Q211" s="6">
        <v>91</v>
      </c>
      <c r="R211" s="6">
        <v>39</v>
      </c>
      <c r="S211" s="6">
        <v>39</v>
      </c>
      <c r="T211" s="16" t="s">
        <v>14</v>
      </c>
      <c r="U211" s="6" t="s">
        <v>14</v>
      </c>
      <c r="V211" s="6" t="s">
        <v>14</v>
      </c>
      <c r="W211" s="17">
        <v>39</v>
      </c>
      <c r="X211" s="17">
        <f>MIN(O211:Q211)+1</f>
        <v>62</v>
      </c>
      <c r="Y211" s="6">
        <v>100</v>
      </c>
      <c r="Z211" s="6">
        <v>87.5</v>
      </c>
      <c r="AA211" s="6">
        <v>85.714299999999994</v>
      </c>
      <c r="AB211" s="6">
        <v>34.175199999999997</v>
      </c>
      <c r="AC211" s="6">
        <v>19.000599999999999</v>
      </c>
      <c r="AD211" s="6">
        <f>IF(T211="NaN", IF($X211&gt;1, (1-(K211/$X211))*100,100), (1-(K211/T211))*100)</f>
        <v>58.064516129032363</v>
      </c>
      <c r="AE211" s="6">
        <f>IF(U211="NaN", IF($X211&gt;1, (1-(L211/$X211))*100,100), (1-(L211/U211))*100)</f>
        <v>58.387096774193623</v>
      </c>
      <c r="AF211" s="6">
        <f>IF(V211="NaN", IF($X211&gt;1, (1-(M211/$X211))*100,100), (1-(M211/V211))*100)</f>
        <v>58.057151274119988</v>
      </c>
      <c r="AG211" s="17">
        <f>IF(W211="NaN", IF($X211&gt;1, (1-(N211/$X211))*100,100), (1-(N211/W211))*100)</f>
        <v>0</v>
      </c>
      <c r="AH211" s="6">
        <v>7200</v>
      </c>
      <c r="AI211" s="6">
        <v>7200</v>
      </c>
      <c r="AJ211" s="6">
        <v>7200</v>
      </c>
      <c r="AK211" s="6">
        <v>7200</v>
      </c>
      <c r="AL211" s="6">
        <v>7200</v>
      </c>
      <c r="AM211" s="12">
        <v>7200</v>
      </c>
      <c r="AN211" s="1">
        <v>7200</v>
      </c>
      <c r="AO211" s="1">
        <v>7200</v>
      </c>
      <c r="AP211" s="18">
        <v>167.36107802391049</v>
      </c>
      <c r="AQ211" s="1" t="b">
        <f>SUM($AH211:$AP211) &lt; $AU$1 * 7200</f>
        <v>1</v>
      </c>
      <c r="AR211" s="1" t="b">
        <f t="shared" si="7"/>
        <v>0</v>
      </c>
      <c r="AS211" s="5" t="b">
        <f>AND($AR211=FALSE, OR($AD211&lt;=0, $AE211&lt;=0, $AF211&lt;=0, $AG211&lt;=0))</f>
        <v>1</v>
      </c>
      <c r="AU211" s="1"/>
      <c r="AW211" s="14">
        <f xml:space="preserve"> SUBTOTAL(104, H211,K211:N211)</f>
        <v>39</v>
      </c>
      <c r="AX211" s="14">
        <f xml:space="preserve"> SUBTOTAL(105, O211:Q211,T211:W211)</f>
        <v>39</v>
      </c>
      <c r="AY211" s="39" t="b">
        <f t="shared" si="6"/>
        <v>1</v>
      </c>
    </row>
    <row r="212" spans="1:51">
      <c r="A212" s="5">
        <v>100</v>
      </c>
      <c r="B212" s="5">
        <v>8</v>
      </c>
      <c r="C212" s="7">
        <v>0.3</v>
      </c>
      <c r="D212" s="7">
        <v>1</v>
      </c>
      <c r="E212" s="5">
        <v>5</v>
      </c>
      <c r="F212" s="6">
        <v>0</v>
      </c>
      <c r="G212" s="6">
        <v>12</v>
      </c>
      <c r="H212" s="6">
        <v>23</v>
      </c>
      <c r="I212" s="6">
        <v>30.845700000000001</v>
      </c>
      <c r="J212" s="6">
        <v>32.942599999999999</v>
      </c>
      <c r="K212" s="16">
        <v>23.999999999999719</v>
      </c>
      <c r="L212" s="6">
        <v>24.666666666666661</v>
      </c>
      <c r="M212" s="90">
        <v>30</v>
      </c>
      <c r="N212" s="17">
        <v>50.689422235192481</v>
      </c>
      <c r="O212" s="6">
        <v>131</v>
      </c>
      <c r="P212" s="6">
        <v>168</v>
      </c>
      <c r="Q212" s="6">
        <v>168</v>
      </c>
      <c r="R212" s="6">
        <v>96</v>
      </c>
      <c r="S212" s="6">
        <v>84</v>
      </c>
      <c r="T212" s="16" t="s">
        <v>14</v>
      </c>
      <c r="U212" s="6" t="s">
        <v>14</v>
      </c>
      <c r="V212" s="6" t="s">
        <v>14</v>
      </c>
      <c r="W212" s="17">
        <v>68</v>
      </c>
      <c r="X212" s="17">
        <f>MIN(O212:Q212)+1</f>
        <v>132</v>
      </c>
      <c r="Y212" s="6">
        <v>100</v>
      </c>
      <c r="Z212" s="6">
        <v>92.857100000000003</v>
      </c>
      <c r="AA212" s="6">
        <v>86.3095</v>
      </c>
      <c r="AB212" s="6">
        <v>67.869</v>
      </c>
      <c r="AC212" s="6">
        <v>60.782600000000002</v>
      </c>
      <c r="AD212" s="6">
        <f>IF(T212="NaN", IF($X212&gt;1, (1-(K212/$X212))*100,100), (1-(K212/T212))*100)</f>
        <v>81.81818181818204</v>
      </c>
      <c r="AE212" s="6">
        <f>IF(U212="NaN", IF($X212&gt;1, (1-(L212/$X212))*100,100), (1-(L212/U212))*100)</f>
        <v>81.313131313131322</v>
      </c>
      <c r="AF212" s="6">
        <f>IF(V212="NaN", IF($X212&gt;1, (1-(M212/$X212))*100,100), (1-(M212/V212))*100)</f>
        <v>77.272727272727266</v>
      </c>
      <c r="AG212" s="17">
        <f>IF(W212="NaN", IF($X212&gt;1, (1-(N212/$X212))*100,100), (1-(N212/W212))*100)</f>
        <v>25.456732007069881</v>
      </c>
      <c r="AH212" s="6">
        <v>7200</v>
      </c>
      <c r="AI212" s="6">
        <v>7200</v>
      </c>
      <c r="AJ212" s="6">
        <v>7200</v>
      </c>
      <c r="AK212" s="6">
        <v>7200</v>
      </c>
      <c r="AL212" s="6">
        <v>7200</v>
      </c>
      <c r="AM212" s="12">
        <v>7200</v>
      </c>
      <c r="AN212" s="1">
        <v>7200</v>
      </c>
      <c r="AO212" s="1">
        <v>7200</v>
      </c>
      <c r="AP212" s="18">
        <v>7200</v>
      </c>
      <c r="AQ212" s="1" t="b">
        <f>SUM($AH212:$AP212) &lt; $AU$1 * 7200</f>
        <v>1</v>
      </c>
      <c r="AR212" s="1" t="b">
        <f t="shared" si="7"/>
        <v>0</v>
      </c>
      <c r="AS212" s="5" t="b">
        <f>AND($AR212=FALSE, OR($AD212&lt;=0, $AE212&lt;=0, $AF212&lt;=0, $AG212&lt;=0))</f>
        <v>0</v>
      </c>
      <c r="AU212" s="1"/>
      <c r="AW212" s="14">
        <f xml:space="preserve"> SUBTOTAL(104, H212,K212:N212)</f>
        <v>50.689422235192481</v>
      </c>
      <c r="AX212" s="14">
        <f xml:space="preserve"> SUBTOTAL(105, O212:Q212,T212:W212)</f>
        <v>68</v>
      </c>
      <c r="AY212" s="39" t="b">
        <f t="shared" si="6"/>
        <v>1</v>
      </c>
    </row>
    <row r="213" spans="1:51">
      <c r="A213" s="5">
        <v>100</v>
      </c>
      <c r="B213" s="5">
        <v>12</v>
      </c>
      <c r="C213" s="7">
        <v>0.1</v>
      </c>
      <c r="D213" s="7">
        <v>0.1</v>
      </c>
      <c r="E213" s="5">
        <v>1</v>
      </c>
      <c r="F213" s="6">
        <v>0</v>
      </c>
      <c r="G213" s="6">
        <v>25</v>
      </c>
      <c r="H213" s="6">
        <v>25</v>
      </c>
      <c r="I213" s="6">
        <v>36.071399999999997</v>
      </c>
      <c r="J213" s="6">
        <v>36.071399999999997</v>
      </c>
      <c r="K213" s="16">
        <v>14.585298897420399</v>
      </c>
      <c r="L213" s="6">
        <v>38.628455010450708</v>
      </c>
      <c r="M213" s="90">
        <v>36.259565902764002</v>
      </c>
      <c r="N213" s="17">
        <v>55.482037967112817</v>
      </c>
      <c r="O213" s="6">
        <v>206</v>
      </c>
      <c r="P213" s="6">
        <v>123</v>
      </c>
      <c r="Q213" s="6">
        <v>170</v>
      </c>
      <c r="R213" s="6">
        <v>106</v>
      </c>
      <c r="S213" s="6">
        <v>106</v>
      </c>
      <c r="T213" s="16" t="s">
        <v>14</v>
      </c>
      <c r="U213" s="6" t="s">
        <v>14</v>
      </c>
      <c r="V213" s="6" t="s">
        <v>14</v>
      </c>
      <c r="W213" s="17" t="s">
        <v>14</v>
      </c>
      <c r="X213" s="17">
        <f>MIN(O213:Q213)+1</f>
        <v>124</v>
      </c>
      <c r="Y213" s="6">
        <v>100</v>
      </c>
      <c r="Z213" s="6">
        <v>79.674800000000005</v>
      </c>
      <c r="AA213" s="6">
        <v>85.2941</v>
      </c>
      <c r="AB213" s="6">
        <v>65.970299999999995</v>
      </c>
      <c r="AC213" s="6">
        <v>65.970299999999995</v>
      </c>
      <c r="AD213" s="6">
        <f>IF(T213="NaN", IF($X213&gt;1, (1-(K213/$X213))*100,100), (1-(K213/T213))*100)</f>
        <v>88.237662179499679</v>
      </c>
      <c r="AE213" s="6">
        <f>IF(U213="NaN", IF($X213&gt;1, (1-(L213/$X213))*100,100), (1-(L213/U213))*100)</f>
        <v>68.848020152862333</v>
      </c>
      <c r="AF213" s="6">
        <f>IF(V213="NaN", IF($X213&gt;1, (1-(M213/$X213))*100,100), (1-(M213/V213))*100)</f>
        <v>70.758414594545158</v>
      </c>
      <c r="AG213" s="17">
        <f>IF(W213="NaN", IF($X213&gt;1, (1-(N213/$X213))*100,100), (1-(N213/W213))*100)</f>
        <v>55.256420994263856</v>
      </c>
      <c r="AH213" s="6">
        <v>7200</v>
      </c>
      <c r="AI213" s="6">
        <v>7200</v>
      </c>
      <c r="AJ213" s="6">
        <v>7200</v>
      </c>
      <c r="AK213" s="6">
        <v>7200</v>
      </c>
      <c r="AL213" s="6">
        <v>7200</v>
      </c>
      <c r="AM213" s="12">
        <v>7200</v>
      </c>
      <c r="AN213" s="1">
        <v>7200</v>
      </c>
      <c r="AO213" s="1">
        <v>7200</v>
      </c>
      <c r="AP213" s="18">
        <v>7200</v>
      </c>
      <c r="AQ213" s="1" t="b">
        <f>SUM($AH213:$AP213) &lt; $AU$1 * 7200</f>
        <v>1</v>
      </c>
      <c r="AR213" s="1" t="b">
        <f t="shared" si="7"/>
        <v>0</v>
      </c>
      <c r="AS213" s="5" t="b">
        <f>AND($AR213=FALSE, OR($AD213&lt;=0, $AE213&lt;=0, $AF213&lt;=0, $AG213&lt;=0))</f>
        <v>0</v>
      </c>
      <c r="AU213" s="1"/>
      <c r="AW213" s="14">
        <f xml:space="preserve"> SUBTOTAL(104, H213,K213:N213)</f>
        <v>55.482037967112817</v>
      </c>
      <c r="AX213" s="14">
        <f xml:space="preserve"> SUBTOTAL(105, O213:Q213,T213:W213)</f>
        <v>123</v>
      </c>
      <c r="AY213" s="39" t="b">
        <f t="shared" si="6"/>
        <v>1</v>
      </c>
    </row>
    <row r="214" spans="1:51">
      <c r="A214" s="5">
        <v>100</v>
      </c>
      <c r="B214" s="5">
        <v>12</v>
      </c>
      <c r="C214" s="7">
        <v>0.1</v>
      </c>
      <c r="D214" s="7">
        <v>0.1</v>
      </c>
      <c r="E214" s="5">
        <v>2</v>
      </c>
      <c r="F214" s="6">
        <v>0</v>
      </c>
      <c r="G214" s="6">
        <v>24</v>
      </c>
      <c r="H214" s="6">
        <v>24</v>
      </c>
      <c r="I214" s="6">
        <v>37.422499999999999</v>
      </c>
      <c r="J214" s="6">
        <v>37.422499999999999</v>
      </c>
      <c r="K214" s="16">
        <v>13.72425594249648</v>
      </c>
      <c r="L214" s="6">
        <v>37.790870333048758</v>
      </c>
      <c r="M214" s="90">
        <v>37.399285001700967</v>
      </c>
      <c r="N214" s="17">
        <v>51.296184892880362</v>
      </c>
      <c r="O214" s="6">
        <v>142</v>
      </c>
      <c r="P214" s="6">
        <v>142</v>
      </c>
      <c r="Q214" s="6">
        <v>126</v>
      </c>
      <c r="R214" s="6">
        <v>98</v>
      </c>
      <c r="S214" s="6">
        <v>111</v>
      </c>
      <c r="T214" s="16" t="s">
        <v>14</v>
      </c>
      <c r="U214" s="6" t="s">
        <v>14</v>
      </c>
      <c r="V214" s="6" t="s">
        <v>14</v>
      </c>
      <c r="W214" s="17" t="s">
        <v>14</v>
      </c>
      <c r="X214" s="17">
        <f>MIN(O214:Q214)+1</f>
        <v>127</v>
      </c>
      <c r="Y214" s="6">
        <v>100</v>
      </c>
      <c r="Z214" s="6">
        <v>83.098600000000005</v>
      </c>
      <c r="AA214" s="6">
        <v>80.952399999999997</v>
      </c>
      <c r="AB214" s="6">
        <v>61.813699999999997</v>
      </c>
      <c r="AC214" s="6">
        <v>66.286000000000001</v>
      </c>
      <c r="AD214" s="6">
        <f>IF(T214="NaN", IF($X214&gt;1, (1-(K214/$X214))*100,100), (1-(K214/T214))*100)</f>
        <v>89.19349925787678</v>
      </c>
      <c r="AE214" s="6">
        <f>IF(U214="NaN", IF($X214&gt;1, (1-(L214/$X214))*100,100), (1-(L214/U214))*100)</f>
        <v>70.243409186575775</v>
      </c>
      <c r="AF214" s="6">
        <f>IF(V214="NaN", IF($X214&gt;1, (1-(M214/$X214))*100,100), (1-(M214/V214))*100)</f>
        <v>70.551744093148841</v>
      </c>
      <c r="AG214" s="17">
        <f>IF(W214="NaN", IF($X214&gt;1, (1-(N214/$X214))*100,100), (1-(N214/W214))*100)</f>
        <v>59.609303233952474</v>
      </c>
      <c r="AH214" s="6">
        <v>7200</v>
      </c>
      <c r="AI214" s="6">
        <v>7200</v>
      </c>
      <c r="AJ214" s="6">
        <v>7200</v>
      </c>
      <c r="AK214" s="6">
        <v>7200</v>
      </c>
      <c r="AL214" s="6">
        <v>7200</v>
      </c>
      <c r="AM214" s="12">
        <v>7200</v>
      </c>
      <c r="AN214" s="1">
        <v>7200</v>
      </c>
      <c r="AO214" s="1">
        <v>7200</v>
      </c>
      <c r="AP214" s="18">
        <v>7200</v>
      </c>
      <c r="AQ214" s="1" t="b">
        <f>SUM($AH214:$AP214) &lt; $AU$1 * 7200</f>
        <v>1</v>
      </c>
      <c r="AR214" s="1" t="b">
        <f t="shared" si="7"/>
        <v>0</v>
      </c>
      <c r="AS214" s="5" t="b">
        <f>AND($AR214=FALSE, OR($AD214&lt;=0, $AE214&lt;=0, $AF214&lt;=0, $AG214&lt;=0))</f>
        <v>0</v>
      </c>
      <c r="AU214" s="1"/>
      <c r="AW214" s="14">
        <f xml:space="preserve"> SUBTOTAL(104, H214,K214:N214)</f>
        <v>51.296184892880362</v>
      </c>
      <c r="AX214" s="14">
        <f xml:space="preserve"> SUBTOTAL(105, O214:Q214,T214:W214)</f>
        <v>126</v>
      </c>
      <c r="AY214" s="39" t="b">
        <f t="shared" si="6"/>
        <v>1</v>
      </c>
    </row>
    <row r="215" spans="1:51">
      <c r="A215" s="5">
        <v>100</v>
      </c>
      <c r="B215" s="5">
        <v>12</v>
      </c>
      <c r="C215" s="7">
        <v>0.1</v>
      </c>
      <c r="D215" s="7">
        <v>0.1</v>
      </c>
      <c r="E215" s="5">
        <v>3</v>
      </c>
      <c r="F215" s="6">
        <v>0</v>
      </c>
      <c r="G215" s="6">
        <v>27</v>
      </c>
      <c r="H215" s="6">
        <v>27</v>
      </c>
      <c r="I215" s="6">
        <v>37.125</v>
      </c>
      <c r="J215" s="6">
        <v>37.125</v>
      </c>
      <c r="K215" s="16">
        <v>14</v>
      </c>
      <c r="L215" s="6">
        <v>36.604685583911078</v>
      </c>
      <c r="M215" s="90">
        <v>37.520851182670633</v>
      </c>
      <c r="N215" s="17">
        <v>53.164002131163883</v>
      </c>
      <c r="O215" s="6">
        <v>217</v>
      </c>
      <c r="P215" s="6">
        <v>192</v>
      </c>
      <c r="Q215" s="6">
        <v>178</v>
      </c>
      <c r="R215" s="6">
        <v>122</v>
      </c>
      <c r="S215" s="6">
        <v>123</v>
      </c>
      <c r="T215" s="16" t="s">
        <v>14</v>
      </c>
      <c r="U215" s="6" t="s">
        <v>14</v>
      </c>
      <c r="V215" s="6" t="s">
        <v>14</v>
      </c>
      <c r="W215" s="17">
        <v>122</v>
      </c>
      <c r="X215" s="17">
        <f>MIN(O215:Q215)+1</f>
        <v>179</v>
      </c>
      <c r="Y215" s="6">
        <v>100</v>
      </c>
      <c r="Z215" s="6">
        <v>85.9375</v>
      </c>
      <c r="AA215" s="6">
        <v>84.831500000000005</v>
      </c>
      <c r="AB215" s="6">
        <v>69.569699999999997</v>
      </c>
      <c r="AC215" s="6">
        <v>69.817099999999996</v>
      </c>
      <c r="AD215" s="6">
        <f>IF(T215="NaN", IF($X215&gt;1, (1-(K215/$X215))*100,100), (1-(K215/T215))*100)</f>
        <v>92.178770949720672</v>
      </c>
      <c r="AE215" s="6">
        <f>IF(U215="NaN", IF($X215&gt;1, (1-(L215/$X215))*100,100), (1-(L215/U215))*100)</f>
        <v>79.550454981055267</v>
      </c>
      <c r="AF215" s="6">
        <f>IF(V215="NaN", IF($X215&gt;1, (1-(M215/$X215))*100,100), (1-(M215/V215))*100)</f>
        <v>79.038630624206348</v>
      </c>
      <c r="AG215" s="17">
        <f>IF(W215="NaN", IF($X215&gt;1, (1-(N215/$X215))*100,100), (1-(N215/W215))*100)</f>
        <v>56.422949072816486</v>
      </c>
      <c r="AH215" s="6">
        <v>7200</v>
      </c>
      <c r="AI215" s="6">
        <v>7200</v>
      </c>
      <c r="AJ215" s="6">
        <v>7200</v>
      </c>
      <c r="AK215" s="6">
        <v>7200</v>
      </c>
      <c r="AL215" s="6">
        <v>7200</v>
      </c>
      <c r="AM215" s="12">
        <v>7200</v>
      </c>
      <c r="AN215" s="1">
        <v>7200</v>
      </c>
      <c r="AO215" s="1">
        <v>7200</v>
      </c>
      <c r="AP215" s="18">
        <v>7200</v>
      </c>
      <c r="AQ215" s="1" t="b">
        <f>SUM($AH215:$AP215) &lt; $AU$1 * 7200</f>
        <v>1</v>
      </c>
      <c r="AR215" s="1" t="b">
        <f t="shared" si="7"/>
        <v>0</v>
      </c>
      <c r="AS215" s="5" t="b">
        <f>AND($AR215=FALSE, OR($AD215&lt;=0, $AE215&lt;=0, $AF215&lt;=0, $AG215&lt;=0))</f>
        <v>0</v>
      </c>
      <c r="AU215" s="1"/>
      <c r="AW215" s="14">
        <f xml:space="preserve"> SUBTOTAL(104, H215,K215:N215)</f>
        <v>53.164002131163883</v>
      </c>
      <c r="AX215" s="14">
        <f xml:space="preserve"> SUBTOTAL(105, O215:Q215,T215:W215)</f>
        <v>122</v>
      </c>
      <c r="AY215" s="39" t="b">
        <f t="shared" si="6"/>
        <v>1</v>
      </c>
    </row>
    <row r="216" spans="1:51">
      <c r="A216" s="5">
        <v>100</v>
      </c>
      <c r="B216" s="5">
        <v>12</v>
      </c>
      <c r="C216" s="7">
        <v>0.1</v>
      </c>
      <c r="D216" s="7">
        <v>0.1</v>
      </c>
      <c r="E216" s="5">
        <v>4</v>
      </c>
      <c r="F216" s="6">
        <v>0</v>
      </c>
      <c r="G216" s="6">
        <v>27</v>
      </c>
      <c r="H216" s="6">
        <v>27</v>
      </c>
      <c r="I216" s="6">
        <v>40.074100000000001</v>
      </c>
      <c r="J216" s="6">
        <v>40.074100000000001</v>
      </c>
      <c r="K216" s="16">
        <v>16.779981159701759</v>
      </c>
      <c r="L216" s="6">
        <v>40.000000000000007</v>
      </c>
      <c r="M216" s="90">
        <v>39.793517286620776</v>
      </c>
      <c r="N216" s="17">
        <v>54.434355315369537</v>
      </c>
      <c r="O216" s="6">
        <v>150</v>
      </c>
      <c r="P216" s="6">
        <v>153</v>
      </c>
      <c r="Q216" s="6">
        <v>151</v>
      </c>
      <c r="R216" s="6">
        <v>95</v>
      </c>
      <c r="S216" s="6">
        <v>97</v>
      </c>
      <c r="T216" s="16" t="s">
        <v>14</v>
      </c>
      <c r="U216" s="6" t="s">
        <v>14</v>
      </c>
      <c r="V216" s="6" t="s">
        <v>14</v>
      </c>
      <c r="W216" s="17">
        <v>122</v>
      </c>
      <c r="X216" s="17">
        <f>MIN(O216:Q216)+1</f>
        <v>151</v>
      </c>
      <c r="Y216" s="6">
        <v>100</v>
      </c>
      <c r="Z216" s="6">
        <v>82.352900000000005</v>
      </c>
      <c r="AA216" s="6">
        <v>82.119200000000006</v>
      </c>
      <c r="AB216" s="6">
        <v>57.816800000000001</v>
      </c>
      <c r="AC216" s="6">
        <v>58.686500000000002</v>
      </c>
      <c r="AD216" s="6">
        <f>IF(T216="NaN", IF($X216&gt;1, (1-(K216/$X216))*100,100), (1-(K216/T216))*100)</f>
        <v>88.88742969556175</v>
      </c>
      <c r="AE216" s="6">
        <f>IF(U216="NaN", IF($X216&gt;1, (1-(L216/$X216))*100,100), (1-(L216/U216))*100)</f>
        <v>73.509933774834437</v>
      </c>
      <c r="AF216" s="6">
        <f>IF(V216="NaN", IF($X216&gt;1, (1-(M216/$X216))*100,100), (1-(M216/V216))*100)</f>
        <v>73.646677293628628</v>
      </c>
      <c r="AG216" s="17">
        <f>IF(W216="NaN", IF($X216&gt;1, (1-(N216/$X216))*100,100), (1-(N216/W216))*100)</f>
        <v>55.381675971008583</v>
      </c>
      <c r="AH216" s="6">
        <v>7200</v>
      </c>
      <c r="AI216" s="6">
        <v>7200</v>
      </c>
      <c r="AJ216" s="6">
        <v>7200</v>
      </c>
      <c r="AK216" s="6">
        <v>7200</v>
      </c>
      <c r="AL216" s="6">
        <v>7200</v>
      </c>
      <c r="AM216" s="12">
        <v>7200</v>
      </c>
      <c r="AN216" s="1">
        <v>7200</v>
      </c>
      <c r="AO216" s="1">
        <v>7200</v>
      </c>
      <c r="AP216" s="18">
        <v>7200</v>
      </c>
      <c r="AQ216" s="1" t="b">
        <f>SUM($AH216:$AP216) &lt; $AU$1 * 7200</f>
        <v>1</v>
      </c>
      <c r="AR216" s="1" t="b">
        <f t="shared" si="7"/>
        <v>0</v>
      </c>
      <c r="AS216" s="5" t="b">
        <f>AND($AR216=FALSE, OR($AD216&lt;=0, $AE216&lt;=0, $AF216&lt;=0, $AG216&lt;=0))</f>
        <v>0</v>
      </c>
      <c r="AU216" s="1"/>
      <c r="AW216" s="14">
        <f xml:space="preserve"> SUBTOTAL(104, H216,K216:N216)</f>
        <v>54.434355315369537</v>
      </c>
      <c r="AX216" s="14">
        <f xml:space="preserve"> SUBTOTAL(105, O216:Q216,T216:W216)</f>
        <v>122</v>
      </c>
      <c r="AY216" s="39" t="b">
        <f t="shared" si="6"/>
        <v>1</v>
      </c>
    </row>
    <row r="217" spans="1:51">
      <c r="A217" s="5">
        <v>100</v>
      </c>
      <c r="B217" s="5">
        <v>12</v>
      </c>
      <c r="C217" s="7">
        <v>0.1</v>
      </c>
      <c r="D217" s="7">
        <v>0.1</v>
      </c>
      <c r="E217" s="5">
        <v>5</v>
      </c>
      <c r="F217" s="6">
        <v>0</v>
      </c>
      <c r="G217" s="6">
        <v>27</v>
      </c>
      <c r="H217" s="6">
        <v>27</v>
      </c>
      <c r="I217" s="6">
        <v>38.571399999999997</v>
      </c>
      <c r="J217" s="6">
        <v>38.571399999999997</v>
      </c>
      <c r="K217" s="16">
        <v>16.704773265431271</v>
      </c>
      <c r="L217" s="6">
        <v>37.987183629043663</v>
      </c>
      <c r="M217" s="90">
        <v>38.348061613989778</v>
      </c>
      <c r="N217" s="17">
        <v>51.162138799883152</v>
      </c>
      <c r="O217" s="6">
        <v>150</v>
      </c>
      <c r="P217" s="6">
        <v>152</v>
      </c>
      <c r="Q217" s="6">
        <v>125</v>
      </c>
      <c r="R217" s="6">
        <v>111</v>
      </c>
      <c r="S217" s="6">
        <v>110</v>
      </c>
      <c r="T217" s="16" t="s">
        <v>14</v>
      </c>
      <c r="U217" s="6" t="s">
        <v>14</v>
      </c>
      <c r="V217" s="6" t="s">
        <v>14</v>
      </c>
      <c r="W217" s="17">
        <v>122</v>
      </c>
      <c r="X217" s="17">
        <f>MIN(O217:Q217)+1</f>
        <v>126</v>
      </c>
      <c r="Y217" s="6">
        <v>100</v>
      </c>
      <c r="Z217" s="6">
        <v>82.236800000000002</v>
      </c>
      <c r="AA217" s="6">
        <v>78.400000000000006</v>
      </c>
      <c r="AB217" s="6">
        <v>65.251000000000005</v>
      </c>
      <c r="AC217" s="6">
        <v>64.935100000000006</v>
      </c>
      <c r="AD217" s="6">
        <f>IF(T217="NaN", IF($X217&gt;1, (1-(K217/$X217))*100,100), (1-(K217/T217))*100)</f>
        <v>86.742243440133919</v>
      </c>
      <c r="AE217" s="6">
        <f>IF(U217="NaN", IF($X217&gt;1, (1-(L217/$X217))*100,100), (1-(L217/U217))*100)</f>
        <v>69.851441564251061</v>
      </c>
      <c r="AF217" s="6">
        <f>IF(V217="NaN", IF($X217&gt;1, (1-(M217/$X217))*100,100), (1-(M217/V217))*100)</f>
        <v>69.565030465087489</v>
      </c>
      <c r="AG217" s="17">
        <f>IF(W217="NaN", IF($X217&gt;1, (1-(N217/$X217))*100,100), (1-(N217/W217))*100)</f>
        <v>58.063820655833489</v>
      </c>
      <c r="AH217" s="6">
        <v>7200</v>
      </c>
      <c r="AI217" s="6">
        <v>7200</v>
      </c>
      <c r="AJ217" s="6">
        <v>7200</v>
      </c>
      <c r="AK217" s="6">
        <v>7200</v>
      </c>
      <c r="AL217" s="6">
        <v>7200</v>
      </c>
      <c r="AM217" s="12">
        <v>7200</v>
      </c>
      <c r="AN217" s="1">
        <v>7200</v>
      </c>
      <c r="AO217" s="1">
        <v>7200</v>
      </c>
      <c r="AP217" s="18">
        <v>7200</v>
      </c>
      <c r="AQ217" s="1" t="b">
        <f>SUM($AH217:$AP217) &lt; $AU$1 * 7200</f>
        <v>1</v>
      </c>
      <c r="AR217" s="1" t="b">
        <f t="shared" si="7"/>
        <v>0</v>
      </c>
      <c r="AS217" s="5" t="b">
        <f>AND($AR217=FALSE, OR($AD217&lt;=0, $AE217&lt;=0, $AF217&lt;=0, $AG217&lt;=0))</f>
        <v>0</v>
      </c>
      <c r="AU217" s="1"/>
      <c r="AW217" s="14">
        <f xml:space="preserve"> SUBTOTAL(104, H217,K217:N217)</f>
        <v>51.162138799883152</v>
      </c>
      <c r="AX217" s="14">
        <f xml:space="preserve"> SUBTOTAL(105, O217:Q217,T217:W217)</f>
        <v>122</v>
      </c>
      <c r="AY217" s="39" t="b">
        <f t="shared" si="6"/>
        <v>1</v>
      </c>
    </row>
    <row r="218" spans="1:51">
      <c r="A218" s="5">
        <v>100</v>
      </c>
      <c r="B218" s="5">
        <v>12</v>
      </c>
      <c r="C218" s="7">
        <v>0.1</v>
      </c>
      <c r="D218" s="7">
        <v>0.5</v>
      </c>
      <c r="E218" s="5">
        <v>1</v>
      </c>
      <c r="F218" s="6">
        <v>0</v>
      </c>
      <c r="G218" s="6">
        <v>25</v>
      </c>
      <c r="H218" s="6">
        <v>25</v>
      </c>
      <c r="I218" s="6">
        <v>36.8005</v>
      </c>
      <c r="J218" s="6">
        <v>36.078000000000003</v>
      </c>
      <c r="K218" s="16">
        <v>17.775050837864988</v>
      </c>
      <c r="L218" s="6">
        <v>25.92592592592591</v>
      </c>
      <c r="M218" s="90">
        <v>36.665760869564942</v>
      </c>
      <c r="N218" s="17">
        <v>69.809613188862201</v>
      </c>
      <c r="O218" s="6">
        <v>416</v>
      </c>
      <c r="P218" s="6">
        <v>162</v>
      </c>
      <c r="Q218" s="6">
        <v>123</v>
      </c>
      <c r="R218" s="6">
        <v>106</v>
      </c>
      <c r="S218" s="6">
        <v>106</v>
      </c>
      <c r="T218" s="16" t="s">
        <v>14</v>
      </c>
      <c r="U218" s="6" t="s">
        <v>14</v>
      </c>
      <c r="V218" s="6" t="s">
        <v>14</v>
      </c>
      <c r="W218" s="17">
        <v>88.999999999999972</v>
      </c>
      <c r="X218" s="17">
        <f>MIN(O218:Q218)+1</f>
        <v>124</v>
      </c>
      <c r="Y218" s="6">
        <v>100</v>
      </c>
      <c r="Z218" s="6">
        <v>84.567899999999995</v>
      </c>
      <c r="AA218" s="6">
        <v>79.674800000000005</v>
      </c>
      <c r="AB218" s="6">
        <v>65.282600000000002</v>
      </c>
      <c r="AC218" s="6">
        <v>65.964100000000002</v>
      </c>
      <c r="AD218" s="6">
        <f>IF(T218="NaN", IF($X218&gt;1, (1-(K218/$X218))*100,100), (1-(K218/T218))*100)</f>
        <v>85.665281582366944</v>
      </c>
      <c r="AE218" s="6">
        <f>IF(U218="NaN", IF($X218&gt;1, (1-(L218/$X218))*100,100), (1-(L218/U218))*100)</f>
        <v>79.091995221027489</v>
      </c>
      <c r="AF218" s="6">
        <f>IF(V218="NaN", IF($X218&gt;1, (1-(M218/$X218))*100,100), (1-(M218/V218))*100)</f>
        <v>70.430838008415364</v>
      </c>
      <c r="AG218" s="17">
        <f>IF(W218="NaN", IF($X218&gt;1, (1-(N218/$X218))*100,100), (1-(N218/W218))*100)</f>
        <v>21.562232372064916</v>
      </c>
      <c r="AH218" s="6">
        <v>7200</v>
      </c>
      <c r="AI218" s="6">
        <v>7200</v>
      </c>
      <c r="AJ218" s="6">
        <v>7200</v>
      </c>
      <c r="AK218" s="6">
        <v>7200</v>
      </c>
      <c r="AL218" s="6">
        <v>7200</v>
      </c>
      <c r="AM218" s="12">
        <v>7200</v>
      </c>
      <c r="AN218" s="1">
        <v>7200</v>
      </c>
      <c r="AO218" s="1">
        <v>7200</v>
      </c>
      <c r="AP218" s="18">
        <v>7200</v>
      </c>
      <c r="AQ218" s="1" t="b">
        <f>SUM($AH218:$AP218) &lt; $AU$1 * 7200</f>
        <v>1</v>
      </c>
      <c r="AR218" s="1" t="b">
        <f t="shared" si="7"/>
        <v>0</v>
      </c>
      <c r="AS218" s="5" t="b">
        <f>AND($AR218=FALSE, OR($AD218&lt;=0, $AE218&lt;=0, $AF218&lt;=0, $AG218&lt;=0))</f>
        <v>0</v>
      </c>
      <c r="AU218" s="1"/>
      <c r="AW218" s="14">
        <f xml:space="preserve"> SUBTOTAL(104, H218,K218:N218)</f>
        <v>69.809613188862201</v>
      </c>
      <c r="AX218" s="14">
        <f xml:space="preserve"> SUBTOTAL(105, O218:Q218,T218:W218)</f>
        <v>88.999999999999972</v>
      </c>
      <c r="AY218" s="39" t="b">
        <f t="shared" si="6"/>
        <v>1</v>
      </c>
    </row>
    <row r="219" spans="1:51">
      <c r="A219" s="5">
        <v>100</v>
      </c>
      <c r="B219" s="5">
        <v>12</v>
      </c>
      <c r="C219" s="7">
        <v>0.1</v>
      </c>
      <c r="D219" s="7">
        <v>0.5</v>
      </c>
      <c r="E219" s="5">
        <v>2</v>
      </c>
      <c r="F219" s="6">
        <v>0</v>
      </c>
      <c r="G219" s="6">
        <v>24</v>
      </c>
      <c r="H219" s="6">
        <v>24</v>
      </c>
      <c r="I219" s="6">
        <v>36.684399999999997</v>
      </c>
      <c r="J219" s="6">
        <v>36.879600000000003</v>
      </c>
      <c r="K219" s="16">
        <v>16.90593570108263</v>
      </c>
      <c r="L219" s="6">
        <v>24</v>
      </c>
      <c r="M219" s="90">
        <v>37</v>
      </c>
      <c r="N219" s="17">
        <v>59.460160999935383</v>
      </c>
      <c r="O219" s="6">
        <v>296</v>
      </c>
      <c r="P219" s="6">
        <v>126</v>
      </c>
      <c r="Q219" s="6">
        <v>126</v>
      </c>
      <c r="R219" s="6">
        <v>113</v>
      </c>
      <c r="S219" s="6">
        <v>124</v>
      </c>
      <c r="T219" s="16" t="s">
        <v>14</v>
      </c>
      <c r="U219" s="6" t="s">
        <v>14</v>
      </c>
      <c r="V219" s="6" t="s">
        <v>14</v>
      </c>
      <c r="W219" s="17">
        <v>120</v>
      </c>
      <c r="X219" s="17">
        <f>MIN(O219:Q219)+1</f>
        <v>127</v>
      </c>
      <c r="Y219" s="6">
        <v>100</v>
      </c>
      <c r="Z219" s="6">
        <v>80.952399999999997</v>
      </c>
      <c r="AA219" s="6">
        <v>80.952399999999997</v>
      </c>
      <c r="AB219" s="6">
        <v>67.535899999999998</v>
      </c>
      <c r="AC219" s="6">
        <v>70.258399999999995</v>
      </c>
      <c r="AD219" s="6">
        <f>IF(T219="NaN", IF($X219&gt;1, (1-(K219/$X219))*100,100), (1-(K219/T219))*100)</f>
        <v>86.688239605446753</v>
      </c>
      <c r="AE219" s="6">
        <f>IF(U219="NaN", IF($X219&gt;1, (1-(L219/$X219))*100,100), (1-(L219/U219))*100)</f>
        <v>81.102362204724415</v>
      </c>
      <c r="AF219" s="6">
        <f>IF(V219="NaN", IF($X219&gt;1, (1-(M219/$X219))*100,100), (1-(M219/V219))*100)</f>
        <v>70.866141732283467</v>
      </c>
      <c r="AG219" s="17">
        <f>IF(W219="NaN", IF($X219&gt;1, (1-(N219/$X219))*100,100), (1-(N219/W219))*100)</f>
        <v>50.449865833387179</v>
      </c>
      <c r="AH219" s="6">
        <v>7200</v>
      </c>
      <c r="AI219" s="6">
        <v>7200</v>
      </c>
      <c r="AJ219" s="6">
        <v>7200</v>
      </c>
      <c r="AK219" s="6">
        <v>7200</v>
      </c>
      <c r="AL219" s="6">
        <v>7200</v>
      </c>
      <c r="AM219" s="12">
        <v>7200</v>
      </c>
      <c r="AN219" s="1">
        <v>7200</v>
      </c>
      <c r="AO219" s="1">
        <v>7200</v>
      </c>
      <c r="AP219" s="18">
        <v>7200</v>
      </c>
      <c r="AQ219" s="1" t="b">
        <f>SUM($AH219:$AP219) &lt; $AU$1 * 7200</f>
        <v>1</v>
      </c>
      <c r="AR219" s="1" t="b">
        <f t="shared" si="7"/>
        <v>0</v>
      </c>
      <c r="AS219" s="5" t="b">
        <f>AND($AR219=FALSE, OR($AD219&lt;=0, $AE219&lt;=0, $AF219&lt;=0, $AG219&lt;=0))</f>
        <v>0</v>
      </c>
      <c r="AU219" s="1"/>
      <c r="AW219" s="14">
        <f xml:space="preserve"> SUBTOTAL(104, H219,K219:N219)</f>
        <v>59.460160999935383</v>
      </c>
      <c r="AX219" s="14">
        <f xml:space="preserve"> SUBTOTAL(105, O219:Q219,T219:W219)</f>
        <v>120</v>
      </c>
      <c r="AY219" s="39" t="b">
        <f t="shared" si="6"/>
        <v>1</v>
      </c>
    </row>
    <row r="220" spans="1:51">
      <c r="A220" s="5">
        <v>100</v>
      </c>
      <c r="B220" s="5">
        <v>12</v>
      </c>
      <c r="C220" s="7">
        <v>0.1</v>
      </c>
      <c r="D220" s="7">
        <v>0.5</v>
      </c>
      <c r="E220" s="5">
        <v>3</v>
      </c>
      <c r="F220" s="6">
        <v>0</v>
      </c>
      <c r="G220" s="6">
        <v>27</v>
      </c>
      <c r="H220" s="6">
        <v>27</v>
      </c>
      <c r="I220" s="6">
        <v>39.010199999999998</v>
      </c>
      <c r="J220" s="6">
        <v>39.004100000000001</v>
      </c>
      <c r="K220" s="16">
        <v>16.996438700910709</v>
      </c>
      <c r="L220" s="6">
        <v>27.899999999999991</v>
      </c>
      <c r="M220" s="90">
        <v>40.000000000000007</v>
      </c>
      <c r="N220" s="17">
        <v>60.371791210114047</v>
      </c>
      <c r="O220" s="6">
        <v>286</v>
      </c>
      <c r="P220" s="6">
        <v>218</v>
      </c>
      <c r="Q220" s="6">
        <v>233</v>
      </c>
      <c r="R220" s="6">
        <v>124</v>
      </c>
      <c r="S220" s="6">
        <v>124</v>
      </c>
      <c r="T220" s="16" t="s">
        <v>14</v>
      </c>
      <c r="U220" s="6" t="s">
        <v>14</v>
      </c>
      <c r="V220" s="6" t="s">
        <v>14</v>
      </c>
      <c r="W220" s="17">
        <v>134</v>
      </c>
      <c r="X220" s="17">
        <f>MIN(O220:Q220)+1</f>
        <v>219</v>
      </c>
      <c r="Y220" s="6">
        <v>100</v>
      </c>
      <c r="Z220" s="6">
        <v>87.614699999999999</v>
      </c>
      <c r="AA220" s="6">
        <v>88.412000000000006</v>
      </c>
      <c r="AB220" s="6">
        <v>68.540199999999999</v>
      </c>
      <c r="AC220" s="6">
        <v>68.545100000000005</v>
      </c>
      <c r="AD220" s="6">
        <f>IF(T220="NaN", IF($X220&gt;1, (1-(K220/$X220))*100,100), (1-(K220/T220))*100)</f>
        <v>92.239069086342141</v>
      </c>
      <c r="AE220" s="6">
        <f>IF(U220="NaN", IF($X220&gt;1, (1-(L220/$X220))*100,100), (1-(L220/U220))*100)</f>
        <v>87.260273972602747</v>
      </c>
      <c r="AF220" s="6">
        <f>IF(V220="NaN", IF($X220&gt;1, (1-(M220/$X220))*100,100), (1-(M220/V220))*100)</f>
        <v>81.735159817351601</v>
      </c>
      <c r="AG220" s="17">
        <f>IF(W220="NaN", IF($X220&gt;1, (1-(N220/$X220))*100,100), (1-(N220/W220))*100)</f>
        <v>54.946424470064144</v>
      </c>
      <c r="AH220" s="6">
        <v>7200</v>
      </c>
      <c r="AI220" s="6">
        <v>7200</v>
      </c>
      <c r="AJ220" s="6">
        <v>7200</v>
      </c>
      <c r="AK220" s="6">
        <v>7200</v>
      </c>
      <c r="AL220" s="6">
        <v>7200</v>
      </c>
      <c r="AM220" s="12">
        <v>7200</v>
      </c>
      <c r="AN220" s="1">
        <v>7200</v>
      </c>
      <c r="AO220" s="1">
        <v>7200</v>
      </c>
      <c r="AP220" s="18">
        <v>7200</v>
      </c>
      <c r="AQ220" s="1" t="b">
        <f>SUM($AH220:$AP220) &lt; $AU$1 * 7200</f>
        <v>1</v>
      </c>
      <c r="AR220" s="1" t="b">
        <f t="shared" si="7"/>
        <v>0</v>
      </c>
      <c r="AS220" s="5" t="b">
        <f>AND($AR220=FALSE, OR($AD220&lt;=0, $AE220&lt;=0, $AF220&lt;=0, $AG220&lt;=0))</f>
        <v>0</v>
      </c>
      <c r="AU220" s="1"/>
      <c r="AW220" s="14">
        <f xml:space="preserve"> SUBTOTAL(104, H220,K220:N220)</f>
        <v>60.371791210114047</v>
      </c>
      <c r="AX220" s="14">
        <f xml:space="preserve"> SUBTOTAL(105, O220:Q220,T220:W220)</f>
        <v>134</v>
      </c>
      <c r="AY220" s="39" t="b">
        <f t="shared" si="6"/>
        <v>1</v>
      </c>
    </row>
    <row r="221" spans="1:51">
      <c r="A221" s="5">
        <v>100</v>
      </c>
      <c r="B221" s="5">
        <v>12</v>
      </c>
      <c r="C221" s="7">
        <v>0.1</v>
      </c>
      <c r="D221" s="7">
        <v>0.5</v>
      </c>
      <c r="E221" s="5">
        <v>4</v>
      </c>
      <c r="F221" s="6">
        <v>0</v>
      </c>
      <c r="G221" s="6">
        <v>27</v>
      </c>
      <c r="H221" s="6">
        <v>27</v>
      </c>
      <c r="I221" s="6">
        <v>39.648000000000003</v>
      </c>
      <c r="J221" s="6">
        <v>39.258400000000002</v>
      </c>
      <c r="K221" s="16">
        <v>13.999999999999989</v>
      </c>
      <c r="L221" s="6">
        <v>28.5</v>
      </c>
      <c r="M221" s="90">
        <v>40.000000000000249</v>
      </c>
      <c r="N221" s="17">
        <v>68.19690893119062</v>
      </c>
      <c r="O221" s="6">
        <v>192</v>
      </c>
      <c r="P221" s="6">
        <v>192</v>
      </c>
      <c r="Q221" s="6">
        <v>192</v>
      </c>
      <c r="R221" s="6">
        <v>111</v>
      </c>
      <c r="S221" s="6">
        <v>111</v>
      </c>
      <c r="T221" s="16" t="s">
        <v>14</v>
      </c>
      <c r="U221" s="6" t="s">
        <v>14</v>
      </c>
      <c r="V221" s="6" t="s">
        <v>14</v>
      </c>
      <c r="W221" s="17">
        <v>94</v>
      </c>
      <c r="X221" s="17">
        <f>MIN(O221:Q221)+1</f>
        <v>193</v>
      </c>
      <c r="Y221" s="6">
        <v>100</v>
      </c>
      <c r="Z221" s="6">
        <v>85.9375</v>
      </c>
      <c r="AA221" s="6">
        <v>85.9375</v>
      </c>
      <c r="AB221" s="6">
        <v>64.281099999999995</v>
      </c>
      <c r="AC221" s="6">
        <v>64.632099999999994</v>
      </c>
      <c r="AD221" s="6">
        <f>IF(T221="NaN", IF($X221&gt;1, (1-(K221/$X221))*100,100), (1-(K221/T221))*100)</f>
        <v>92.746113989637308</v>
      </c>
      <c r="AE221" s="6">
        <f>IF(U221="NaN", IF($X221&gt;1, (1-(L221/$X221))*100,100), (1-(L221/U221))*100)</f>
        <v>85.233160621761655</v>
      </c>
      <c r="AF221" s="6">
        <f>IF(V221="NaN", IF($X221&gt;1, (1-(M221/$X221))*100,100), (1-(M221/V221))*100)</f>
        <v>79.2746113989636</v>
      </c>
      <c r="AG221" s="17">
        <f>IF(W221="NaN", IF($X221&gt;1, (1-(N221/$X221))*100,100), (1-(N221/W221))*100)</f>
        <v>27.450096881712106</v>
      </c>
      <c r="AH221" s="6">
        <v>7200</v>
      </c>
      <c r="AI221" s="6">
        <v>7200</v>
      </c>
      <c r="AJ221" s="6">
        <v>7200</v>
      </c>
      <c r="AK221" s="6">
        <v>7200</v>
      </c>
      <c r="AL221" s="6">
        <v>7200</v>
      </c>
      <c r="AM221" s="12">
        <v>7200</v>
      </c>
      <c r="AN221" s="1">
        <v>7200</v>
      </c>
      <c r="AO221" s="1">
        <v>7200</v>
      </c>
      <c r="AP221" s="18">
        <v>7200</v>
      </c>
      <c r="AQ221" s="1" t="b">
        <f>SUM($AH221:$AP221) &lt; $AU$1 * 7200</f>
        <v>1</v>
      </c>
      <c r="AR221" s="1" t="b">
        <f t="shared" si="7"/>
        <v>0</v>
      </c>
      <c r="AS221" s="5" t="b">
        <f>AND($AR221=FALSE, OR($AD221&lt;=0, $AE221&lt;=0, $AF221&lt;=0, $AG221&lt;=0))</f>
        <v>0</v>
      </c>
      <c r="AU221" s="1"/>
      <c r="AW221" s="14">
        <f xml:space="preserve"> SUBTOTAL(104, H221,K221:N221)</f>
        <v>68.19690893119062</v>
      </c>
      <c r="AX221" s="14">
        <f xml:space="preserve"> SUBTOTAL(105, O221:Q221,T221:W221)</f>
        <v>94</v>
      </c>
      <c r="AY221" s="39" t="b">
        <f t="shared" si="6"/>
        <v>1</v>
      </c>
    </row>
    <row r="222" spans="1:51">
      <c r="A222" s="5">
        <v>100</v>
      </c>
      <c r="B222" s="5">
        <v>12</v>
      </c>
      <c r="C222" s="7">
        <v>0.1</v>
      </c>
      <c r="D222" s="7">
        <v>0.5</v>
      </c>
      <c r="E222" s="5">
        <v>5</v>
      </c>
      <c r="F222" s="6">
        <v>0</v>
      </c>
      <c r="G222" s="6">
        <v>27</v>
      </c>
      <c r="H222" s="6">
        <v>27</v>
      </c>
      <c r="I222" s="6">
        <v>39.175600000000003</v>
      </c>
      <c r="J222" s="6">
        <v>39.034100000000002</v>
      </c>
      <c r="K222" s="16">
        <v>19.761228240591361</v>
      </c>
      <c r="L222" s="6">
        <v>27</v>
      </c>
      <c r="M222" s="90">
        <v>39.822784810126571</v>
      </c>
      <c r="N222" s="17">
        <v>62.222553134172493</v>
      </c>
      <c r="O222" s="6">
        <v>166</v>
      </c>
      <c r="P222" s="6">
        <v>166</v>
      </c>
      <c r="Q222" s="6">
        <v>153</v>
      </c>
      <c r="R222" s="6">
        <v>123</v>
      </c>
      <c r="S222" s="6">
        <v>150</v>
      </c>
      <c r="T222" s="16" t="s">
        <v>14</v>
      </c>
      <c r="U222" s="6" t="s">
        <v>14</v>
      </c>
      <c r="V222" s="6" t="s">
        <v>14</v>
      </c>
      <c r="W222" s="17">
        <v>122</v>
      </c>
      <c r="X222" s="17">
        <f>MIN(O222:Q222)+1</f>
        <v>154</v>
      </c>
      <c r="Y222" s="6">
        <v>100</v>
      </c>
      <c r="Z222" s="6">
        <v>83.734899999999996</v>
      </c>
      <c r="AA222" s="6">
        <v>82.352900000000005</v>
      </c>
      <c r="AB222" s="6">
        <v>68.149900000000002</v>
      </c>
      <c r="AC222" s="6">
        <v>73.9773</v>
      </c>
      <c r="AD222" s="6">
        <f>IF(T222="NaN", IF($X222&gt;1, (1-(K222/$X222))*100,100), (1-(K222/T222))*100)</f>
        <v>87.168033610005608</v>
      </c>
      <c r="AE222" s="6">
        <f>IF(U222="NaN", IF($X222&gt;1, (1-(L222/$X222))*100,100), (1-(L222/U222))*100)</f>
        <v>82.467532467532465</v>
      </c>
      <c r="AF222" s="6">
        <f>IF(V222="NaN", IF($X222&gt;1, (1-(M222/$X222))*100,100), (1-(M222/V222))*100)</f>
        <v>74.141048824593142</v>
      </c>
      <c r="AG222" s="17">
        <f>IF(W222="NaN", IF($X222&gt;1, (1-(N222/$X222))*100,100), (1-(N222/W222))*100)</f>
        <v>48.997907267071724</v>
      </c>
      <c r="AH222" s="6">
        <v>7200</v>
      </c>
      <c r="AI222" s="6">
        <v>7200</v>
      </c>
      <c r="AJ222" s="6">
        <v>7200</v>
      </c>
      <c r="AK222" s="6">
        <v>7200</v>
      </c>
      <c r="AL222" s="6">
        <v>7200</v>
      </c>
      <c r="AM222" s="12">
        <v>7200</v>
      </c>
      <c r="AN222" s="1">
        <v>7200</v>
      </c>
      <c r="AO222" s="1">
        <v>7200</v>
      </c>
      <c r="AP222" s="18">
        <v>7200</v>
      </c>
      <c r="AQ222" s="1" t="b">
        <f>SUM($AH222:$AP222) &lt; $AU$1 * 7200</f>
        <v>1</v>
      </c>
      <c r="AR222" s="1" t="b">
        <f t="shared" si="7"/>
        <v>0</v>
      </c>
      <c r="AS222" s="5" t="b">
        <f>AND($AR222=FALSE, OR($AD222&lt;=0, $AE222&lt;=0, $AF222&lt;=0, $AG222&lt;=0))</f>
        <v>0</v>
      </c>
      <c r="AU222" s="1"/>
      <c r="AW222" s="14">
        <f xml:space="preserve"> SUBTOTAL(104, H222,K222:N222)</f>
        <v>62.222553134172493</v>
      </c>
      <c r="AX222" s="14">
        <f xml:space="preserve"> SUBTOTAL(105, O222:Q222,T222:W222)</f>
        <v>122</v>
      </c>
      <c r="AY222" s="39" t="b">
        <f t="shared" si="6"/>
        <v>1</v>
      </c>
    </row>
    <row r="223" spans="1:51">
      <c r="A223" s="5">
        <v>100</v>
      </c>
      <c r="B223" s="5">
        <v>12</v>
      </c>
      <c r="C223" s="7">
        <v>0.1</v>
      </c>
      <c r="D223" s="7">
        <v>1</v>
      </c>
      <c r="E223" s="5">
        <v>1</v>
      </c>
      <c r="F223" s="6">
        <v>0</v>
      </c>
      <c r="G223" s="6">
        <v>25</v>
      </c>
      <c r="H223" s="6">
        <v>25</v>
      </c>
      <c r="I223" s="6">
        <v>36.067799999999998</v>
      </c>
      <c r="J223" s="6">
        <v>36.155500000000004</v>
      </c>
      <c r="K223" s="16">
        <v>38.492063492063501</v>
      </c>
      <c r="L223" s="6">
        <v>36.113207547169807</v>
      </c>
      <c r="M223" s="90">
        <v>36.903486298348923</v>
      </c>
      <c r="N223" s="17">
        <v>79.387461367154927</v>
      </c>
      <c r="O223" s="6">
        <v>329</v>
      </c>
      <c r="P223" s="6">
        <v>226</v>
      </c>
      <c r="Q223" s="6">
        <v>234</v>
      </c>
      <c r="R223" s="6">
        <v>131</v>
      </c>
      <c r="S223" s="6">
        <v>117</v>
      </c>
      <c r="T223" s="16" t="s">
        <v>14</v>
      </c>
      <c r="U223" s="6" t="s">
        <v>14</v>
      </c>
      <c r="V223" s="6" t="s">
        <v>14</v>
      </c>
      <c r="W223" s="17">
        <v>86.000000000000014</v>
      </c>
      <c r="X223" s="17">
        <f>MIN(O223:Q223)+1</f>
        <v>227</v>
      </c>
      <c r="Y223" s="6">
        <v>100</v>
      </c>
      <c r="Z223" s="6">
        <v>88.938100000000006</v>
      </c>
      <c r="AA223" s="6">
        <v>89.316199999999995</v>
      </c>
      <c r="AB223" s="6">
        <v>72.467299999999994</v>
      </c>
      <c r="AC223" s="6">
        <v>69.097899999999996</v>
      </c>
      <c r="AD223" s="6">
        <f>IF(T223="NaN", IF($X223&gt;1, (1-(K223/$X223))*100,100), (1-(K223/T223))*100)</f>
        <v>83.043143836095368</v>
      </c>
      <c r="AE223" s="6">
        <f>IF(U223="NaN", IF($X223&gt;1, (1-(L223/$X223))*100,100), (1-(L223/U223))*100)</f>
        <v>84.091097996841484</v>
      </c>
      <c r="AF223" s="6">
        <f>IF(V223="NaN", IF($X223&gt;1, (1-(M223/$X223))*100,100), (1-(M223/V223))*100)</f>
        <v>83.742957577819851</v>
      </c>
      <c r="AG223" s="17">
        <f>IF(W223="NaN", IF($X223&gt;1, (1-(N223/$X223))*100,100), (1-(N223/W223))*100)</f>
        <v>7.6889984102849862</v>
      </c>
      <c r="AH223" s="6">
        <v>7200</v>
      </c>
      <c r="AI223" s="6">
        <v>7200</v>
      </c>
      <c r="AJ223" s="6">
        <v>7200</v>
      </c>
      <c r="AK223" s="6">
        <v>7200</v>
      </c>
      <c r="AL223" s="6">
        <v>7200</v>
      </c>
      <c r="AM223" s="12">
        <v>7200</v>
      </c>
      <c r="AN223" s="1">
        <v>7200</v>
      </c>
      <c r="AO223" s="1">
        <v>7200</v>
      </c>
      <c r="AP223" s="18">
        <v>7200</v>
      </c>
      <c r="AQ223" s="1" t="b">
        <f>SUM($AH223:$AP223) &lt; $AU$1 * 7200</f>
        <v>1</v>
      </c>
      <c r="AR223" s="1" t="b">
        <f t="shared" si="7"/>
        <v>0</v>
      </c>
      <c r="AS223" s="5" t="b">
        <f>AND($AR223=FALSE, OR($AD223&lt;=0, $AE223&lt;=0, $AF223&lt;=0, $AG223&lt;=0))</f>
        <v>0</v>
      </c>
      <c r="AU223" s="1"/>
      <c r="AW223" s="14">
        <f xml:space="preserve"> SUBTOTAL(104, H223,K223:N223)</f>
        <v>79.387461367154927</v>
      </c>
      <c r="AX223" s="14">
        <f xml:space="preserve"> SUBTOTAL(105, O223:Q223,T223:W223)</f>
        <v>86.000000000000014</v>
      </c>
      <c r="AY223" s="39" t="b">
        <f t="shared" si="6"/>
        <v>1</v>
      </c>
    </row>
    <row r="224" spans="1:51">
      <c r="A224" s="5">
        <v>100</v>
      </c>
      <c r="B224" s="5">
        <v>12</v>
      </c>
      <c r="C224" s="7">
        <v>0.1</v>
      </c>
      <c r="D224" s="7">
        <v>1</v>
      </c>
      <c r="E224" s="5">
        <v>2</v>
      </c>
      <c r="F224" s="6">
        <v>0</v>
      </c>
      <c r="G224" s="6">
        <v>24</v>
      </c>
      <c r="H224" s="6">
        <v>24</v>
      </c>
      <c r="I224" s="6">
        <v>36.874200000000002</v>
      </c>
      <c r="J224" s="6">
        <v>36.902700000000003</v>
      </c>
      <c r="K224" s="16">
        <v>41.499999999999993</v>
      </c>
      <c r="L224" s="6">
        <v>24</v>
      </c>
      <c r="M224" s="90">
        <v>35.747126436781791</v>
      </c>
      <c r="N224" s="17">
        <v>54.500000000000007</v>
      </c>
      <c r="O224" s="6">
        <v>296</v>
      </c>
      <c r="P224" s="6">
        <v>172</v>
      </c>
      <c r="Q224" s="6">
        <v>126</v>
      </c>
      <c r="R224" s="6">
        <v>124</v>
      </c>
      <c r="S224" s="6">
        <v>98</v>
      </c>
      <c r="T224" s="16" t="s">
        <v>14</v>
      </c>
      <c r="U224" s="6" t="s">
        <v>14</v>
      </c>
      <c r="V224" s="6" t="s">
        <v>14</v>
      </c>
      <c r="W224" s="17">
        <v>107</v>
      </c>
      <c r="X224" s="17">
        <f>MIN(O224:Q224)+1</f>
        <v>127</v>
      </c>
      <c r="Y224" s="6">
        <v>100</v>
      </c>
      <c r="Z224" s="6">
        <v>86.046499999999995</v>
      </c>
      <c r="AA224" s="6">
        <v>80.952399999999997</v>
      </c>
      <c r="AB224" s="6">
        <v>70.262699999999995</v>
      </c>
      <c r="AC224" s="6">
        <v>62.344099999999997</v>
      </c>
      <c r="AD224" s="6">
        <f>IF(T224="NaN", IF($X224&gt;1, (1-(K224/$X224))*100,100), (1-(K224/T224))*100)</f>
        <v>67.322834645669303</v>
      </c>
      <c r="AE224" s="6">
        <f>IF(U224="NaN", IF($X224&gt;1, (1-(L224/$X224))*100,100), (1-(L224/U224))*100)</f>
        <v>81.102362204724415</v>
      </c>
      <c r="AF224" s="6">
        <f>IF(V224="NaN", IF($X224&gt;1, (1-(M224/$X224))*100,100), (1-(M224/V224))*100)</f>
        <v>71.85265634899072</v>
      </c>
      <c r="AG224" s="17">
        <f>IF(W224="NaN", IF($X224&gt;1, (1-(N224/$X224))*100,100), (1-(N224/W224))*100)</f>
        <v>49.065420560747654</v>
      </c>
      <c r="AH224" s="6">
        <v>7200</v>
      </c>
      <c r="AI224" s="6">
        <v>7200</v>
      </c>
      <c r="AJ224" s="6">
        <v>7200</v>
      </c>
      <c r="AK224" s="6">
        <v>7200</v>
      </c>
      <c r="AL224" s="6">
        <v>7200</v>
      </c>
      <c r="AM224" s="12">
        <v>7200</v>
      </c>
      <c r="AN224" s="1">
        <v>7200</v>
      </c>
      <c r="AO224" s="1">
        <v>7200</v>
      </c>
      <c r="AP224" s="18">
        <v>7200</v>
      </c>
      <c r="AQ224" s="1" t="b">
        <f>SUM($AH224:$AP224) &lt; $AU$1 * 7200</f>
        <v>1</v>
      </c>
      <c r="AR224" s="1" t="b">
        <f t="shared" si="7"/>
        <v>0</v>
      </c>
      <c r="AS224" s="5" t="b">
        <f>AND($AR224=FALSE, OR($AD224&lt;=0, $AE224&lt;=0, $AF224&lt;=0, $AG224&lt;=0))</f>
        <v>0</v>
      </c>
      <c r="AU224" s="1"/>
      <c r="AW224" s="14">
        <f xml:space="preserve"> SUBTOTAL(104, H224,K224:N224)</f>
        <v>54.500000000000007</v>
      </c>
      <c r="AX224" s="14">
        <f xml:space="preserve"> SUBTOTAL(105, O224:Q224,T224:W224)</f>
        <v>107</v>
      </c>
      <c r="AY224" s="39" t="b">
        <f t="shared" si="6"/>
        <v>1</v>
      </c>
    </row>
    <row r="225" spans="1:51">
      <c r="A225" s="5">
        <v>100</v>
      </c>
      <c r="B225" s="5">
        <v>12</v>
      </c>
      <c r="C225" s="7">
        <v>0.1</v>
      </c>
      <c r="D225" s="7">
        <v>1</v>
      </c>
      <c r="E225" s="5">
        <v>3</v>
      </c>
      <c r="F225" s="6">
        <v>0</v>
      </c>
      <c r="G225" s="6">
        <v>27</v>
      </c>
      <c r="H225" s="6">
        <v>27</v>
      </c>
      <c r="I225" s="6">
        <v>39.0259</v>
      </c>
      <c r="J225" s="6">
        <v>39.042000000000002</v>
      </c>
      <c r="K225" s="16">
        <v>43.666666666666671</v>
      </c>
      <c r="L225" s="6">
        <v>39.837209302325583</v>
      </c>
      <c r="M225" s="90">
        <v>39.554799671219421</v>
      </c>
      <c r="N225" s="17">
        <v>61.070622562920001</v>
      </c>
      <c r="O225" s="6">
        <v>286</v>
      </c>
      <c r="P225" s="6">
        <v>166</v>
      </c>
      <c r="Q225" s="6">
        <v>193</v>
      </c>
      <c r="R225" s="6">
        <v>123</v>
      </c>
      <c r="S225" s="6">
        <v>110</v>
      </c>
      <c r="T225" s="16" t="s">
        <v>14</v>
      </c>
      <c r="U225" s="6" t="s">
        <v>14</v>
      </c>
      <c r="V225" s="6" t="s">
        <v>14</v>
      </c>
      <c r="W225" s="17">
        <v>94</v>
      </c>
      <c r="X225" s="17">
        <f>MIN(O225:Q225)+1</f>
        <v>167</v>
      </c>
      <c r="Y225" s="6">
        <v>100</v>
      </c>
      <c r="Z225" s="6">
        <v>83.734899999999996</v>
      </c>
      <c r="AA225" s="6">
        <v>86.010400000000004</v>
      </c>
      <c r="AB225" s="6">
        <v>68.271600000000007</v>
      </c>
      <c r="AC225" s="6">
        <v>64.507199999999997</v>
      </c>
      <c r="AD225" s="6">
        <f>IF(T225="NaN", IF($X225&gt;1, (1-(K225/$X225))*100,100), (1-(K225/T225))*100)</f>
        <v>73.852295409181636</v>
      </c>
      <c r="AE225" s="6">
        <f>IF(U225="NaN", IF($X225&gt;1, (1-(L225/$X225))*100,100), (1-(L225/U225))*100)</f>
        <v>76.145383651302041</v>
      </c>
      <c r="AF225" s="6">
        <f>IF(V225="NaN", IF($X225&gt;1, (1-(M225/$X225))*100,100), (1-(M225/V225))*100)</f>
        <v>76.314491214838668</v>
      </c>
      <c r="AG225" s="17">
        <f>IF(W225="NaN", IF($X225&gt;1, (1-(N225/$X225))*100,100), (1-(N225/W225))*100)</f>
        <v>35.031252592638296</v>
      </c>
      <c r="AH225" s="6">
        <v>7200</v>
      </c>
      <c r="AI225" s="6">
        <v>7200</v>
      </c>
      <c r="AJ225" s="6">
        <v>7200</v>
      </c>
      <c r="AK225" s="6">
        <v>7200</v>
      </c>
      <c r="AL225" s="6">
        <v>7200</v>
      </c>
      <c r="AM225" s="12">
        <v>7200</v>
      </c>
      <c r="AN225" s="1">
        <v>7200</v>
      </c>
      <c r="AO225" s="1">
        <v>7200</v>
      </c>
      <c r="AP225" s="18">
        <v>7200</v>
      </c>
      <c r="AQ225" s="1" t="b">
        <f>SUM($AH225:$AP225) &lt; $AU$1 * 7200</f>
        <v>1</v>
      </c>
      <c r="AR225" s="1" t="b">
        <f t="shared" si="7"/>
        <v>0</v>
      </c>
      <c r="AS225" s="5" t="b">
        <f>AND($AR225=FALSE, OR($AD225&lt;=0, $AE225&lt;=0, $AF225&lt;=0, $AG225&lt;=0))</f>
        <v>0</v>
      </c>
      <c r="AU225" s="1"/>
      <c r="AW225" s="14">
        <f xml:space="preserve"> SUBTOTAL(104, H225,K225:N225)</f>
        <v>61.070622562920001</v>
      </c>
      <c r="AX225" s="14">
        <f xml:space="preserve"> SUBTOTAL(105, O225:Q225,T225:W225)</f>
        <v>94</v>
      </c>
      <c r="AY225" s="39" t="b">
        <f t="shared" si="6"/>
        <v>1</v>
      </c>
    </row>
    <row r="226" spans="1:51">
      <c r="A226" s="5">
        <v>100</v>
      </c>
      <c r="B226" s="5">
        <v>12</v>
      </c>
      <c r="C226" s="7">
        <v>0.1</v>
      </c>
      <c r="D226" s="7">
        <v>1</v>
      </c>
      <c r="E226" s="5">
        <v>4</v>
      </c>
      <c r="F226" s="6">
        <v>0</v>
      </c>
      <c r="G226" s="6">
        <v>27</v>
      </c>
      <c r="H226" s="6">
        <v>27</v>
      </c>
      <c r="I226" s="6">
        <v>39.7134</v>
      </c>
      <c r="J226" s="6">
        <v>39.763399999999997</v>
      </c>
      <c r="K226" s="16">
        <v>44.125</v>
      </c>
      <c r="L226" s="6">
        <v>46.558823529411747</v>
      </c>
      <c r="M226" s="90">
        <v>41.75488639202193</v>
      </c>
      <c r="N226" s="17">
        <v>63.91900441748507</v>
      </c>
      <c r="O226" s="6">
        <v>192</v>
      </c>
      <c r="P226" s="6">
        <v>111</v>
      </c>
      <c r="Q226" s="6">
        <v>192</v>
      </c>
      <c r="R226" s="6">
        <v>110</v>
      </c>
      <c r="S226" s="6">
        <v>111</v>
      </c>
      <c r="T226" s="16" t="s">
        <v>14</v>
      </c>
      <c r="U226" s="6" t="s">
        <v>14</v>
      </c>
      <c r="V226" s="6" t="s">
        <v>14</v>
      </c>
      <c r="W226" s="17" t="s">
        <v>14</v>
      </c>
      <c r="X226" s="17">
        <f>MIN(O226:Q226)+1</f>
        <v>112</v>
      </c>
      <c r="Y226" s="6">
        <v>100</v>
      </c>
      <c r="Z226" s="6">
        <v>75.675700000000006</v>
      </c>
      <c r="AA226" s="6">
        <v>85.9375</v>
      </c>
      <c r="AB226" s="6">
        <v>63.896900000000002</v>
      </c>
      <c r="AC226" s="6">
        <v>64.177099999999996</v>
      </c>
      <c r="AD226" s="6">
        <f>IF(T226="NaN", IF($X226&gt;1, (1-(K226/$X226))*100,100), (1-(K226/T226))*100)</f>
        <v>60.602678571428569</v>
      </c>
      <c r="AE226" s="6">
        <f>IF(U226="NaN", IF($X226&gt;1, (1-(L226/$X226))*100,100), (1-(L226/U226))*100)</f>
        <v>58.429621848739508</v>
      </c>
      <c r="AF226" s="6">
        <f>IF(V226="NaN", IF($X226&gt;1, (1-(M226/$X226))*100,100), (1-(M226/V226))*100)</f>
        <v>62.71885143569471</v>
      </c>
      <c r="AG226" s="17">
        <f>IF(W226="NaN", IF($X226&gt;1, (1-(N226/$X226))*100,100), (1-(N226/W226))*100)</f>
        <v>42.92946034153119</v>
      </c>
      <c r="AH226" s="6">
        <v>7200</v>
      </c>
      <c r="AI226" s="6">
        <v>7200</v>
      </c>
      <c r="AJ226" s="6">
        <v>7200</v>
      </c>
      <c r="AK226" s="6">
        <v>7200</v>
      </c>
      <c r="AL226" s="6">
        <v>7200</v>
      </c>
      <c r="AM226" s="12">
        <v>7200</v>
      </c>
      <c r="AN226" s="1">
        <v>7200</v>
      </c>
      <c r="AO226" s="1">
        <v>7200</v>
      </c>
      <c r="AP226" s="18">
        <v>7200</v>
      </c>
      <c r="AQ226" s="1" t="b">
        <f>SUM($AH226:$AP226) &lt; $AU$1 * 7200</f>
        <v>1</v>
      </c>
      <c r="AR226" s="1" t="b">
        <f t="shared" si="7"/>
        <v>0</v>
      </c>
      <c r="AS226" s="5" t="b">
        <f>AND($AR226=FALSE, OR($AD226&lt;=0, $AE226&lt;=0, $AF226&lt;=0, $AG226&lt;=0))</f>
        <v>0</v>
      </c>
      <c r="AU226" s="1"/>
      <c r="AW226" s="14">
        <f xml:space="preserve"> SUBTOTAL(104, H226,K226:N226)</f>
        <v>63.91900441748507</v>
      </c>
      <c r="AX226" s="14">
        <f xml:space="preserve"> SUBTOTAL(105, O226:Q226,T226:W226)</f>
        <v>111</v>
      </c>
      <c r="AY226" s="39" t="b">
        <f t="shared" si="6"/>
        <v>1</v>
      </c>
    </row>
    <row r="227" spans="1:51">
      <c r="A227" s="5">
        <v>100</v>
      </c>
      <c r="B227" s="5">
        <v>12</v>
      </c>
      <c r="C227" s="7">
        <v>0.1</v>
      </c>
      <c r="D227" s="7">
        <v>1</v>
      </c>
      <c r="E227" s="5">
        <v>5</v>
      </c>
      <c r="F227" s="6">
        <v>0</v>
      </c>
      <c r="G227" s="6">
        <v>27</v>
      </c>
      <c r="H227" s="6">
        <v>27</v>
      </c>
      <c r="I227" s="6">
        <v>39.259500000000003</v>
      </c>
      <c r="J227" s="6">
        <v>39.084099999999999</v>
      </c>
      <c r="K227" s="16">
        <v>40.999999999990699</v>
      </c>
      <c r="L227" s="6">
        <v>40.147540983606547</v>
      </c>
      <c r="M227" s="90">
        <v>39.550499445061071</v>
      </c>
      <c r="N227" s="17">
        <v>63.080257348851383</v>
      </c>
      <c r="O227" s="6">
        <v>166</v>
      </c>
      <c r="P227" s="6">
        <v>166</v>
      </c>
      <c r="Q227" s="6">
        <v>166</v>
      </c>
      <c r="R227" s="6">
        <v>125</v>
      </c>
      <c r="S227" s="6">
        <v>138</v>
      </c>
      <c r="T227" s="16" t="s">
        <v>14</v>
      </c>
      <c r="U227" s="6" t="s">
        <v>14</v>
      </c>
      <c r="V227" s="6" t="s">
        <v>14</v>
      </c>
      <c r="W227" s="17">
        <v>122</v>
      </c>
      <c r="X227" s="17">
        <f>MIN(O227:Q227)+1</f>
        <v>167</v>
      </c>
      <c r="Y227" s="6">
        <v>100</v>
      </c>
      <c r="Z227" s="6">
        <v>83.734899999999996</v>
      </c>
      <c r="AA227" s="6">
        <v>83.734899999999996</v>
      </c>
      <c r="AB227" s="6">
        <v>68.592399999999998</v>
      </c>
      <c r="AC227" s="6">
        <v>71.678200000000004</v>
      </c>
      <c r="AD227" s="6">
        <f>IF(T227="NaN", IF($X227&gt;1, (1-(K227/$X227))*100,100), (1-(K227/T227))*100)</f>
        <v>75.449101796412748</v>
      </c>
      <c r="AE227" s="6">
        <f>IF(U227="NaN", IF($X227&gt;1, (1-(L227/$X227))*100,100), (1-(L227/U227))*100)</f>
        <v>75.959556297241591</v>
      </c>
      <c r="AF227" s="6">
        <f>IF(V227="NaN", IF($X227&gt;1, (1-(M227/$X227))*100,100), (1-(M227/V227))*100)</f>
        <v>76.317066200562238</v>
      </c>
      <c r="AG227" s="17">
        <f>IF(W227="NaN", IF($X227&gt;1, (1-(N227/$X227))*100,100), (1-(N227/W227))*100)</f>
        <v>48.294871025531648</v>
      </c>
      <c r="AH227" s="6">
        <v>7200</v>
      </c>
      <c r="AI227" s="6">
        <v>7200</v>
      </c>
      <c r="AJ227" s="6">
        <v>7200</v>
      </c>
      <c r="AK227" s="6">
        <v>7200</v>
      </c>
      <c r="AL227" s="6">
        <v>7200</v>
      </c>
      <c r="AM227" s="12">
        <v>7200</v>
      </c>
      <c r="AN227" s="1">
        <v>7200</v>
      </c>
      <c r="AO227" s="1">
        <v>7200</v>
      </c>
      <c r="AP227" s="18">
        <v>7200</v>
      </c>
      <c r="AQ227" s="1" t="b">
        <f>SUM($AH227:$AP227) &lt; $AU$1 * 7200</f>
        <v>1</v>
      </c>
      <c r="AR227" s="1" t="b">
        <f t="shared" si="7"/>
        <v>0</v>
      </c>
      <c r="AS227" s="5" t="b">
        <f>AND($AR227=FALSE, OR($AD227&lt;=0, $AE227&lt;=0, $AF227&lt;=0, $AG227&lt;=0))</f>
        <v>0</v>
      </c>
      <c r="AU227" s="1"/>
      <c r="AW227" s="14">
        <f xml:space="preserve"> SUBTOTAL(104, H227,K227:N227)</f>
        <v>63.080257348851383</v>
      </c>
      <c r="AX227" s="14">
        <f xml:space="preserve"> SUBTOTAL(105, O227:Q227,T227:W227)</f>
        <v>122</v>
      </c>
      <c r="AY227" s="39" t="b">
        <f t="shared" si="6"/>
        <v>1</v>
      </c>
    </row>
    <row r="228" spans="1:51">
      <c r="A228" s="5">
        <v>100</v>
      </c>
      <c r="B228" s="5">
        <v>12</v>
      </c>
      <c r="C228" s="7">
        <v>0.3</v>
      </c>
      <c r="D228" s="7">
        <v>0.1</v>
      </c>
      <c r="E228" s="5">
        <v>1</v>
      </c>
      <c r="F228" s="6">
        <v>0</v>
      </c>
      <c r="G228" s="6">
        <v>0</v>
      </c>
      <c r="H228" s="6">
        <v>0</v>
      </c>
      <c r="I228" s="6">
        <v>40.014099999999999</v>
      </c>
      <c r="J228" s="6">
        <v>40.014099999999999</v>
      </c>
      <c r="K228" s="16">
        <v>9.9496956559069448E-3</v>
      </c>
      <c r="L228" s="6">
        <v>41.006451612903277</v>
      </c>
      <c r="M228" s="90">
        <v>38.483077300788622</v>
      </c>
      <c r="N228" s="17">
        <v>44.30011837327261</v>
      </c>
      <c r="O228" s="6">
        <v>200</v>
      </c>
      <c r="P228" s="6">
        <v>200</v>
      </c>
      <c r="Q228" s="6">
        <v>200</v>
      </c>
      <c r="R228" s="6">
        <v>160</v>
      </c>
      <c r="S228" s="6">
        <v>160</v>
      </c>
      <c r="T228" s="16" t="s">
        <v>14</v>
      </c>
      <c r="U228" s="6" t="s">
        <v>14</v>
      </c>
      <c r="V228" s="6" t="s">
        <v>14</v>
      </c>
      <c r="W228" s="17" t="s">
        <v>14</v>
      </c>
      <c r="X228" s="17">
        <f>MIN(O228:Q228)+1</f>
        <v>201</v>
      </c>
      <c r="Y228" s="6">
        <v>100</v>
      </c>
      <c r="Z228" s="6">
        <v>100</v>
      </c>
      <c r="AA228" s="6">
        <v>100</v>
      </c>
      <c r="AB228" s="6">
        <v>74.991200000000006</v>
      </c>
      <c r="AC228" s="6">
        <v>74.991200000000006</v>
      </c>
      <c r="AD228" s="6">
        <f>IF(T228="NaN", IF($X228&gt;1, (1-(K228/$X228))*100,100), (1-(K228/T228))*100)</f>
        <v>99.995049902658749</v>
      </c>
      <c r="AE228" s="6">
        <f>IF(U228="NaN", IF($X228&gt;1, (1-(L228/$X228))*100,100), (1-(L228/U228))*100)</f>
        <v>79.598780292087923</v>
      </c>
      <c r="AF228" s="6">
        <f>IF(V228="NaN", IF($X228&gt;1, (1-(M228/$X228))*100,100), (1-(M228/V228))*100)</f>
        <v>80.8541903976176</v>
      </c>
      <c r="AG228" s="17">
        <f>IF(W228="NaN", IF($X228&gt;1, (1-(N228/$X228))*100,100), (1-(N228/W228))*100)</f>
        <v>77.960140112799706</v>
      </c>
      <c r="AH228" s="6">
        <v>7200</v>
      </c>
      <c r="AI228" s="6">
        <v>7200</v>
      </c>
      <c r="AJ228" s="6">
        <v>7200</v>
      </c>
      <c r="AK228" s="6">
        <v>7200</v>
      </c>
      <c r="AL228" s="6">
        <v>7200</v>
      </c>
      <c r="AM228" s="12">
        <v>7200</v>
      </c>
      <c r="AN228" s="1">
        <v>7200</v>
      </c>
      <c r="AO228" s="1">
        <v>7200</v>
      </c>
      <c r="AP228" s="18">
        <v>7200</v>
      </c>
      <c r="AQ228" s="1" t="b">
        <f>SUM($AH228:$AP228) &lt; $AU$1 * 7200</f>
        <v>1</v>
      </c>
      <c r="AR228" s="1" t="b">
        <f t="shared" si="7"/>
        <v>0</v>
      </c>
      <c r="AS228" s="5" t="b">
        <f>AND($AR228=FALSE, OR($AD228&lt;=0, $AE228&lt;=0, $AF228&lt;=0, $AG228&lt;=0))</f>
        <v>0</v>
      </c>
      <c r="AU228" s="1"/>
      <c r="AW228" s="14">
        <f xml:space="preserve"> SUBTOTAL(104, H228,K228:N228)</f>
        <v>44.30011837327261</v>
      </c>
      <c r="AX228" s="14">
        <f xml:space="preserve"> SUBTOTAL(105, O228:Q228,T228:W228)</f>
        <v>200</v>
      </c>
      <c r="AY228" s="39" t="b">
        <f t="shared" si="6"/>
        <v>1</v>
      </c>
    </row>
    <row r="229" spans="1:51">
      <c r="A229" s="5">
        <v>100</v>
      </c>
      <c r="B229" s="5">
        <v>12</v>
      </c>
      <c r="C229" s="7">
        <v>0.3</v>
      </c>
      <c r="D229" s="7">
        <v>0.1</v>
      </c>
      <c r="E229" s="5">
        <v>2</v>
      </c>
      <c r="F229" s="6">
        <v>0</v>
      </c>
      <c r="G229" s="6">
        <v>27</v>
      </c>
      <c r="H229" s="6">
        <v>27</v>
      </c>
      <c r="I229" s="6">
        <v>35.869599999999998</v>
      </c>
      <c r="J229" s="6">
        <v>35.869599999999998</v>
      </c>
      <c r="K229" s="16">
        <v>0</v>
      </c>
      <c r="L229" s="6">
        <v>41.602719681470248</v>
      </c>
      <c r="M229" s="90">
        <v>38.386110372866689</v>
      </c>
      <c r="N229" s="17">
        <v>44.495673546732952</v>
      </c>
      <c r="O229" s="6">
        <v>153</v>
      </c>
      <c r="P229" s="6">
        <v>153</v>
      </c>
      <c r="Q229" s="6">
        <v>153</v>
      </c>
      <c r="R229" s="6">
        <v>138</v>
      </c>
      <c r="S229" s="6">
        <v>139</v>
      </c>
      <c r="T229" s="16" t="s">
        <v>14</v>
      </c>
      <c r="U229" s="6" t="s">
        <v>14</v>
      </c>
      <c r="V229" s="6" t="s">
        <v>14</v>
      </c>
      <c r="W229" s="17" t="s">
        <v>14</v>
      </c>
      <c r="X229" s="17">
        <f>MIN(O229:Q229)+1</f>
        <v>154</v>
      </c>
      <c r="Y229" s="6">
        <v>100</v>
      </c>
      <c r="Z229" s="6">
        <v>82.352900000000005</v>
      </c>
      <c r="AA229" s="6">
        <v>82.352900000000005</v>
      </c>
      <c r="AB229" s="6">
        <v>74.007599999999996</v>
      </c>
      <c r="AC229" s="6">
        <v>74.194599999999994</v>
      </c>
      <c r="AD229" s="6">
        <f>IF(T229="NaN", IF($X229&gt;1, (1-(K229/$X229))*100,100), (1-(K229/T229))*100)</f>
        <v>100</v>
      </c>
      <c r="AE229" s="6">
        <f>IF(U229="NaN", IF($X229&gt;1, (1-(L229/$X229))*100,100), (1-(L229/U229))*100)</f>
        <v>72.985246960084254</v>
      </c>
      <c r="AF229" s="6">
        <f>IF(V229="NaN", IF($X229&gt;1, (1-(M229/$X229))*100,100), (1-(M229/V229))*100)</f>
        <v>75.073954303333323</v>
      </c>
      <c r="AG229" s="17">
        <f>IF(W229="NaN", IF($X229&gt;1, (1-(N229/$X229))*100,100), (1-(N229/W229))*100)</f>
        <v>71.106705489134441</v>
      </c>
      <c r="AH229" s="6">
        <v>7200</v>
      </c>
      <c r="AI229" s="6">
        <v>7200</v>
      </c>
      <c r="AJ229" s="6">
        <v>7200</v>
      </c>
      <c r="AK229" s="6">
        <v>7200</v>
      </c>
      <c r="AL229" s="6">
        <v>7200</v>
      </c>
      <c r="AM229" s="12">
        <v>7200</v>
      </c>
      <c r="AN229" s="1">
        <v>7200</v>
      </c>
      <c r="AO229" s="1">
        <v>7200</v>
      </c>
      <c r="AP229" s="18">
        <v>7200</v>
      </c>
      <c r="AQ229" s="1" t="b">
        <f>SUM($AH229:$AP229) &lt; $AU$1 * 7200</f>
        <v>1</v>
      </c>
      <c r="AR229" s="1" t="b">
        <f t="shared" si="7"/>
        <v>0</v>
      </c>
      <c r="AS229" s="5" t="b">
        <f>AND($AR229=FALSE, OR($AD229&lt;=0, $AE229&lt;=0, $AF229&lt;=0, $AG229&lt;=0))</f>
        <v>0</v>
      </c>
      <c r="AU229" s="1"/>
      <c r="AW229" s="14">
        <f xml:space="preserve"> SUBTOTAL(104, H229,K229:N229)</f>
        <v>44.495673546732952</v>
      </c>
      <c r="AX229" s="14">
        <f xml:space="preserve"> SUBTOTAL(105, O229:Q229,T229:W229)</f>
        <v>153</v>
      </c>
      <c r="AY229" s="39" t="b">
        <f t="shared" si="6"/>
        <v>1</v>
      </c>
    </row>
    <row r="230" spans="1:51">
      <c r="A230" s="5">
        <v>100</v>
      </c>
      <c r="B230" s="5">
        <v>12</v>
      </c>
      <c r="C230" s="7">
        <v>0.3</v>
      </c>
      <c r="D230" s="7">
        <v>0.1</v>
      </c>
      <c r="E230" s="5">
        <v>3</v>
      </c>
      <c r="F230" s="6">
        <v>0</v>
      </c>
      <c r="G230" s="6">
        <v>28</v>
      </c>
      <c r="H230" s="6">
        <v>28</v>
      </c>
      <c r="I230" s="6">
        <v>35.407400000000003</v>
      </c>
      <c r="J230" s="6">
        <v>35.407400000000003</v>
      </c>
      <c r="K230" s="16">
        <v>1.0589209274863001E-3</v>
      </c>
      <c r="L230" s="6">
        <v>35.374044577795637</v>
      </c>
      <c r="M230" s="90">
        <v>35.343161415842438</v>
      </c>
      <c r="N230" s="17">
        <v>51.415255212131292</v>
      </c>
      <c r="O230" s="6">
        <v>150</v>
      </c>
      <c r="P230" s="6">
        <v>150</v>
      </c>
      <c r="Q230" s="6">
        <v>150</v>
      </c>
      <c r="R230" s="6">
        <v>133</v>
      </c>
      <c r="S230" s="6">
        <v>135</v>
      </c>
      <c r="T230" s="16" t="s">
        <v>14</v>
      </c>
      <c r="U230" s="6" t="s">
        <v>14</v>
      </c>
      <c r="V230" s="6" t="s">
        <v>14</v>
      </c>
      <c r="W230" s="17">
        <v>131</v>
      </c>
      <c r="X230" s="17">
        <f>MIN(O230:Q230)+1</f>
        <v>151</v>
      </c>
      <c r="Y230" s="6">
        <v>100</v>
      </c>
      <c r="Z230" s="6">
        <v>81.333299999999994</v>
      </c>
      <c r="AA230" s="6">
        <v>81.333299999999994</v>
      </c>
      <c r="AB230" s="6">
        <v>73.377899999999997</v>
      </c>
      <c r="AC230" s="6">
        <v>73.772300000000001</v>
      </c>
      <c r="AD230" s="6">
        <f>IF(T230="NaN", IF($X230&gt;1, (1-(K230/$X230))*100,100), (1-(K230/T230))*100)</f>
        <v>99.999298727862595</v>
      </c>
      <c r="AE230" s="6">
        <f>IF(U230="NaN", IF($X230&gt;1, (1-(L230/$X230))*100,100), (1-(L230/U230))*100)</f>
        <v>76.573480412055872</v>
      </c>
      <c r="AF230" s="6">
        <f>IF(V230="NaN", IF($X230&gt;1, (1-(M230/$X230))*100,100), (1-(M230/V230))*100)</f>
        <v>76.593932837190437</v>
      </c>
      <c r="AG230" s="17">
        <f>IF(W230="NaN", IF($X230&gt;1, (1-(N230/$X230))*100,100), (1-(N230/W230))*100)</f>
        <v>60.751713578525738</v>
      </c>
      <c r="AH230" s="6">
        <v>7200</v>
      </c>
      <c r="AI230" s="6">
        <v>7200</v>
      </c>
      <c r="AJ230" s="6">
        <v>7200</v>
      </c>
      <c r="AK230" s="6">
        <v>7200</v>
      </c>
      <c r="AL230" s="6">
        <v>7200</v>
      </c>
      <c r="AM230" s="12">
        <v>7200</v>
      </c>
      <c r="AN230" s="1">
        <v>7200</v>
      </c>
      <c r="AO230" s="1">
        <v>7200</v>
      </c>
      <c r="AP230" s="18">
        <v>7200</v>
      </c>
      <c r="AQ230" s="1" t="b">
        <f>SUM($AH230:$AP230) &lt; $AU$1 * 7200</f>
        <v>1</v>
      </c>
      <c r="AR230" s="1" t="b">
        <f t="shared" si="7"/>
        <v>0</v>
      </c>
      <c r="AS230" s="5" t="b">
        <f>AND($AR230=FALSE, OR($AD230&lt;=0, $AE230&lt;=0, $AF230&lt;=0, $AG230&lt;=0))</f>
        <v>0</v>
      </c>
      <c r="AU230" s="1"/>
      <c r="AW230" s="14">
        <f xml:space="preserve"> SUBTOTAL(104, H230,K230:N230)</f>
        <v>51.415255212131292</v>
      </c>
      <c r="AX230" s="14">
        <f xml:space="preserve"> SUBTOTAL(105, O230:Q230,T230:W230)</f>
        <v>131</v>
      </c>
      <c r="AY230" s="39" t="b">
        <f t="shared" si="6"/>
        <v>1</v>
      </c>
    </row>
    <row r="231" spans="1:51">
      <c r="A231" s="5">
        <v>100</v>
      </c>
      <c r="B231" s="5">
        <v>12</v>
      </c>
      <c r="C231" s="7">
        <v>0.3</v>
      </c>
      <c r="D231" s="7">
        <v>0.1</v>
      </c>
      <c r="E231" s="5">
        <v>4</v>
      </c>
      <c r="F231" s="6">
        <v>0</v>
      </c>
      <c r="G231" s="6">
        <v>16</v>
      </c>
      <c r="H231" s="6">
        <v>16</v>
      </c>
      <c r="I231" s="6">
        <v>35.166699999999999</v>
      </c>
      <c r="J231" s="6">
        <v>35.166699999999999</v>
      </c>
      <c r="K231" s="16">
        <v>16</v>
      </c>
      <c r="L231" s="6">
        <v>36.118284219429519</v>
      </c>
      <c r="M231" s="90">
        <v>40.953056921995881</v>
      </c>
      <c r="N231" s="17">
        <v>46.561693625707072</v>
      </c>
      <c r="O231" s="6">
        <v>160</v>
      </c>
      <c r="P231" s="6">
        <v>160</v>
      </c>
      <c r="Q231" s="6">
        <v>160</v>
      </c>
      <c r="R231" s="6">
        <v>138</v>
      </c>
      <c r="S231" s="6">
        <v>144</v>
      </c>
      <c r="T231" s="16" t="s">
        <v>14</v>
      </c>
      <c r="U231" s="6" t="s">
        <v>14</v>
      </c>
      <c r="V231" s="6" t="s">
        <v>14</v>
      </c>
      <c r="W231" s="17" t="s">
        <v>14</v>
      </c>
      <c r="X231" s="17">
        <f>MIN(O231:Q231)+1</f>
        <v>161</v>
      </c>
      <c r="Y231" s="6">
        <v>100</v>
      </c>
      <c r="Z231" s="6">
        <v>90</v>
      </c>
      <c r="AA231" s="6">
        <v>90</v>
      </c>
      <c r="AB231" s="6">
        <v>74.516900000000007</v>
      </c>
      <c r="AC231" s="6">
        <v>75.578699999999998</v>
      </c>
      <c r="AD231" s="6">
        <f>IF(T231="NaN", IF($X231&gt;1, (1-(K231/$X231))*100,100), (1-(K231/T231))*100)</f>
        <v>90.062111801242239</v>
      </c>
      <c r="AE231" s="6">
        <f>IF(U231="NaN", IF($X231&gt;1, (1-(L231/$X231))*100,100), (1-(L231/U231))*100)</f>
        <v>77.566283093522031</v>
      </c>
      <c r="AF231" s="6">
        <f>IF(V231="NaN", IF($X231&gt;1, (1-(M231/$X231))*100,100), (1-(M231/V231))*100)</f>
        <v>74.563318681990125</v>
      </c>
      <c r="AG231" s="17">
        <f>IF(W231="NaN", IF($X231&gt;1, (1-(N231/$X231))*100,100), (1-(N231/W231))*100)</f>
        <v>71.079693400181938</v>
      </c>
      <c r="AH231" s="6">
        <v>7200</v>
      </c>
      <c r="AI231" s="6">
        <v>7200</v>
      </c>
      <c r="AJ231" s="6">
        <v>7200</v>
      </c>
      <c r="AK231" s="6">
        <v>7200</v>
      </c>
      <c r="AL231" s="6">
        <v>7200</v>
      </c>
      <c r="AM231" s="12">
        <v>7200</v>
      </c>
      <c r="AN231" s="1">
        <v>7200</v>
      </c>
      <c r="AO231" s="1">
        <v>7200</v>
      </c>
      <c r="AP231" s="18">
        <v>7200</v>
      </c>
      <c r="AQ231" s="1" t="b">
        <f>SUM($AH231:$AP231) &lt; $AU$1 * 7200</f>
        <v>1</v>
      </c>
      <c r="AR231" s="1" t="b">
        <f t="shared" si="7"/>
        <v>0</v>
      </c>
      <c r="AS231" s="5" t="b">
        <f>AND($AR231=FALSE, OR($AD231&lt;=0, $AE231&lt;=0, $AF231&lt;=0, $AG231&lt;=0))</f>
        <v>0</v>
      </c>
      <c r="AU231" s="1"/>
      <c r="AW231" s="14">
        <f xml:space="preserve"> SUBTOTAL(104, H231,K231:N231)</f>
        <v>46.561693625707072</v>
      </c>
      <c r="AX231" s="14">
        <f xml:space="preserve"> SUBTOTAL(105, O231:Q231,T231:W231)</f>
        <v>160</v>
      </c>
      <c r="AY231" s="39" t="b">
        <f t="shared" si="6"/>
        <v>1</v>
      </c>
    </row>
    <row r="232" spans="1:51">
      <c r="A232" s="5">
        <v>100</v>
      </c>
      <c r="B232" s="5">
        <v>12</v>
      </c>
      <c r="C232" s="7">
        <v>0.3</v>
      </c>
      <c r="D232" s="7">
        <v>0.1</v>
      </c>
      <c r="E232" s="5">
        <v>5</v>
      </c>
      <c r="F232" s="6">
        <v>0</v>
      </c>
      <c r="G232" s="6">
        <v>29</v>
      </c>
      <c r="H232" s="6">
        <v>29</v>
      </c>
      <c r="I232" s="6">
        <v>37.419400000000003</v>
      </c>
      <c r="J232" s="6">
        <v>37.419400000000003</v>
      </c>
      <c r="K232" s="16">
        <v>17.105097704326901</v>
      </c>
      <c r="L232" s="6">
        <v>37.544742659895952</v>
      </c>
      <c r="M232" s="90">
        <v>38.244347543467768</v>
      </c>
      <c r="N232" s="17">
        <v>57.359690598966608</v>
      </c>
      <c r="O232" s="6">
        <v>170</v>
      </c>
      <c r="P232" s="6">
        <v>170</v>
      </c>
      <c r="Q232" s="6">
        <v>170</v>
      </c>
      <c r="R232" s="6">
        <v>132</v>
      </c>
      <c r="S232" s="6">
        <v>122</v>
      </c>
      <c r="T232" s="16" t="s">
        <v>14</v>
      </c>
      <c r="U232" s="6" t="s">
        <v>14</v>
      </c>
      <c r="V232" s="6" t="s">
        <v>14</v>
      </c>
      <c r="W232" s="17" t="s">
        <v>14</v>
      </c>
      <c r="X232" s="17">
        <f>MIN(O232:Q232)+1</f>
        <v>171</v>
      </c>
      <c r="Y232" s="6">
        <v>100</v>
      </c>
      <c r="Z232" s="6">
        <v>82.941199999999995</v>
      </c>
      <c r="AA232" s="6">
        <v>82.941199999999995</v>
      </c>
      <c r="AB232" s="6">
        <v>71.652000000000001</v>
      </c>
      <c r="AC232" s="6">
        <v>69.328400000000002</v>
      </c>
      <c r="AD232" s="6">
        <f>IF(T232="NaN", IF($X232&gt;1, (1-(K232/$X232))*100,100), (1-(K232/T232))*100)</f>
        <v>89.997018886358532</v>
      </c>
      <c r="AE232" s="6">
        <f>IF(U232="NaN", IF($X232&gt;1, (1-(L232/$X232))*100,100), (1-(L232/U232))*100)</f>
        <v>78.044010140411729</v>
      </c>
      <c r="AF232" s="6">
        <f>IF(V232="NaN", IF($X232&gt;1, (1-(M232/$X232))*100,100), (1-(M232/V232))*100)</f>
        <v>77.634884477504229</v>
      </c>
      <c r="AG232" s="17">
        <f>IF(W232="NaN", IF($X232&gt;1, (1-(N232/$X232))*100,100), (1-(N232/W232))*100)</f>
        <v>66.456321287154026</v>
      </c>
      <c r="AH232" s="6">
        <v>7200</v>
      </c>
      <c r="AI232" s="6">
        <v>7200</v>
      </c>
      <c r="AJ232" s="6">
        <v>7200</v>
      </c>
      <c r="AK232" s="6">
        <v>7200</v>
      </c>
      <c r="AL232" s="6">
        <v>7200</v>
      </c>
      <c r="AM232" s="12">
        <v>7200</v>
      </c>
      <c r="AN232" s="1">
        <v>7200</v>
      </c>
      <c r="AO232" s="1">
        <v>7200</v>
      </c>
      <c r="AP232" s="18">
        <v>7200</v>
      </c>
      <c r="AQ232" s="1" t="b">
        <f>SUM($AH232:$AP232) &lt; $AU$1 * 7200</f>
        <v>1</v>
      </c>
      <c r="AR232" s="1" t="b">
        <f t="shared" si="7"/>
        <v>0</v>
      </c>
      <c r="AS232" s="5" t="b">
        <f>AND($AR232=FALSE, OR($AD232&lt;=0, $AE232&lt;=0, $AF232&lt;=0, $AG232&lt;=0))</f>
        <v>0</v>
      </c>
      <c r="AU232" s="1"/>
      <c r="AW232" s="14">
        <f xml:space="preserve"> SUBTOTAL(104, H232,K232:N232)</f>
        <v>57.359690598966608</v>
      </c>
      <c r="AX232" s="14">
        <f xml:space="preserve"> SUBTOTAL(105, O232:Q232,T232:W232)</f>
        <v>170</v>
      </c>
      <c r="AY232" s="39" t="b">
        <f t="shared" si="6"/>
        <v>1</v>
      </c>
    </row>
    <row r="233" spans="1:51">
      <c r="A233" s="5">
        <v>100</v>
      </c>
      <c r="B233" s="5">
        <v>12</v>
      </c>
      <c r="C233" s="7">
        <v>0.3</v>
      </c>
      <c r="D233" s="7">
        <v>0.5</v>
      </c>
      <c r="E233" s="5">
        <v>1</v>
      </c>
      <c r="F233" s="6">
        <v>0</v>
      </c>
      <c r="G233" s="6">
        <v>0</v>
      </c>
      <c r="H233" s="6">
        <v>0</v>
      </c>
      <c r="I233" s="6">
        <v>38.421900000000001</v>
      </c>
      <c r="J233" s="6">
        <v>38.210799999999999</v>
      </c>
      <c r="K233" s="16">
        <v>19.999999999999989</v>
      </c>
      <c r="L233" s="6">
        <v>38.561247216035632</v>
      </c>
      <c r="M233" s="90">
        <v>38.265501689928399</v>
      </c>
      <c r="N233" s="17">
        <v>57.878630453224183</v>
      </c>
      <c r="O233" s="6">
        <v>425</v>
      </c>
      <c r="P233" s="6">
        <v>425</v>
      </c>
      <c r="Q233" s="6">
        <v>425</v>
      </c>
      <c r="R233" s="6">
        <v>140</v>
      </c>
      <c r="S233" s="6">
        <v>240</v>
      </c>
      <c r="T233" s="16" t="s">
        <v>14</v>
      </c>
      <c r="U233" s="6" t="s">
        <v>14</v>
      </c>
      <c r="V233" s="6" t="s">
        <v>14</v>
      </c>
      <c r="W233" s="17">
        <v>304</v>
      </c>
      <c r="X233" s="17">
        <f>MIN(O233:Q233)+1</f>
        <v>426</v>
      </c>
      <c r="Y233" s="6">
        <v>100</v>
      </c>
      <c r="Z233" s="6">
        <v>100</v>
      </c>
      <c r="AA233" s="6">
        <v>100</v>
      </c>
      <c r="AB233" s="6">
        <v>72.555800000000005</v>
      </c>
      <c r="AC233" s="6">
        <v>84.078800000000001</v>
      </c>
      <c r="AD233" s="6">
        <f>IF(T233="NaN", IF($X233&gt;1, (1-(K233/$X233))*100,100), (1-(K233/T233))*100)</f>
        <v>95.305164319248831</v>
      </c>
      <c r="AE233" s="6">
        <f>IF(U233="NaN", IF($X233&gt;1, (1-(L233/$X233))*100,100), (1-(L233/U233))*100)</f>
        <v>90.948064033794452</v>
      </c>
      <c r="AF233" s="6">
        <f>IF(V233="NaN", IF($X233&gt;1, (1-(M233/$X233))*100,100), (1-(M233/V233))*100)</f>
        <v>91.017487866213983</v>
      </c>
      <c r="AG233" s="17">
        <f>IF(W233="NaN", IF($X233&gt;1, (1-(N233/$X233))*100,100), (1-(N233/W233))*100)</f>
        <v>80.96097682459731</v>
      </c>
      <c r="AH233" s="6">
        <v>7200</v>
      </c>
      <c r="AI233" s="6">
        <v>7200</v>
      </c>
      <c r="AJ233" s="6">
        <v>7200</v>
      </c>
      <c r="AK233" s="6">
        <v>7200</v>
      </c>
      <c r="AL233" s="6">
        <v>7200</v>
      </c>
      <c r="AM233" s="12">
        <v>7200</v>
      </c>
      <c r="AN233" s="1">
        <v>7200</v>
      </c>
      <c r="AO233" s="1">
        <v>7200</v>
      </c>
      <c r="AP233" s="18">
        <v>7200</v>
      </c>
      <c r="AQ233" s="1" t="b">
        <f>SUM($AH233:$AP233) &lt; $AU$1 * 7200</f>
        <v>1</v>
      </c>
      <c r="AR233" s="1" t="b">
        <f t="shared" si="7"/>
        <v>0</v>
      </c>
      <c r="AS233" s="5" t="b">
        <f>AND($AR233=FALSE, OR($AD233&lt;=0, $AE233&lt;=0, $AF233&lt;=0, $AG233&lt;=0))</f>
        <v>0</v>
      </c>
      <c r="AU233" s="1"/>
      <c r="AW233" s="14">
        <f xml:space="preserve"> SUBTOTAL(104, H233,K233:N233)</f>
        <v>57.878630453224183</v>
      </c>
      <c r="AX233" s="14">
        <f xml:space="preserve"> SUBTOTAL(105, O233:Q233,T233:W233)</f>
        <v>304</v>
      </c>
      <c r="AY233" s="39" t="b">
        <f t="shared" si="6"/>
        <v>1</v>
      </c>
    </row>
    <row r="234" spans="1:51">
      <c r="A234" s="5">
        <v>100</v>
      </c>
      <c r="B234" s="5">
        <v>12</v>
      </c>
      <c r="C234" s="7">
        <v>0.3</v>
      </c>
      <c r="D234" s="7">
        <v>0.5</v>
      </c>
      <c r="E234" s="5">
        <v>2</v>
      </c>
      <c r="F234" s="6">
        <v>0</v>
      </c>
      <c r="G234" s="6">
        <v>27</v>
      </c>
      <c r="H234" s="6">
        <v>27</v>
      </c>
      <c r="I234" s="6">
        <v>39.094499999999996</v>
      </c>
      <c r="J234" s="6">
        <v>39.044800000000002</v>
      </c>
      <c r="K234" s="16">
        <v>17.544981579754229</v>
      </c>
      <c r="L234" s="6">
        <v>27.699999999999989</v>
      </c>
      <c r="M234" s="90">
        <v>38.723602821486658</v>
      </c>
      <c r="N234" s="17">
        <v>58.848259178515562</v>
      </c>
      <c r="O234" s="6">
        <v>347</v>
      </c>
      <c r="P234" s="6">
        <v>279</v>
      </c>
      <c r="Q234" s="6">
        <v>279</v>
      </c>
      <c r="R234" s="6">
        <v>249</v>
      </c>
      <c r="S234" s="6">
        <v>181</v>
      </c>
      <c r="T234" s="16" t="s">
        <v>14</v>
      </c>
      <c r="U234" s="6" t="s">
        <v>14</v>
      </c>
      <c r="V234" s="6" t="s">
        <v>14</v>
      </c>
      <c r="W234" s="17">
        <v>161</v>
      </c>
      <c r="X234" s="17">
        <f>MIN(O234:Q234)+1</f>
        <v>280</v>
      </c>
      <c r="Y234" s="6">
        <v>100</v>
      </c>
      <c r="Z234" s="6">
        <v>90.322599999999994</v>
      </c>
      <c r="AA234" s="6">
        <v>90.322599999999994</v>
      </c>
      <c r="AB234" s="6">
        <v>84.299400000000006</v>
      </c>
      <c r="AC234" s="6">
        <v>78.428299999999993</v>
      </c>
      <c r="AD234" s="6">
        <f>IF(T234="NaN", IF($X234&gt;1, (1-(K234/$X234))*100,100), (1-(K234/T234))*100)</f>
        <v>93.733935150087774</v>
      </c>
      <c r="AE234" s="6">
        <f>IF(U234="NaN", IF($X234&gt;1, (1-(L234/$X234))*100,100), (1-(L234/U234))*100)</f>
        <v>90.107142857142861</v>
      </c>
      <c r="AF234" s="6">
        <f>IF(V234="NaN", IF($X234&gt;1, (1-(M234/$X234))*100,100), (1-(M234/V234))*100)</f>
        <v>86.170141849469047</v>
      </c>
      <c r="AG234" s="17">
        <f>IF(W234="NaN", IF($X234&gt;1, (1-(N234/$X234))*100,100), (1-(N234/W234))*100)</f>
        <v>63.448286224524495</v>
      </c>
      <c r="AH234" s="6">
        <v>7200</v>
      </c>
      <c r="AI234" s="6">
        <v>7200</v>
      </c>
      <c r="AJ234" s="6">
        <v>7200</v>
      </c>
      <c r="AK234" s="6">
        <v>7200</v>
      </c>
      <c r="AL234" s="6">
        <v>7200</v>
      </c>
      <c r="AM234" s="12">
        <v>7200</v>
      </c>
      <c r="AN234" s="1">
        <v>7200</v>
      </c>
      <c r="AO234" s="1">
        <v>7200</v>
      </c>
      <c r="AP234" s="18">
        <v>7200</v>
      </c>
      <c r="AQ234" s="1" t="b">
        <f>SUM($AH234:$AP234) &lt; $AU$1 * 7200</f>
        <v>1</v>
      </c>
      <c r="AR234" s="1" t="b">
        <f t="shared" si="7"/>
        <v>0</v>
      </c>
      <c r="AS234" s="5" t="b">
        <f>AND($AR234=FALSE, OR($AD234&lt;=0, $AE234&lt;=0, $AF234&lt;=0, $AG234&lt;=0))</f>
        <v>0</v>
      </c>
      <c r="AU234" s="1"/>
      <c r="AW234" s="14">
        <f xml:space="preserve"> SUBTOTAL(104, H234,K234:N234)</f>
        <v>58.848259178515562</v>
      </c>
      <c r="AX234" s="14">
        <f xml:space="preserve"> SUBTOTAL(105, O234:Q234,T234:W234)</f>
        <v>161</v>
      </c>
      <c r="AY234" s="39" t="b">
        <f t="shared" si="6"/>
        <v>1</v>
      </c>
    </row>
    <row r="235" spans="1:51">
      <c r="A235" s="5">
        <v>100</v>
      </c>
      <c r="B235" s="5">
        <v>12</v>
      </c>
      <c r="C235" s="7">
        <v>0.3</v>
      </c>
      <c r="D235" s="7">
        <v>0.5</v>
      </c>
      <c r="E235" s="5">
        <v>3</v>
      </c>
      <c r="F235" s="6">
        <v>0</v>
      </c>
      <c r="G235" s="6">
        <v>28</v>
      </c>
      <c r="H235" s="6">
        <v>28</v>
      </c>
      <c r="I235" s="6">
        <v>40.029499999999999</v>
      </c>
      <c r="J235" s="6">
        <v>40.007800000000003</v>
      </c>
      <c r="K235" s="16">
        <v>18.752998403162771</v>
      </c>
      <c r="L235" s="6">
        <v>39.047619047619058</v>
      </c>
      <c r="M235" s="90">
        <v>40.127928379050459</v>
      </c>
      <c r="N235" s="17">
        <v>59.862804803527183</v>
      </c>
      <c r="O235" s="6">
        <v>330</v>
      </c>
      <c r="P235" s="6">
        <v>330</v>
      </c>
      <c r="Q235" s="6">
        <v>330</v>
      </c>
      <c r="R235" s="6">
        <v>240</v>
      </c>
      <c r="S235" s="6">
        <v>210</v>
      </c>
      <c r="T235" s="16" t="s">
        <v>14</v>
      </c>
      <c r="U235" s="6" t="s">
        <v>14</v>
      </c>
      <c r="V235" s="6" t="s">
        <v>14</v>
      </c>
      <c r="W235" s="17">
        <v>184</v>
      </c>
      <c r="X235" s="17">
        <f>MIN(O235:Q235)+1</f>
        <v>331</v>
      </c>
      <c r="Y235" s="6">
        <v>100</v>
      </c>
      <c r="Z235" s="6">
        <v>91.515199999999993</v>
      </c>
      <c r="AA235" s="6">
        <v>91.515199999999993</v>
      </c>
      <c r="AB235" s="6">
        <v>83.320999999999998</v>
      </c>
      <c r="AC235" s="6">
        <v>80.948599999999999</v>
      </c>
      <c r="AD235" s="6">
        <f>IF(T235="NaN", IF($X235&gt;1, (1-(K235/$X235))*100,100), (1-(K235/T235))*100)</f>
        <v>94.334441570041463</v>
      </c>
      <c r="AE235" s="6">
        <f>IF(U235="NaN", IF($X235&gt;1, (1-(L235/$X235))*100,100), (1-(L235/U235))*100)</f>
        <v>88.203136239390005</v>
      </c>
      <c r="AF235" s="6">
        <f>IF(V235="NaN", IF($X235&gt;1, (1-(M235/$X235))*100,100), (1-(M235/V235))*100)</f>
        <v>87.876758797869954</v>
      </c>
      <c r="AG235" s="17">
        <f>IF(W235="NaN", IF($X235&gt;1, (1-(N235/$X235))*100,100), (1-(N235/W235))*100)</f>
        <v>67.465866954604792</v>
      </c>
      <c r="AH235" s="6">
        <v>7200</v>
      </c>
      <c r="AI235" s="6">
        <v>7200</v>
      </c>
      <c r="AJ235" s="6">
        <v>7200</v>
      </c>
      <c r="AK235" s="6">
        <v>7200</v>
      </c>
      <c r="AL235" s="6">
        <v>7200</v>
      </c>
      <c r="AM235" s="12">
        <v>7200</v>
      </c>
      <c r="AN235" s="1">
        <v>7200</v>
      </c>
      <c r="AO235" s="1">
        <v>7200</v>
      </c>
      <c r="AP235" s="18">
        <v>7200</v>
      </c>
      <c r="AQ235" s="1" t="b">
        <f>SUM($AH235:$AP235) &lt; $AU$1 * 7200</f>
        <v>1</v>
      </c>
      <c r="AR235" s="1" t="b">
        <f t="shared" si="7"/>
        <v>0</v>
      </c>
      <c r="AS235" s="5" t="b">
        <f>AND($AR235=FALSE, OR($AD235&lt;=0, $AE235&lt;=0, $AF235&lt;=0, $AG235&lt;=0))</f>
        <v>0</v>
      </c>
      <c r="AU235" s="1"/>
      <c r="AW235" s="14">
        <f xml:space="preserve"> SUBTOTAL(104, H235,K235:N235)</f>
        <v>59.862804803527183</v>
      </c>
      <c r="AX235" s="14">
        <f xml:space="preserve"> SUBTOTAL(105, O235:Q235,T235:W235)</f>
        <v>184</v>
      </c>
      <c r="AY235" s="39" t="b">
        <f t="shared" si="6"/>
        <v>1</v>
      </c>
    </row>
    <row r="236" spans="1:51">
      <c r="A236" s="5">
        <v>100</v>
      </c>
      <c r="B236" s="5">
        <v>12</v>
      </c>
      <c r="C236" s="7">
        <v>0.3</v>
      </c>
      <c r="D236" s="7">
        <v>0.5</v>
      </c>
      <c r="E236" s="5">
        <v>4</v>
      </c>
      <c r="F236" s="6">
        <v>0</v>
      </c>
      <c r="G236" s="6">
        <v>16</v>
      </c>
      <c r="H236" s="6">
        <v>16</v>
      </c>
      <c r="I236" s="6">
        <v>43.006700000000002</v>
      </c>
      <c r="J236" s="6">
        <v>41.727499999999999</v>
      </c>
      <c r="K236" s="16">
        <v>18.033653862593638</v>
      </c>
      <c r="L236" s="6">
        <v>37.404444444444437</v>
      </c>
      <c r="M236" s="90">
        <v>40.274630486183113</v>
      </c>
      <c r="N236" s="17">
        <v>61.689573812558258</v>
      </c>
      <c r="O236" s="6">
        <v>288</v>
      </c>
      <c r="P236" s="6">
        <v>272</v>
      </c>
      <c r="Q236" s="6">
        <v>272</v>
      </c>
      <c r="R236" s="6">
        <v>224</v>
      </c>
      <c r="S236" s="6">
        <v>224</v>
      </c>
      <c r="T236" s="16" t="s">
        <v>14</v>
      </c>
      <c r="U236" s="6" t="s">
        <v>14</v>
      </c>
      <c r="V236" s="6" t="s">
        <v>14</v>
      </c>
      <c r="W236" s="17">
        <v>184.00000000000011</v>
      </c>
      <c r="X236" s="17">
        <f>MIN(O236:Q236)+1</f>
        <v>273</v>
      </c>
      <c r="Y236" s="6">
        <v>100</v>
      </c>
      <c r="Z236" s="6">
        <v>94.117599999999996</v>
      </c>
      <c r="AA236" s="6">
        <v>94.117599999999996</v>
      </c>
      <c r="AB236" s="6">
        <v>80.800600000000003</v>
      </c>
      <c r="AC236" s="6">
        <v>81.371700000000004</v>
      </c>
      <c r="AD236" s="6">
        <f>IF(T236="NaN", IF($X236&gt;1, (1-(K236/$X236))*100,100), (1-(K236/T236))*100)</f>
        <v>93.394265984397933</v>
      </c>
      <c r="AE236" s="6">
        <f>IF(U236="NaN", IF($X236&gt;1, (1-(L236/$X236))*100,100), (1-(L236/U236))*100)</f>
        <v>86.2987382987383</v>
      </c>
      <c r="AF236" s="6">
        <f>IF(V236="NaN", IF($X236&gt;1, (1-(M236/$X236))*100,100), (1-(M236/V236))*100)</f>
        <v>85.247388100299233</v>
      </c>
      <c r="AG236" s="17">
        <f>IF(W236="NaN", IF($X236&gt;1, (1-(N236/$X236))*100,100), (1-(N236/W236))*100)</f>
        <v>66.473057710566181</v>
      </c>
      <c r="AH236" s="6">
        <v>7200</v>
      </c>
      <c r="AI236" s="6">
        <v>7200</v>
      </c>
      <c r="AJ236" s="6">
        <v>7200</v>
      </c>
      <c r="AK236" s="6">
        <v>7200</v>
      </c>
      <c r="AL236" s="6">
        <v>7200</v>
      </c>
      <c r="AM236" s="12">
        <v>7200</v>
      </c>
      <c r="AN236" s="1">
        <v>7200</v>
      </c>
      <c r="AO236" s="1">
        <v>7200</v>
      </c>
      <c r="AP236" s="18">
        <v>7200</v>
      </c>
      <c r="AQ236" s="1" t="b">
        <f>SUM($AH236:$AP236) &lt; $AU$1 * 7200</f>
        <v>1</v>
      </c>
      <c r="AR236" s="1" t="b">
        <f t="shared" si="7"/>
        <v>0</v>
      </c>
      <c r="AS236" s="5" t="b">
        <f>AND($AR236=FALSE, OR($AD236&lt;=0, $AE236&lt;=0, $AF236&lt;=0, $AG236&lt;=0))</f>
        <v>0</v>
      </c>
      <c r="AU236" s="1"/>
      <c r="AW236" s="14">
        <f xml:space="preserve"> SUBTOTAL(104, H236,K236:N236)</f>
        <v>61.689573812558258</v>
      </c>
      <c r="AX236" s="14">
        <f xml:space="preserve"> SUBTOTAL(105, O236:Q236,T236:W236)</f>
        <v>184.00000000000011</v>
      </c>
      <c r="AY236" s="39" t="b">
        <f t="shared" si="6"/>
        <v>1</v>
      </c>
    </row>
    <row r="237" spans="1:51">
      <c r="A237" s="5">
        <v>100</v>
      </c>
      <c r="B237" s="5">
        <v>12</v>
      </c>
      <c r="C237" s="7">
        <v>0.3</v>
      </c>
      <c r="D237" s="7">
        <v>0.5</v>
      </c>
      <c r="E237" s="5">
        <v>5</v>
      </c>
      <c r="F237" s="6">
        <v>0</v>
      </c>
      <c r="G237" s="6">
        <v>29</v>
      </c>
      <c r="H237" s="6">
        <v>29</v>
      </c>
      <c r="I237" s="6">
        <v>42.002699999999997</v>
      </c>
      <c r="J237" s="6">
        <v>42.005899999999997</v>
      </c>
      <c r="K237" s="16">
        <v>19.804881827816949</v>
      </c>
      <c r="L237" s="6">
        <v>39.270358306188918</v>
      </c>
      <c r="M237" s="90">
        <v>42.230308934038433</v>
      </c>
      <c r="N237" s="17">
        <v>56.802500546951947</v>
      </c>
      <c r="O237" s="6">
        <v>394</v>
      </c>
      <c r="P237" s="6">
        <v>375</v>
      </c>
      <c r="Q237" s="6">
        <v>301</v>
      </c>
      <c r="R237" s="6">
        <v>237</v>
      </c>
      <c r="S237" s="6">
        <v>231</v>
      </c>
      <c r="T237" s="16" t="s">
        <v>14</v>
      </c>
      <c r="U237" s="6" t="s">
        <v>14</v>
      </c>
      <c r="V237" s="6" t="s">
        <v>14</v>
      </c>
      <c r="W237" s="17">
        <v>277</v>
      </c>
      <c r="X237" s="17">
        <f>MIN(O237:Q237)+1</f>
        <v>302</v>
      </c>
      <c r="Y237" s="6">
        <v>100</v>
      </c>
      <c r="Z237" s="6">
        <v>92.2667</v>
      </c>
      <c r="AA237" s="6">
        <v>90.365399999999994</v>
      </c>
      <c r="AB237" s="6">
        <v>82.277299999999997</v>
      </c>
      <c r="AC237" s="6">
        <v>81.815600000000003</v>
      </c>
      <c r="AD237" s="6">
        <f>IF(T237="NaN", IF($X237&gt;1, (1-(K237/$X237))*100,100), (1-(K237/T237))*100)</f>
        <v>93.442092109994391</v>
      </c>
      <c r="AE237" s="6">
        <f>IF(U237="NaN", IF($X237&gt;1, (1-(L237/$X237))*100,100), (1-(L237/U237))*100)</f>
        <v>86.996570097288441</v>
      </c>
      <c r="AF237" s="6">
        <f>IF(V237="NaN", IF($X237&gt;1, (1-(M237/$X237))*100,100), (1-(M237/V237))*100)</f>
        <v>86.016453995351512</v>
      </c>
      <c r="AG237" s="17">
        <f>IF(W237="NaN", IF($X237&gt;1, (1-(N237/$X237))*100,100), (1-(N237/W237))*100)</f>
        <v>79.493682113013747</v>
      </c>
      <c r="AH237" s="6">
        <v>7200</v>
      </c>
      <c r="AI237" s="6">
        <v>7200</v>
      </c>
      <c r="AJ237" s="6">
        <v>7200</v>
      </c>
      <c r="AK237" s="6">
        <v>7200</v>
      </c>
      <c r="AL237" s="6">
        <v>7200</v>
      </c>
      <c r="AM237" s="12">
        <v>7200</v>
      </c>
      <c r="AN237" s="1">
        <v>7200</v>
      </c>
      <c r="AO237" s="1">
        <v>7200</v>
      </c>
      <c r="AP237" s="18">
        <v>7200</v>
      </c>
      <c r="AQ237" s="1" t="b">
        <f>SUM($AH237:$AP237) &lt; $AU$1 * 7200</f>
        <v>1</v>
      </c>
      <c r="AR237" s="1" t="b">
        <f t="shared" si="7"/>
        <v>0</v>
      </c>
      <c r="AS237" s="5" t="b">
        <f>AND($AR237=FALSE, OR($AD237&lt;=0, $AE237&lt;=0, $AF237&lt;=0, $AG237&lt;=0))</f>
        <v>0</v>
      </c>
      <c r="AU237" s="1"/>
      <c r="AW237" s="14">
        <f xml:space="preserve"> SUBTOTAL(104, H237,K237:N237)</f>
        <v>56.802500546951947</v>
      </c>
      <c r="AX237" s="14">
        <f xml:space="preserve"> SUBTOTAL(105, O237:Q237,T237:W237)</f>
        <v>277</v>
      </c>
      <c r="AY237" s="39" t="b">
        <f t="shared" si="6"/>
        <v>1</v>
      </c>
    </row>
    <row r="238" spans="1:51">
      <c r="A238" s="5">
        <v>100</v>
      </c>
      <c r="B238" s="5">
        <v>12</v>
      </c>
      <c r="C238" s="7">
        <v>0.3</v>
      </c>
      <c r="D238" s="7">
        <v>1</v>
      </c>
      <c r="E238" s="5">
        <v>1</v>
      </c>
      <c r="F238" s="6">
        <v>0</v>
      </c>
      <c r="G238" s="6">
        <v>0</v>
      </c>
      <c r="H238" s="6">
        <v>0</v>
      </c>
      <c r="I238" s="6">
        <v>39.360199999999999</v>
      </c>
      <c r="J238" s="6">
        <v>38.878100000000003</v>
      </c>
      <c r="K238" s="16">
        <v>52.999999999999872</v>
      </c>
      <c r="L238" s="6">
        <v>37.666666666666657</v>
      </c>
      <c r="M238" s="90">
        <v>40</v>
      </c>
      <c r="N238" s="17">
        <v>67.317038347293845</v>
      </c>
      <c r="O238" s="6">
        <v>425</v>
      </c>
      <c r="P238" s="6">
        <v>425</v>
      </c>
      <c r="Q238" s="6">
        <v>425</v>
      </c>
      <c r="R238" s="6">
        <v>200</v>
      </c>
      <c r="S238" s="6">
        <v>180</v>
      </c>
      <c r="T238" s="16" t="s">
        <v>14</v>
      </c>
      <c r="U238" s="6" t="s">
        <v>14</v>
      </c>
      <c r="V238" s="6" t="s">
        <v>14</v>
      </c>
      <c r="W238" s="17">
        <v>211</v>
      </c>
      <c r="X238" s="17">
        <f>MIN(O238:Q238)+1</f>
        <v>426</v>
      </c>
      <c r="Y238" s="6">
        <v>100</v>
      </c>
      <c r="Z238" s="6">
        <v>100</v>
      </c>
      <c r="AA238" s="6">
        <v>100</v>
      </c>
      <c r="AB238" s="6">
        <v>80.319900000000004</v>
      </c>
      <c r="AC238" s="6">
        <v>78.4011</v>
      </c>
      <c r="AD238" s="6">
        <f>IF(T238="NaN", IF($X238&gt;1, (1-(K238/$X238))*100,100), (1-(K238/T238))*100)</f>
        <v>87.55868544600942</v>
      </c>
      <c r="AE238" s="6">
        <f>IF(U238="NaN", IF($X238&gt;1, (1-(L238/$X238))*100,100), (1-(L238/U238))*100)</f>
        <v>91.158059467918633</v>
      </c>
      <c r="AF238" s="6">
        <f>IF(V238="NaN", IF($X238&gt;1, (1-(M238/$X238))*100,100), (1-(M238/V238))*100)</f>
        <v>90.610328638497649</v>
      </c>
      <c r="AG238" s="17">
        <f>IF(W238="NaN", IF($X238&gt;1, (1-(N238/$X238))*100,100), (1-(N238/W238))*100)</f>
        <v>68.096190356732777</v>
      </c>
      <c r="AH238" s="6">
        <v>7200</v>
      </c>
      <c r="AI238" s="6">
        <v>7200</v>
      </c>
      <c r="AJ238" s="6">
        <v>7200</v>
      </c>
      <c r="AK238" s="6">
        <v>7200</v>
      </c>
      <c r="AL238" s="6">
        <v>7200</v>
      </c>
      <c r="AM238" s="12">
        <v>7200</v>
      </c>
      <c r="AN238" s="1">
        <v>7200</v>
      </c>
      <c r="AO238" s="1">
        <v>7200</v>
      </c>
      <c r="AP238" s="18">
        <v>7200</v>
      </c>
      <c r="AQ238" s="1" t="b">
        <f>SUM($AH238:$AP238) &lt; $AU$1 * 7200</f>
        <v>1</v>
      </c>
      <c r="AR238" s="1" t="b">
        <f t="shared" si="7"/>
        <v>0</v>
      </c>
      <c r="AS238" s="5" t="b">
        <f>AND($AR238=FALSE, OR($AD238&lt;=0, $AE238&lt;=0, $AF238&lt;=0, $AG238&lt;=0))</f>
        <v>0</v>
      </c>
      <c r="AU238" s="1"/>
      <c r="AW238" s="14">
        <f xml:space="preserve"> SUBTOTAL(104, H238,K238:N238)</f>
        <v>67.317038347293845</v>
      </c>
      <c r="AX238" s="14">
        <f xml:space="preserve"> SUBTOTAL(105, O238:Q238,T238:W238)</f>
        <v>211</v>
      </c>
      <c r="AY238" s="39" t="b">
        <f t="shared" si="6"/>
        <v>1</v>
      </c>
    </row>
    <row r="239" spans="1:51">
      <c r="A239" s="5">
        <v>100</v>
      </c>
      <c r="B239" s="5">
        <v>12</v>
      </c>
      <c r="C239" s="7">
        <v>0.3</v>
      </c>
      <c r="D239" s="7">
        <v>1</v>
      </c>
      <c r="E239" s="5">
        <v>2</v>
      </c>
      <c r="F239" s="6">
        <v>0</v>
      </c>
      <c r="G239" s="6">
        <v>27</v>
      </c>
      <c r="H239" s="6">
        <v>27</v>
      </c>
      <c r="I239" s="6">
        <v>39.0182</v>
      </c>
      <c r="J239" s="6">
        <v>39.102400000000003</v>
      </c>
      <c r="K239" s="16">
        <v>49.999999999999268</v>
      </c>
      <c r="L239" s="6">
        <v>27.56</v>
      </c>
      <c r="M239" s="90">
        <v>39.851457265972243</v>
      </c>
      <c r="N239" s="17">
        <v>54.867161773700609</v>
      </c>
      <c r="O239" s="6">
        <v>278</v>
      </c>
      <c r="P239" s="6">
        <v>279</v>
      </c>
      <c r="Q239" s="6">
        <v>279</v>
      </c>
      <c r="R239" s="6">
        <v>222</v>
      </c>
      <c r="S239" s="6">
        <v>195</v>
      </c>
      <c r="T239" s="16" t="s">
        <v>14</v>
      </c>
      <c r="U239" s="6" t="s">
        <v>14</v>
      </c>
      <c r="V239" s="6" t="s">
        <v>14</v>
      </c>
      <c r="W239" s="17">
        <v>229</v>
      </c>
      <c r="X239" s="17">
        <f>MIN(O239:Q239)+1</f>
        <v>279</v>
      </c>
      <c r="Y239" s="6">
        <v>100</v>
      </c>
      <c r="Z239" s="6">
        <v>90.322599999999994</v>
      </c>
      <c r="AA239" s="6">
        <v>90.322599999999994</v>
      </c>
      <c r="AB239" s="6">
        <v>82.424199999999999</v>
      </c>
      <c r="AC239" s="6">
        <v>79.947500000000005</v>
      </c>
      <c r="AD239" s="6">
        <f>IF(T239="NaN", IF($X239&gt;1, (1-(K239/$X239))*100,100), (1-(K239/T239))*100)</f>
        <v>82.078853046595242</v>
      </c>
      <c r="AE239" s="6">
        <f>IF(U239="NaN", IF($X239&gt;1, (1-(L239/$X239))*100,100), (1-(L239/U239))*100)</f>
        <v>90.121863799283148</v>
      </c>
      <c r="AF239" s="6">
        <f>IF(V239="NaN", IF($X239&gt;1, (1-(M239/$X239))*100,100), (1-(M239/V239))*100)</f>
        <v>85.716323560583433</v>
      </c>
      <c r="AG239" s="17">
        <f>IF(W239="NaN", IF($X239&gt;1, (1-(N239/$X239))*100,100), (1-(N239/W239))*100)</f>
        <v>76.040540710174412</v>
      </c>
      <c r="AH239" s="6">
        <v>7200</v>
      </c>
      <c r="AI239" s="6">
        <v>7200</v>
      </c>
      <c r="AJ239" s="6">
        <v>7200</v>
      </c>
      <c r="AK239" s="6">
        <v>7200</v>
      </c>
      <c r="AL239" s="6">
        <v>7200</v>
      </c>
      <c r="AM239" s="12">
        <v>7200</v>
      </c>
      <c r="AN239" s="1">
        <v>7200</v>
      </c>
      <c r="AO239" s="1">
        <v>7200</v>
      </c>
      <c r="AP239" s="18">
        <v>7200</v>
      </c>
      <c r="AQ239" s="1" t="b">
        <f>SUM($AH239:$AP239) &lt; $AU$1 * 7200</f>
        <v>1</v>
      </c>
      <c r="AR239" s="1" t="b">
        <f t="shared" si="7"/>
        <v>0</v>
      </c>
      <c r="AS239" s="5" t="b">
        <f>AND($AR239=FALSE, OR($AD239&lt;=0, $AE239&lt;=0, $AF239&lt;=0, $AG239&lt;=0))</f>
        <v>0</v>
      </c>
      <c r="AU239" s="1"/>
      <c r="AW239" s="14">
        <f xml:space="preserve"> SUBTOTAL(104, H239,K239:N239)</f>
        <v>54.867161773700609</v>
      </c>
      <c r="AX239" s="14">
        <f xml:space="preserve"> SUBTOTAL(105, O239:Q239,T239:W239)</f>
        <v>229</v>
      </c>
      <c r="AY239" s="39" t="b">
        <f t="shared" si="6"/>
        <v>1</v>
      </c>
    </row>
    <row r="240" spans="1:51">
      <c r="A240" s="5">
        <v>100</v>
      </c>
      <c r="B240" s="5">
        <v>12</v>
      </c>
      <c r="C240" s="7">
        <v>0.3</v>
      </c>
      <c r="D240" s="7">
        <v>1</v>
      </c>
      <c r="E240" s="5">
        <v>3</v>
      </c>
      <c r="F240" s="6">
        <v>0</v>
      </c>
      <c r="G240" s="6">
        <v>28</v>
      </c>
      <c r="H240" s="6">
        <v>28</v>
      </c>
      <c r="I240" s="6">
        <v>40.070500000000003</v>
      </c>
      <c r="J240" s="6">
        <v>40.017699999999998</v>
      </c>
      <c r="K240" s="16">
        <v>44.999999999999993</v>
      </c>
      <c r="L240" s="6">
        <v>39.545977011494251</v>
      </c>
      <c r="M240" s="90">
        <v>41.780986079609811</v>
      </c>
      <c r="N240" s="17">
        <v>60.204443760051461</v>
      </c>
      <c r="O240" s="6">
        <v>330</v>
      </c>
      <c r="P240" s="6">
        <v>328</v>
      </c>
      <c r="Q240" s="6">
        <v>328</v>
      </c>
      <c r="R240" s="6">
        <v>180</v>
      </c>
      <c r="S240" s="6">
        <v>210</v>
      </c>
      <c r="T240" s="16" t="s">
        <v>14</v>
      </c>
      <c r="U240" s="6" t="s">
        <v>14</v>
      </c>
      <c r="V240" s="6" t="s">
        <v>14</v>
      </c>
      <c r="W240" s="17">
        <v>181</v>
      </c>
      <c r="X240" s="17">
        <f>MIN(O240:Q240)+1</f>
        <v>329</v>
      </c>
      <c r="Y240" s="6">
        <v>100</v>
      </c>
      <c r="Z240" s="6">
        <v>91.463399999999993</v>
      </c>
      <c r="AA240" s="6">
        <v>91.463399999999993</v>
      </c>
      <c r="AB240" s="6">
        <v>77.738600000000005</v>
      </c>
      <c r="AC240" s="6">
        <v>80.943899999999999</v>
      </c>
      <c r="AD240" s="6">
        <f>IF(T240="NaN", IF($X240&gt;1, (1-(K240/$X240))*100,100), (1-(K240/T240))*100)</f>
        <v>86.322188449848028</v>
      </c>
      <c r="AE240" s="6">
        <f>IF(U240="NaN", IF($X240&gt;1, (1-(L240/$X240))*100,100), (1-(L240/U240))*100)</f>
        <v>87.979946197114216</v>
      </c>
      <c r="AF240" s="6">
        <f>IF(V240="NaN", IF($X240&gt;1, (1-(M240/$X240))*100,100), (1-(M240/V240))*100)</f>
        <v>87.3006121338572</v>
      </c>
      <c r="AG240" s="17">
        <f>IF(W240="NaN", IF($X240&gt;1, (1-(N240/$X240))*100,100), (1-(N240/W240))*100)</f>
        <v>66.737876375662182</v>
      </c>
      <c r="AH240" s="6">
        <v>7200</v>
      </c>
      <c r="AI240" s="6">
        <v>7200</v>
      </c>
      <c r="AJ240" s="6">
        <v>7200</v>
      </c>
      <c r="AK240" s="6">
        <v>7200</v>
      </c>
      <c r="AL240" s="6">
        <v>7200</v>
      </c>
      <c r="AM240" s="12">
        <v>7200</v>
      </c>
      <c r="AN240" s="1">
        <v>7200</v>
      </c>
      <c r="AO240" s="1">
        <v>7200</v>
      </c>
      <c r="AP240" s="18">
        <v>7200</v>
      </c>
      <c r="AQ240" s="1" t="b">
        <f>SUM($AH240:$AP240) &lt; $AU$1 * 7200</f>
        <v>1</v>
      </c>
      <c r="AR240" s="1" t="b">
        <f t="shared" si="7"/>
        <v>0</v>
      </c>
      <c r="AS240" s="5" t="b">
        <f>AND($AR240=FALSE, OR($AD240&lt;=0, $AE240&lt;=0, $AF240&lt;=0, $AG240&lt;=0))</f>
        <v>0</v>
      </c>
      <c r="AU240" s="1"/>
      <c r="AW240" s="14">
        <f xml:space="preserve"> SUBTOTAL(104, H240,K240:N240)</f>
        <v>60.204443760051461</v>
      </c>
      <c r="AX240" s="14">
        <f xml:space="preserve"> SUBTOTAL(105, O240:Q240,T240:W240)</f>
        <v>181</v>
      </c>
      <c r="AY240" s="39" t="b">
        <f t="shared" si="6"/>
        <v>1</v>
      </c>
    </row>
    <row r="241" spans="1:51">
      <c r="A241" s="5">
        <v>100</v>
      </c>
      <c r="B241" s="5">
        <v>12</v>
      </c>
      <c r="C241" s="7">
        <v>0.3</v>
      </c>
      <c r="D241" s="7">
        <v>1</v>
      </c>
      <c r="E241" s="5">
        <v>4</v>
      </c>
      <c r="F241" s="6">
        <v>0</v>
      </c>
      <c r="G241" s="6">
        <v>16</v>
      </c>
      <c r="H241" s="6">
        <v>30</v>
      </c>
      <c r="I241" s="6">
        <v>43.0244</v>
      </c>
      <c r="J241" s="6">
        <v>43.0017</v>
      </c>
      <c r="K241" s="16">
        <v>42.999999999999837</v>
      </c>
      <c r="L241" s="6">
        <v>31.333333333333361</v>
      </c>
      <c r="M241" s="90">
        <v>43.866331517912073</v>
      </c>
      <c r="N241" s="17">
        <v>55.027427721814639</v>
      </c>
      <c r="O241" s="6">
        <v>288</v>
      </c>
      <c r="P241" s="6">
        <v>272</v>
      </c>
      <c r="Q241" s="6">
        <v>272</v>
      </c>
      <c r="R241" s="6">
        <v>224</v>
      </c>
      <c r="S241" s="6">
        <v>256</v>
      </c>
      <c r="T241" s="16" t="s">
        <v>14</v>
      </c>
      <c r="U241" s="6" t="s">
        <v>14</v>
      </c>
      <c r="V241" s="6" t="s">
        <v>14</v>
      </c>
      <c r="W241" s="17">
        <v>272</v>
      </c>
      <c r="X241" s="17">
        <f>MIN(O241:Q241)+1</f>
        <v>273</v>
      </c>
      <c r="Y241" s="6">
        <v>100</v>
      </c>
      <c r="Z241" s="6">
        <v>94.117599999999996</v>
      </c>
      <c r="AA241" s="6">
        <v>88.970600000000005</v>
      </c>
      <c r="AB241" s="6">
        <v>80.792699999999996</v>
      </c>
      <c r="AC241" s="6">
        <v>83.202399999999997</v>
      </c>
      <c r="AD241" s="6">
        <f>IF(T241="NaN", IF($X241&gt;1, (1-(K241/$X241))*100,100), (1-(K241/T241))*100)</f>
        <v>84.249084249084305</v>
      </c>
      <c r="AE241" s="6">
        <f>IF(U241="NaN", IF($X241&gt;1, (1-(L241/$X241))*100,100), (1-(L241/U241))*100)</f>
        <v>88.522588522588507</v>
      </c>
      <c r="AF241" s="6">
        <f>IF(V241="NaN", IF($X241&gt;1, (1-(M241/$X241))*100,100), (1-(M241/V241))*100)</f>
        <v>83.931746696735516</v>
      </c>
      <c r="AG241" s="17">
        <f>IF(W241="NaN", IF($X241&gt;1, (1-(N241/$X241))*100,100), (1-(N241/W241))*100)</f>
        <v>79.7693280434505</v>
      </c>
      <c r="AH241" s="6">
        <v>7200</v>
      </c>
      <c r="AI241" s="6">
        <v>7200</v>
      </c>
      <c r="AJ241" s="6">
        <v>7200</v>
      </c>
      <c r="AK241" s="6">
        <v>7200</v>
      </c>
      <c r="AL241" s="6">
        <v>7200</v>
      </c>
      <c r="AM241" s="12">
        <v>7200</v>
      </c>
      <c r="AN241" s="1">
        <v>7200</v>
      </c>
      <c r="AO241" s="1">
        <v>7200</v>
      </c>
      <c r="AP241" s="18">
        <v>7200</v>
      </c>
      <c r="AQ241" s="1" t="b">
        <f>SUM($AH241:$AP241) &lt; $AU$1 * 7200</f>
        <v>1</v>
      </c>
      <c r="AR241" s="1" t="b">
        <f t="shared" si="7"/>
        <v>0</v>
      </c>
      <c r="AS241" s="5" t="b">
        <f>AND($AR241=FALSE, OR($AD241&lt;=0, $AE241&lt;=0, $AF241&lt;=0, $AG241&lt;=0))</f>
        <v>0</v>
      </c>
      <c r="AU241" s="1"/>
      <c r="AW241" s="14">
        <f xml:space="preserve"> SUBTOTAL(104, H241,K241:N241)</f>
        <v>55.027427721814639</v>
      </c>
      <c r="AX241" s="14">
        <f xml:space="preserve"> SUBTOTAL(105, O241:Q241,T241:W241)</f>
        <v>272</v>
      </c>
      <c r="AY241" s="39" t="b">
        <f t="shared" si="6"/>
        <v>1</v>
      </c>
    </row>
    <row r="242" spans="1:51">
      <c r="A242" s="5">
        <v>100</v>
      </c>
      <c r="B242" s="5">
        <v>12</v>
      </c>
      <c r="C242" s="7">
        <v>0.3</v>
      </c>
      <c r="D242" s="7">
        <v>1</v>
      </c>
      <c r="E242" s="5">
        <v>5</v>
      </c>
      <c r="F242" s="6">
        <v>0</v>
      </c>
      <c r="G242" s="6">
        <v>29</v>
      </c>
      <c r="H242" s="6">
        <v>29</v>
      </c>
      <c r="I242" s="6">
        <v>42.0488</v>
      </c>
      <c r="J242" s="6">
        <v>42.032899999999998</v>
      </c>
      <c r="K242" s="16">
        <v>41.999999999999403</v>
      </c>
      <c r="L242" s="6">
        <v>42.000000000000007</v>
      </c>
      <c r="M242" s="90">
        <v>43.089487373654237</v>
      </c>
      <c r="N242" s="17">
        <v>57.973684210526457</v>
      </c>
      <c r="O242" s="6">
        <v>394</v>
      </c>
      <c r="P242" s="6">
        <v>301</v>
      </c>
      <c r="Q242" s="6">
        <v>301</v>
      </c>
      <c r="R242" s="6">
        <v>247</v>
      </c>
      <c r="S242" s="6">
        <v>266</v>
      </c>
      <c r="T242" s="16" t="s">
        <v>14</v>
      </c>
      <c r="U242" s="6" t="s">
        <v>14</v>
      </c>
      <c r="V242" s="6" t="s">
        <v>14</v>
      </c>
      <c r="W242" s="17" t="s">
        <v>14</v>
      </c>
      <c r="X242" s="17">
        <f>MIN(O242:Q242)+1</f>
        <v>302</v>
      </c>
      <c r="Y242" s="6">
        <v>100</v>
      </c>
      <c r="Z242" s="6">
        <v>90.365399999999994</v>
      </c>
      <c r="AA242" s="6">
        <v>90.365399999999994</v>
      </c>
      <c r="AB242" s="6">
        <v>82.976200000000006</v>
      </c>
      <c r="AC242" s="6">
        <v>84.198099999999997</v>
      </c>
      <c r="AD242" s="6">
        <f>IF(T242="NaN", IF($X242&gt;1, (1-(K242/$X242))*100,100), (1-(K242/T242))*100)</f>
        <v>86.092715231788276</v>
      </c>
      <c r="AE242" s="6">
        <f>IF(U242="NaN", IF($X242&gt;1, (1-(L242/$X242))*100,100), (1-(L242/U242))*100)</f>
        <v>86.092715231788077</v>
      </c>
      <c r="AF242" s="6">
        <f>IF(V242="NaN", IF($X242&gt;1, (1-(M242/$X242))*100,100), (1-(M242/V242))*100)</f>
        <v>85.7319578232933</v>
      </c>
      <c r="AG242" s="17">
        <f>IF(W242="NaN", IF($X242&gt;1, (1-(N242/$X242))*100,100), (1-(N242/W242))*100)</f>
        <v>80.803415824328994</v>
      </c>
      <c r="AH242" s="6">
        <v>7200</v>
      </c>
      <c r="AI242" s="6">
        <v>7200</v>
      </c>
      <c r="AJ242" s="6">
        <v>7200</v>
      </c>
      <c r="AK242" s="6">
        <v>7200</v>
      </c>
      <c r="AL242" s="6">
        <v>7200</v>
      </c>
      <c r="AM242" s="12">
        <v>7200</v>
      </c>
      <c r="AN242" s="1">
        <v>7200</v>
      </c>
      <c r="AO242" s="1">
        <v>7200</v>
      </c>
      <c r="AP242" s="18">
        <v>7200</v>
      </c>
      <c r="AQ242" s="1" t="b">
        <f>SUM($AH242:$AP242) &lt; $AU$1 * 7200</f>
        <v>1</v>
      </c>
      <c r="AR242" s="1" t="b">
        <f t="shared" si="7"/>
        <v>0</v>
      </c>
      <c r="AS242" s="5" t="b">
        <f>AND($AR242=FALSE, OR($AD242&lt;=0, $AE242&lt;=0, $AF242&lt;=0, $AG242&lt;=0))</f>
        <v>0</v>
      </c>
      <c r="AU242" s="1"/>
      <c r="AW242" s="14">
        <f xml:space="preserve"> SUBTOTAL(104, H242,K242:N242)</f>
        <v>57.973684210526457</v>
      </c>
      <c r="AX242" s="14">
        <f xml:space="preserve"> SUBTOTAL(105, O242:Q242,T242:W242)</f>
        <v>301</v>
      </c>
      <c r="AY242" s="39" t="b">
        <f t="shared" si="6"/>
        <v>1</v>
      </c>
    </row>
    <row r="243" spans="1:51">
      <c r="A243" s="5">
        <v>100</v>
      </c>
      <c r="B243" s="5">
        <v>16</v>
      </c>
      <c r="C243" s="7">
        <v>0.1</v>
      </c>
      <c r="D243" s="7">
        <v>0.1</v>
      </c>
      <c r="E243" s="5">
        <v>1</v>
      </c>
      <c r="F243" s="6">
        <v>0</v>
      </c>
      <c r="G243" s="6">
        <v>0</v>
      </c>
      <c r="H243" s="6">
        <v>0</v>
      </c>
      <c r="I243" s="6">
        <v>50.025300000000001</v>
      </c>
      <c r="J243" s="6">
        <v>50.0062</v>
      </c>
      <c r="K243" s="16">
        <v>18</v>
      </c>
      <c r="L243" s="6">
        <v>48.726989759392417</v>
      </c>
      <c r="M243" s="90">
        <v>49.440374681434967</v>
      </c>
      <c r="N243" s="17">
        <v>57.067230415712167</v>
      </c>
      <c r="O243" s="6">
        <v>4720</v>
      </c>
      <c r="P243" s="6">
        <v>4720</v>
      </c>
      <c r="Q243" s="6">
        <v>4720</v>
      </c>
      <c r="R243" s="6">
        <v>158</v>
      </c>
      <c r="S243" s="6">
        <v>160</v>
      </c>
      <c r="T243" s="16">
        <v>275</v>
      </c>
      <c r="U243" s="6" t="s">
        <v>14</v>
      </c>
      <c r="V243" s="6" t="s">
        <v>14</v>
      </c>
      <c r="W243" s="17">
        <v>253</v>
      </c>
      <c r="X243" s="17">
        <f>MIN(O243:Q243)+1</f>
        <v>4721</v>
      </c>
      <c r="Y243" s="6">
        <v>100</v>
      </c>
      <c r="Z243" s="6">
        <v>100</v>
      </c>
      <c r="AA243" s="6">
        <v>100</v>
      </c>
      <c r="AB243" s="6">
        <v>68.338399999999993</v>
      </c>
      <c r="AC243" s="6">
        <v>68.746099999999998</v>
      </c>
      <c r="AD243" s="6">
        <f>IF(T243="NaN", IF($X243&gt;1, (1-(K243/$X243))*100,100), (1-(K243/T243))*100)</f>
        <v>93.454545454545453</v>
      </c>
      <c r="AE243" s="6">
        <f>IF(U243="NaN", IF($X243&gt;1, (1-(L243/$X243))*100,100), (1-(L243/U243))*100)</f>
        <v>98.967867194251383</v>
      </c>
      <c r="AF243" s="6">
        <f>IF(V243="NaN", IF($X243&gt;1, (1-(M243/$X243))*100,100), (1-(M243/V243))*100)</f>
        <v>98.952756308378838</v>
      </c>
      <c r="AG243" s="17">
        <f>IF(W243="NaN", IF($X243&gt;1, (1-(N243/$X243))*100,100), (1-(N243/W243))*100)</f>
        <v>77.443782444382549</v>
      </c>
      <c r="AH243" s="6">
        <v>7200</v>
      </c>
      <c r="AI243" s="6">
        <v>7200</v>
      </c>
      <c r="AJ243" s="6">
        <v>7200</v>
      </c>
      <c r="AK243" s="6">
        <v>7200</v>
      </c>
      <c r="AL243" s="6">
        <v>7200</v>
      </c>
      <c r="AM243" s="12">
        <v>7200</v>
      </c>
      <c r="AN243" s="1">
        <v>7200</v>
      </c>
      <c r="AO243" s="1">
        <v>7200</v>
      </c>
      <c r="AP243" s="18">
        <v>7200</v>
      </c>
      <c r="AQ243" s="1" t="b">
        <f>SUM($AH243:$AP243) &lt; $AU$1 * 7200</f>
        <v>1</v>
      </c>
      <c r="AR243" s="1" t="b">
        <f t="shared" si="7"/>
        <v>0</v>
      </c>
      <c r="AS243" s="5" t="b">
        <f>AND($AR243=FALSE, OR($AD243&lt;=0, $AE243&lt;=0, $AF243&lt;=0, $AG243&lt;=0))</f>
        <v>0</v>
      </c>
      <c r="AU243" s="1"/>
      <c r="AW243" s="14">
        <f xml:space="preserve"> SUBTOTAL(104, H243,K243:N243)</f>
        <v>57.067230415712167</v>
      </c>
      <c r="AX243" s="14">
        <f xml:space="preserve"> SUBTOTAL(105, O243:Q243,T243:W243)</f>
        <v>253</v>
      </c>
      <c r="AY243" s="39" t="b">
        <f t="shared" si="6"/>
        <v>1</v>
      </c>
    </row>
    <row r="244" spans="1:51">
      <c r="A244" s="5">
        <v>100</v>
      </c>
      <c r="B244" s="5">
        <v>16</v>
      </c>
      <c r="C244" s="7">
        <v>0.1</v>
      </c>
      <c r="D244" s="7">
        <v>0.1</v>
      </c>
      <c r="E244" s="5">
        <v>2</v>
      </c>
      <c r="F244" s="6" t="s">
        <v>15</v>
      </c>
      <c r="G244" s="6" t="s">
        <v>15</v>
      </c>
      <c r="H244" s="6" t="s">
        <v>15</v>
      </c>
      <c r="I244" s="6">
        <v>49.518999999999998</v>
      </c>
      <c r="J244" s="6">
        <v>49.518999999999998</v>
      </c>
      <c r="K244" s="16">
        <v>19.893885363934569</v>
      </c>
      <c r="L244" s="6">
        <v>49.066073311827452</v>
      </c>
      <c r="M244" s="90">
        <v>49.836896643234091</v>
      </c>
      <c r="N244" s="17">
        <v>68.093103544327306</v>
      </c>
      <c r="O244" s="6" t="s">
        <v>15</v>
      </c>
      <c r="P244" s="6" t="s">
        <v>15</v>
      </c>
      <c r="Q244" s="6" t="s">
        <v>15</v>
      </c>
      <c r="R244" s="6">
        <v>207</v>
      </c>
      <c r="S244" s="6">
        <v>189</v>
      </c>
      <c r="T244" s="16">
        <v>285</v>
      </c>
      <c r="U244" s="6">
        <v>442</v>
      </c>
      <c r="V244" s="6">
        <v>428</v>
      </c>
      <c r="W244" s="17">
        <v>286</v>
      </c>
      <c r="X244" s="17">
        <f>MIN(O244:Q244)+1</f>
        <v>1</v>
      </c>
      <c r="Y244" s="6">
        <v>100</v>
      </c>
      <c r="Z244" s="6">
        <v>100</v>
      </c>
      <c r="AA244" s="6">
        <v>100</v>
      </c>
      <c r="AB244" s="6">
        <v>76.077799999999996</v>
      </c>
      <c r="AC244" s="6">
        <v>73.799499999999995</v>
      </c>
      <c r="AD244" s="6">
        <f>IF(T244="NaN", IF($X244&gt;1, (1-(K244/$X244))*100,100), (1-(K244/T244))*100)</f>
        <v>93.019689345987871</v>
      </c>
      <c r="AE244" s="6">
        <f>IF(U244="NaN", IF($X244&gt;1, (1-(L244/$X244))*100,100), (1-(L244/U244))*100)</f>
        <v>88.899078436238128</v>
      </c>
      <c r="AF244" s="6">
        <f>IF(V244="NaN", IF($X244&gt;1, (1-(M244/$X244))*100,100), (1-(M244/V244))*100)</f>
        <v>88.355865270272403</v>
      </c>
      <c r="AG244" s="17">
        <f>IF(W244="NaN", IF($X244&gt;1, (1-(N244/$X244))*100,100), (1-(N244/W244))*100)</f>
        <v>76.191222536948501</v>
      </c>
      <c r="AH244" s="6">
        <v>7200</v>
      </c>
      <c r="AI244" s="6">
        <v>7200</v>
      </c>
      <c r="AJ244" s="6">
        <v>7200</v>
      </c>
      <c r="AK244" s="6">
        <v>7200</v>
      </c>
      <c r="AL244" s="6">
        <v>7200</v>
      </c>
      <c r="AM244" s="12">
        <v>7200</v>
      </c>
      <c r="AN244" s="1">
        <v>7200</v>
      </c>
      <c r="AO244" s="1">
        <v>7200</v>
      </c>
      <c r="AP244" s="18">
        <v>7200</v>
      </c>
      <c r="AQ244" s="1" t="b">
        <f>SUM($AH244:$AP244) &lt; $AU$1 * 7200</f>
        <v>1</v>
      </c>
      <c r="AR244" s="1" t="b">
        <f t="shared" si="7"/>
        <v>0</v>
      </c>
      <c r="AS244" s="5" t="b">
        <f>AND($AR244=FALSE, OR($AD244&lt;=0, $AE244&lt;=0, $AF244&lt;=0, $AG244&lt;=0))</f>
        <v>0</v>
      </c>
      <c r="AU244" s="1"/>
      <c r="AW244" s="14">
        <f xml:space="preserve"> SUBTOTAL(104, H244,K244:N244)</f>
        <v>68.093103544327306</v>
      </c>
      <c r="AX244" s="14">
        <f xml:space="preserve"> SUBTOTAL(105, O244:Q244,T244:W244)</f>
        <v>285</v>
      </c>
      <c r="AY244" s="39" t="b">
        <f t="shared" si="6"/>
        <v>1</v>
      </c>
    </row>
    <row r="245" spans="1:51">
      <c r="A245" s="5">
        <v>100</v>
      </c>
      <c r="B245" s="5">
        <v>16</v>
      </c>
      <c r="C245" s="7">
        <v>0.1</v>
      </c>
      <c r="D245" s="7">
        <v>0.1</v>
      </c>
      <c r="E245" s="5">
        <v>3</v>
      </c>
      <c r="F245" s="6" t="s">
        <v>15</v>
      </c>
      <c r="G245" s="6" t="s">
        <v>15</v>
      </c>
      <c r="H245" s="6" t="s">
        <v>15</v>
      </c>
      <c r="I245" s="6">
        <v>49.449300000000001</v>
      </c>
      <c r="J245" s="6">
        <v>49.449300000000001</v>
      </c>
      <c r="K245" s="16">
        <v>17.000000000000039</v>
      </c>
      <c r="L245" s="6">
        <v>49.267237947325313</v>
      </c>
      <c r="M245" s="90">
        <v>49.095671109694358</v>
      </c>
      <c r="N245" s="17">
        <v>53.368717985804288</v>
      </c>
      <c r="O245" s="6" t="s">
        <v>15</v>
      </c>
      <c r="P245" s="6" t="s">
        <v>15</v>
      </c>
      <c r="Q245" s="6" t="s">
        <v>15</v>
      </c>
      <c r="R245" s="6">
        <v>175</v>
      </c>
      <c r="S245" s="6">
        <v>223</v>
      </c>
      <c r="T245" s="16">
        <v>310</v>
      </c>
      <c r="U245" s="6">
        <v>478</v>
      </c>
      <c r="V245" s="6">
        <v>422</v>
      </c>
      <c r="W245" s="17">
        <v>251</v>
      </c>
      <c r="X245" s="17">
        <f>MIN(O245:Q245)+1</f>
        <v>1</v>
      </c>
      <c r="Y245" s="6">
        <v>100</v>
      </c>
      <c r="Z245" s="6">
        <v>100</v>
      </c>
      <c r="AA245" s="6">
        <v>100</v>
      </c>
      <c r="AB245" s="6">
        <v>71.743300000000005</v>
      </c>
      <c r="AC245" s="6">
        <v>77.825400000000002</v>
      </c>
      <c r="AD245" s="6">
        <f>IF(T245="NaN", IF($X245&gt;1, (1-(K245/$X245))*100,100), (1-(K245/T245))*100)</f>
        <v>94.51612903225805</v>
      </c>
      <c r="AE245" s="6">
        <f>IF(U245="NaN", IF($X245&gt;1, (1-(L245/$X245))*100,100), (1-(L245/U245))*100)</f>
        <v>89.693046454534453</v>
      </c>
      <c r="AF245" s="6">
        <f>IF(V245="NaN", IF($X245&gt;1, (1-(M245/$X245))*100,100), (1-(M245/V245))*100)</f>
        <v>88.36595471334256</v>
      </c>
      <c r="AG245" s="17">
        <f>IF(W245="NaN", IF($X245&gt;1, (1-(N245/$X245))*100,100), (1-(N245/W245))*100)</f>
        <v>78.737562555456449</v>
      </c>
      <c r="AH245" s="6">
        <v>7200</v>
      </c>
      <c r="AI245" s="6">
        <v>7200</v>
      </c>
      <c r="AJ245" s="6">
        <v>7200</v>
      </c>
      <c r="AK245" s="6">
        <v>7200</v>
      </c>
      <c r="AL245" s="6">
        <v>7200</v>
      </c>
      <c r="AM245" s="12">
        <v>7200</v>
      </c>
      <c r="AN245" s="1">
        <v>7200</v>
      </c>
      <c r="AO245" s="1">
        <v>7200</v>
      </c>
      <c r="AP245" s="18">
        <v>7200</v>
      </c>
      <c r="AQ245" s="1" t="b">
        <f>SUM($AH245:$AP245) &lt; $AU$1 * 7200</f>
        <v>1</v>
      </c>
      <c r="AR245" s="1" t="b">
        <f t="shared" si="7"/>
        <v>0</v>
      </c>
      <c r="AS245" s="5" t="b">
        <f>AND($AR245=FALSE, OR($AD245&lt;=0, $AE245&lt;=0, $AF245&lt;=0, $AG245&lt;=0))</f>
        <v>0</v>
      </c>
      <c r="AU245" s="1"/>
      <c r="AW245" s="14">
        <f xml:space="preserve"> SUBTOTAL(104, H245,K245:N245)</f>
        <v>53.368717985804288</v>
      </c>
      <c r="AX245" s="14">
        <f xml:space="preserve"> SUBTOTAL(105, O245:Q245,T245:W245)</f>
        <v>251</v>
      </c>
      <c r="AY245" s="39" t="b">
        <f t="shared" si="6"/>
        <v>1</v>
      </c>
    </row>
    <row r="246" spans="1:51">
      <c r="A246" s="5">
        <v>100</v>
      </c>
      <c r="B246" s="5">
        <v>16</v>
      </c>
      <c r="C246" s="7">
        <v>0.1</v>
      </c>
      <c r="D246" s="7">
        <v>0.1</v>
      </c>
      <c r="E246" s="5">
        <v>4</v>
      </c>
      <c r="F246" s="6" t="s">
        <v>15</v>
      </c>
      <c r="G246" s="6" t="s">
        <v>15</v>
      </c>
      <c r="H246" s="6" t="s">
        <v>15</v>
      </c>
      <c r="I246" s="6">
        <v>48.942300000000003</v>
      </c>
      <c r="J246" s="6">
        <v>48.942300000000003</v>
      </c>
      <c r="K246" s="16">
        <v>19.585951896160388</v>
      </c>
      <c r="L246" s="6">
        <v>49.263967664741031</v>
      </c>
      <c r="M246" s="90">
        <v>48.984188796455847</v>
      </c>
      <c r="N246" s="17">
        <v>57.780514978501529</v>
      </c>
      <c r="O246" s="6" t="s">
        <v>15</v>
      </c>
      <c r="P246" s="6" t="s">
        <v>15</v>
      </c>
      <c r="Q246" s="6" t="s">
        <v>15</v>
      </c>
      <c r="R246" s="6">
        <v>170</v>
      </c>
      <c r="S246" s="6">
        <v>184</v>
      </c>
      <c r="T246" s="16">
        <v>334</v>
      </c>
      <c r="U246" s="6">
        <v>464</v>
      </c>
      <c r="V246" s="6">
        <v>428</v>
      </c>
      <c r="W246" s="17">
        <v>220</v>
      </c>
      <c r="X246" s="17">
        <f>MIN(O246:Q246)+1</f>
        <v>1</v>
      </c>
      <c r="Y246" s="6">
        <v>100</v>
      </c>
      <c r="Z246" s="6">
        <v>100</v>
      </c>
      <c r="AA246" s="6">
        <v>100</v>
      </c>
      <c r="AB246" s="6">
        <v>71.210400000000007</v>
      </c>
      <c r="AC246" s="6">
        <v>73.400899999999993</v>
      </c>
      <c r="AD246" s="6">
        <f>IF(T246="NaN", IF($X246&gt;1, (1-(K246/$X246))*100,100), (1-(K246/T246))*100)</f>
        <v>94.135942546059766</v>
      </c>
      <c r="AE246" s="6">
        <f>IF(U246="NaN", IF($X246&gt;1, (1-(L246/$X246))*100,100), (1-(L246/U246))*100)</f>
        <v>89.382765589495477</v>
      </c>
      <c r="AF246" s="6">
        <f>IF(V246="NaN", IF($X246&gt;1, (1-(M246/$X246))*100,100), (1-(M246/V246))*100)</f>
        <v>88.555096075594435</v>
      </c>
      <c r="AG246" s="17">
        <f>IF(W246="NaN", IF($X246&gt;1, (1-(N246/$X246))*100,100), (1-(N246/W246))*100)</f>
        <v>73.736129555226569</v>
      </c>
      <c r="AH246" s="6">
        <v>7200</v>
      </c>
      <c r="AI246" s="6">
        <v>7200</v>
      </c>
      <c r="AJ246" s="6">
        <v>7200</v>
      </c>
      <c r="AK246" s="6">
        <v>7200</v>
      </c>
      <c r="AL246" s="6">
        <v>7200</v>
      </c>
      <c r="AM246" s="12">
        <v>7200</v>
      </c>
      <c r="AN246" s="1">
        <v>7200</v>
      </c>
      <c r="AO246" s="1">
        <v>7200</v>
      </c>
      <c r="AP246" s="18">
        <v>7200</v>
      </c>
      <c r="AQ246" s="1" t="b">
        <f>SUM($AH246:$AP246) &lt; $AU$1 * 7200</f>
        <v>1</v>
      </c>
      <c r="AR246" s="1" t="b">
        <f t="shared" si="7"/>
        <v>0</v>
      </c>
      <c r="AS246" s="5" t="b">
        <f>AND($AR246=FALSE, OR($AD246&lt;=0, $AE246&lt;=0, $AF246&lt;=0, $AG246&lt;=0))</f>
        <v>0</v>
      </c>
      <c r="AU246" s="1"/>
      <c r="AW246" s="14">
        <f xml:space="preserve"> SUBTOTAL(104, H246,K246:N246)</f>
        <v>57.780514978501529</v>
      </c>
      <c r="AX246" s="14">
        <f xml:space="preserve"> SUBTOTAL(105, O246:Q246,T246:W246)</f>
        <v>220</v>
      </c>
      <c r="AY246" s="39" t="b">
        <f t="shared" si="6"/>
        <v>1</v>
      </c>
    </row>
    <row r="247" spans="1:51">
      <c r="A247" s="5">
        <v>100</v>
      </c>
      <c r="B247" s="5">
        <v>16</v>
      </c>
      <c r="C247" s="7">
        <v>0.1</v>
      </c>
      <c r="D247" s="7">
        <v>0.1</v>
      </c>
      <c r="E247" s="5">
        <v>5</v>
      </c>
      <c r="F247" s="6" t="s">
        <v>15</v>
      </c>
      <c r="G247" s="6" t="s">
        <v>15</v>
      </c>
      <c r="H247" s="6" t="s">
        <v>15</v>
      </c>
      <c r="I247" s="6">
        <v>49.28</v>
      </c>
      <c r="J247" s="6">
        <v>49.28</v>
      </c>
      <c r="K247" s="16">
        <v>17</v>
      </c>
      <c r="L247" s="6">
        <v>50.539853848402323</v>
      </c>
      <c r="M247" s="90">
        <v>50.399772904985333</v>
      </c>
      <c r="N247" s="17">
        <v>51.807018106913858</v>
      </c>
      <c r="O247" s="6" t="s">
        <v>15</v>
      </c>
      <c r="P247" s="6" t="s">
        <v>15</v>
      </c>
      <c r="Q247" s="6" t="s">
        <v>15</v>
      </c>
      <c r="R247" s="6">
        <v>198</v>
      </c>
      <c r="S247" s="6">
        <v>198</v>
      </c>
      <c r="T247" s="16">
        <v>304</v>
      </c>
      <c r="U247" s="6">
        <v>502</v>
      </c>
      <c r="V247" s="6">
        <v>320</v>
      </c>
      <c r="W247" s="17">
        <v>208</v>
      </c>
      <c r="X247" s="17">
        <f>MIN(O247:Q247)+1</f>
        <v>1</v>
      </c>
      <c r="Y247" s="6">
        <v>100</v>
      </c>
      <c r="Z247" s="6">
        <v>100</v>
      </c>
      <c r="AA247" s="6">
        <v>100</v>
      </c>
      <c r="AB247" s="6">
        <v>75.111099999999993</v>
      </c>
      <c r="AC247" s="6">
        <v>75.111099999999993</v>
      </c>
      <c r="AD247" s="6">
        <f>IF(T247="NaN", IF($X247&gt;1, (1-(K247/$X247))*100,100), (1-(K247/T247))*100)</f>
        <v>94.407894736842096</v>
      </c>
      <c r="AE247" s="6">
        <f>IF(U247="NaN", IF($X247&gt;1, (1-(L247/$X247))*100,100), (1-(L247/U247))*100)</f>
        <v>89.932300030198746</v>
      </c>
      <c r="AF247" s="6">
        <f>IF(V247="NaN", IF($X247&gt;1, (1-(M247/$X247))*100,100), (1-(M247/V247))*100)</f>
        <v>84.250070967192087</v>
      </c>
      <c r="AG247" s="17">
        <f>IF(W247="NaN", IF($X247&gt;1, (1-(N247/$X247))*100,100), (1-(N247/W247))*100)</f>
        <v>75.092779756291421</v>
      </c>
      <c r="AH247" s="6">
        <v>7200</v>
      </c>
      <c r="AI247" s="6">
        <v>7200</v>
      </c>
      <c r="AJ247" s="6">
        <v>7200</v>
      </c>
      <c r="AK247" s="6">
        <v>7200</v>
      </c>
      <c r="AL247" s="6">
        <v>7200</v>
      </c>
      <c r="AM247" s="12">
        <v>7200</v>
      </c>
      <c r="AN247" s="1">
        <v>7200</v>
      </c>
      <c r="AO247" s="1">
        <v>7200</v>
      </c>
      <c r="AP247" s="18">
        <v>7200</v>
      </c>
      <c r="AQ247" s="1" t="b">
        <f>SUM($AH247:$AP247) &lt; $AU$1 * 7200</f>
        <v>1</v>
      </c>
      <c r="AR247" s="1" t="b">
        <f t="shared" si="7"/>
        <v>0</v>
      </c>
      <c r="AS247" s="5" t="b">
        <f>AND($AR247=FALSE, OR($AD247&lt;=0, $AE247&lt;=0, $AF247&lt;=0, $AG247&lt;=0))</f>
        <v>0</v>
      </c>
      <c r="AU247" s="1"/>
      <c r="AW247" s="14">
        <f xml:space="preserve"> SUBTOTAL(104, H247,K247:N247)</f>
        <v>51.807018106913858</v>
      </c>
      <c r="AX247" s="14">
        <f xml:space="preserve"> SUBTOTAL(105, O247:Q247,T247:W247)</f>
        <v>208</v>
      </c>
      <c r="AY247" s="39" t="b">
        <f t="shared" si="6"/>
        <v>1</v>
      </c>
    </row>
    <row r="248" spans="1:51">
      <c r="A248" s="5">
        <v>100</v>
      </c>
      <c r="B248" s="5">
        <v>16</v>
      </c>
      <c r="C248" s="7">
        <v>0.1</v>
      </c>
      <c r="D248" s="7">
        <v>0.5</v>
      </c>
      <c r="E248" s="5">
        <v>1</v>
      </c>
      <c r="F248" s="6">
        <v>0</v>
      </c>
      <c r="G248" s="6">
        <v>0</v>
      </c>
      <c r="H248" s="6">
        <v>0</v>
      </c>
      <c r="I248" s="6">
        <v>49.089199999999998</v>
      </c>
      <c r="J248" s="6">
        <v>49.0794</v>
      </c>
      <c r="K248" s="16">
        <v>23.268240922333931</v>
      </c>
      <c r="L248" s="6">
        <v>48.651162790697668</v>
      </c>
      <c r="M248" s="90">
        <v>49.331838565022423</v>
      </c>
      <c r="N248" s="17">
        <v>68.871954643071007</v>
      </c>
      <c r="O248" s="6">
        <v>4720</v>
      </c>
      <c r="P248" s="6">
        <v>4720</v>
      </c>
      <c r="Q248" s="6">
        <v>4720</v>
      </c>
      <c r="R248" s="6">
        <v>212</v>
      </c>
      <c r="S248" s="6">
        <v>178</v>
      </c>
      <c r="T248" s="16" t="s">
        <v>14</v>
      </c>
      <c r="U248" s="6" t="s">
        <v>14</v>
      </c>
      <c r="V248" s="6" t="s">
        <v>14</v>
      </c>
      <c r="W248" s="17">
        <v>266</v>
      </c>
      <c r="X248" s="17">
        <f>MIN(O248:Q248)+1</f>
        <v>4721</v>
      </c>
      <c r="Y248" s="6">
        <v>100</v>
      </c>
      <c r="Z248" s="6">
        <v>100</v>
      </c>
      <c r="AA248" s="6">
        <v>100</v>
      </c>
      <c r="AB248" s="6">
        <v>76.844700000000003</v>
      </c>
      <c r="AC248" s="6">
        <v>72.427300000000002</v>
      </c>
      <c r="AD248" s="6">
        <f>IF(T248="NaN", IF($X248&gt;1, (1-(K248/$X248))*100,100), (1-(K248/T248))*100)</f>
        <v>99.507133214947388</v>
      </c>
      <c r="AE248" s="6">
        <f>IF(U248="NaN", IF($X248&gt;1, (1-(L248/$X248))*100,100), (1-(L248/U248))*100)</f>
        <v>98.969473357536586</v>
      </c>
      <c r="AF248" s="6">
        <f>IF(V248="NaN", IF($X248&gt;1, (1-(M248/$X248))*100,100), (1-(M248/V248))*100)</f>
        <v>98.955055315292896</v>
      </c>
      <c r="AG248" s="17">
        <f>IF(W248="NaN", IF($X248&gt;1, (1-(N248/$X248))*100,100), (1-(N248/W248))*100)</f>
        <v>74.108287728168804</v>
      </c>
      <c r="AH248" s="6">
        <v>7200</v>
      </c>
      <c r="AI248" s="6">
        <v>7200</v>
      </c>
      <c r="AJ248" s="6">
        <v>7200</v>
      </c>
      <c r="AK248" s="6">
        <v>7200</v>
      </c>
      <c r="AL248" s="6">
        <v>7200</v>
      </c>
      <c r="AM248" s="12">
        <v>7200</v>
      </c>
      <c r="AN248" s="1">
        <v>7200</v>
      </c>
      <c r="AO248" s="1">
        <v>7200</v>
      </c>
      <c r="AP248" s="18">
        <v>7200</v>
      </c>
      <c r="AQ248" s="1" t="b">
        <f>SUM($AH248:$AP248) &lt; $AU$1 * 7200</f>
        <v>1</v>
      </c>
      <c r="AR248" s="1" t="b">
        <f t="shared" si="7"/>
        <v>0</v>
      </c>
      <c r="AS248" s="5" t="b">
        <f>AND($AR248=FALSE, OR($AD248&lt;=0, $AE248&lt;=0, $AF248&lt;=0, $AG248&lt;=0))</f>
        <v>0</v>
      </c>
      <c r="AU248" s="1"/>
      <c r="AW248" s="14">
        <f xml:space="preserve"> SUBTOTAL(104, H248,K248:N248)</f>
        <v>68.871954643071007</v>
      </c>
      <c r="AX248" s="14">
        <f xml:space="preserve"> SUBTOTAL(105, O248:Q248,T248:W248)</f>
        <v>266</v>
      </c>
      <c r="AY248" s="39" t="b">
        <f t="shared" si="6"/>
        <v>1</v>
      </c>
    </row>
    <row r="249" spans="1:51">
      <c r="A249" s="5">
        <v>100</v>
      </c>
      <c r="B249" s="5">
        <v>16</v>
      </c>
      <c r="C249" s="7">
        <v>0.1</v>
      </c>
      <c r="D249" s="7">
        <v>0.5</v>
      </c>
      <c r="E249" s="5">
        <v>2</v>
      </c>
      <c r="F249" s="6" t="s">
        <v>15</v>
      </c>
      <c r="G249" s="6" t="s">
        <v>15</v>
      </c>
      <c r="H249" s="6" t="s">
        <v>15</v>
      </c>
      <c r="I249" s="6">
        <v>47.1419</v>
      </c>
      <c r="J249" s="6">
        <v>47.097700000000003</v>
      </c>
      <c r="K249" s="16">
        <v>25.078598621666512</v>
      </c>
      <c r="L249" s="6">
        <v>33.000000000000327</v>
      </c>
      <c r="M249" s="90">
        <v>47.53846153846154</v>
      </c>
      <c r="N249" s="17">
        <v>65.458333333333314</v>
      </c>
      <c r="O249" s="6" t="s">
        <v>15</v>
      </c>
      <c r="P249" s="6" t="s">
        <v>15</v>
      </c>
      <c r="Q249" s="6" t="s">
        <v>15</v>
      </c>
      <c r="R249" s="6">
        <v>255</v>
      </c>
      <c r="S249" s="6">
        <v>261</v>
      </c>
      <c r="T249" s="16" t="s">
        <v>14</v>
      </c>
      <c r="U249" s="6">
        <v>1911</v>
      </c>
      <c r="V249" s="6">
        <v>1734</v>
      </c>
      <c r="W249" s="17">
        <v>197</v>
      </c>
      <c r="X249" s="17">
        <f>MIN(O249:Q249)+1</f>
        <v>1</v>
      </c>
      <c r="Y249" s="6">
        <v>100</v>
      </c>
      <c r="Z249" s="6">
        <v>100</v>
      </c>
      <c r="AA249" s="6">
        <v>100</v>
      </c>
      <c r="AB249" s="6">
        <v>81.513000000000005</v>
      </c>
      <c r="AC249" s="6">
        <v>81.954899999999995</v>
      </c>
      <c r="AD249" s="6">
        <f>IF(T249="NaN", IF($X249&gt;1, (1-(K249/$X249))*100,100), (1-(K249/T249))*100)</f>
        <v>100</v>
      </c>
      <c r="AE249" s="6">
        <f>IF(U249="NaN", IF($X249&gt;1, (1-(L249/$X249))*100,100), (1-(L249/U249))*100)</f>
        <v>98.273155416012543</v>
      </c>
      <c r="AF249" s="6">
        <f>IF(V249="NaN", IF($X249&gt;1, (1-(M249/$X249))*100,100), (1-(M249/V249))*100)</f>
        <v>97.258450891668886</v>
      </c>
      <c r="AG249" s="17">
        <f>IF(W249="NaN", IF($X249&gt;1, (1-(N249/$X249))*100,100), (1-(N249/W249))*100)</f>
        <v>66.772419627749585</v>
      </c>
      <c r="AH249" s="6">
        <v>7200</v>
      </c>
      <c r="AI249" s="6">
        <v>7200</v>
      </c>
      <c r="AJ249" s="6">
        <v>7200</v>
      </c>
      <c r="AK249" s="6">
        <v>7200</v>
      </c>
      <c r="AL249" s="6">
        <v>7200</v>
      </c>
      <c r="AM249" s="12">
        <v>7200</v>
      </c>
      <c r="AN249" s="1">
        <v>7200</v>
      </c>
      <c r="AO249" s="1">
        <v>7200</v>
      </c>
      <c r="AP249" s="18">
        <v>7200</v>
      </c>
      <c r="AQ249" s="1" t="b">
        <f>SUM($AH249:$AP249) &lt; $AU$1 * 7200</f>
        <v>1</v>
      </c>
      <c r="AR249" s="1" t="b">
        <f t="shared" si="7"/>
        <v>0</v>
      </c>
      <c r="AS249" s="5" t="b">
        <f>AND($AR249=FALSE, OR($AD249&lt;=0, $AE249&lt;=0, $AF249&lt;=0, $AG249&lt;=0))</f>
        <v>0</v>
      </c>
      <c r="AU249" s="1"/>
      <c r="AW249" s="14">
        <f xml:space="preserve"> SUBTOTAL(104, H249,K249:N249)</f>
        <v>65.458333333333314</v>
      </c>
      <c r="AX249" s="14">
        <f xml:space="preserve"> SUBTOTAL(105, O249:Q249,T249:W249)</f>
        <v>197</v>
      </c>
      <c r="AY249" s="39" t="b">
        <f t="shared" si="6"/>
        <v>1</v>
      </c>
    </row>
    <row r="250" spans="1:51">
      <c r="A250" s="5">
        <v>100</v>
      </c>
      <c r="B250" s="5">
        <v>16</v>
      </c>
      <c r="C250" s="7">
        <v>0.1</v>
      </c>
      <c r="D250" s="7">
        <v>0.5</v>
      </c>
      <c r="E250" s="5">
        <v>3</v>
      </c>
      <c r="F250" s="6" t="s">
        <v>15</v>
      </c>
      <c r="G250" s="6" t="s">
        <v>15</v>
      </c>
      <c r="H250" s="6" t="s">
        <v>15</v>
      </c>
      <c r="I250" s="6">
        <v>47.503300000000003</v>
      </c>
      <c r="J250" s="6">
        <v>46.776800000000001</v>
      </c>
      <c r="K250" s="16">
        <v>23.738068618176399</v>
      </c>
      <c r="L250" s="6">
        <v>45</v>
      </c>
      <c r="M250" s="90">
        <v>45.624999999999083</v>
      </c>
      <c r="N250" s="17">
        <v>69.547924992237185</v>
      </c>
      <c r="O250" s="6" t="s">
        <v>15</v>
      </c>
      <c r="P250" s="6" t="s">
        <v>15</v>
      </c>
      <c r="Q250" s="6" t="s">
        <v>15</v>
      </c>
      <c r="R250" s="6">
        <v>237</v>
      </c>
      <c r="S250" s="6">
        <v>144</v>
      </c>
      <c r="T250" s="16" t="s">
        <v>14</v>
      </c>
      <c r="U250" s="6" t="s">
        <v>14</v>
      </c>
      <c r="V250" s="6">
        <v>1928</v>
      </c>
      <c r="W250" s="17">
        <v>231</v>
      </c>
      <c r="X250" s="17">
        <f>MIN(O250:Q250)+1</f>
        <v>1</v>
      </c>
      <c r="Y250" s="6">
        <v>100</v>
      </c>
      <c r="Z250" s="6">
        <v>100</v>
      </c>
      <c r="AA250" s="6">
        <v>100</v>
      </c>
      <c r="AB250" s="6">
        <v>79.956400000000002</v>
      </c>
      <c r="AC250" s="6">
        <v>67.516099999999994</v>
      </c>
      <c r="AD250" s="6">
        <f>IF(T250="NaN", IF($X250&gt;1, (1-(K250/$X250))*100,100), (1-(K250/T250))*100)</f>
        <v>100</v>
      </c>
      <c r="AE250" s="6">
        <f>IF(U250="NaN", IF($X250&gt;1, (1-(L250/$X250))*100,100), (1-(L250/U250))*100)</f>
        <v>100</v>
      </c>
      <c r="AF250" s="6">
        <f>IF(V250="NaN", IF($X250&gt;1, (1-(M250/$X250))*100,100), (1-(M250/V250))*100)</f>
        <v>97.633558091286361</v>
      </c>
      <c r="AG250" s="17">
        <f>IF(W250="NaN", IF($X250&gt;1, (1-(N250/$X250))*100,100), (1-(N250/W250))*100)</f>
        <v>69.892673163533686</v>
      </c>
      <c r="AH250" s="6">
        <v>7200</v>
      </c>
      <c r="AI250" s="6">
        <v>7200</v>
      </c>
      <c r="AJ250" s="6">
        <v>7200</v>
      </c>
      <c r="AK250" s="6">
        <v>7200</v>
      </c>
      <c r="AL250" s="6">
        <v>7200</v>
      </c>
      <c r="AM250" s="12">
        <v>7200</v>
      </c>
      <c r="AN250" s="1">
        <v>7200</v>
      </c>
      <c r="AO250" s="1">
        <v>7200</v>
      </c>
      <c r="AP250" s="18">
        <v>7200</v>
      </c>
      <c r="AQ250" s="1" t="b">
        <f>SUM($AH250:$AP250) &lt; $AU$1 * 7200</f>
        <v>1</v>
      </c>
      <c r="AR250" s="1" t="b">
        <f t="shared" si="7"/>
        <v>0</v>
      </c>
      <c r="AS250" s="5" t="b">
        <f>AND($AR250=FALSE, OR($AD250&lt;=0, $AE250&lt;=0, $AF250&lt;=0, $AG250&lt;=0))</f>
        <v>0</v>
      </c>
      <c r="AU250" s="1"/>
      <c r="AW250" s="14">
        <f xml:space="preserve"> SUBTOTAL(104, H250,K250:N250)</f>
        <v>69.547924992237185</v>
      </c>
      <c r="AX250" s="14">
        <f xml:space="preserve"> SUBTOTAL(105, O250:Q250,T250:W250)</f>
        <v>231</v>
      </c>
      <c r="AY250" s="39" t="b">
        <f t="shared" si="6"/>
        <v>1</v>
      </c>
    </row>
    <row r="251" spans="1:51">
      <c r="A251" s="5">
        <v>100</v>
      </c>
      <c r="B251" s="5">
        <v>16</v>
      </c>
      <c r="C251" s="7">
        <v>0.1</v>
      </c>
      <c r="D251" s="7">
        <v>0.5</v>
      </c>
      <c r="E251" s="5">
        <v>4</v>
      </c>
      <c r="F251" s="6" t="s">
        <v>15</v>
      </c>
      <c r="G251" s="6" t="s">
        <v>15</v>
      </c>
      <c r="H251" s="6" t="s">
        <v>15</v>
      </c>
      <c r="I251" s="6">
        <v>48.122700000000002</v>
      </c>
      <c r="J251" s="6">
        <v>47.001399999999997</v>
      </c>
      <c r="K251" s="16">
        <v>24.496076065939661</v>
      </c>
      <c r="L251" s="6">
        <v>30</v>
      </c>
      <c r="M251" s="90">
        <v>52.323104016175641</v>
      </c>
      <c r="N251" s="17">
        <v>67.521974743553997</v>
      </c>
      <c r="O251" s="6" t="s">
        <v>15</v>
      </c>
      <c r="P251" s="6" t="s">
        <v>15</v>
      </c>
      <c r="Q251" s="6" t="s">
        <v>15</v>
      </c>
      <c r="R251" s="6">
        <v>216</v>
      </c>
      <c r="S251" s="6">
        <v>242</v>
      </c>
      <c r="T251" s="16">
        <v>1687</v>
      </c>
      <c r="U251" s="6" t="s">
        <v>14</v>
      </c>
      <c r="V251" s="6">
        <v>1964</v>
      </c>
      <c r="W251" s="17">
        <v>300</v>
      </c>
      <c r="X251" s="17">
        <f>MIN(O251:Q251)+1</f>
        <v>1</v>
      </c>
      <c r="Y251" s="6">
        <v>100</v>
      </c>
      <c r="Z251" s="6">
        <v>100</v>
      </c>
      <c r="AA251" s="6">
        <v>100</v>
      </c>
      <c r="AB251" s="6">
        <v>77.721000000000004</v>
      </c>
      <c r="AC251" s="6">
        <v>80.5779</v>
      </c>
      <c r="AD251" s="6">
        <f>IF(T251="NaN", IF($X251&gt;1, (1-(K251/$X251))*100,100), (1-(K251/T251))*100)</f>
        <v>98.547950440667478</v>
      </c>
      <c r="AE251" s="6">
        <f>IF(U251="NaN", IF($X251&gt;1, (1-(L251/$X251))*100,100), (1-(L251/U251))*100)</f>
        <v>100</v>
      </c>
      <c r="AF251" s="6">
        <f>IF(V251="NaN", IF($X251&gt;1, (1-(M251/$X251))*100,100), (1-(M251/V251))*100)</f>
        <v>97.335890834206936</v>
      </c>
      <c r="AG251" s="17">
        <f>IF(W251="NaN", IF($X251&gt;1, (1-(N251/$X251))*100,100), (1-(N251/W251))*100)</f>
        <v>77.492675085482006</v>
      </c>
      <c r="AH251" s="6">
        <v>7200</v>
      </c>
      <c r="AI251" s="6">
        <v>7200</v>
      </c>
      <c r="AJ251" s="6">
        <v>7200</v>
      </c>
      <c r="AK251" s="6">
        <v>7200</v>
      </c>
      <c r="AL251" s="6">
        <v>7200</v>
      </c>
      <c r="AM251" s="12">
        <v>7200</v>
      </c>
      <c r="AN251" s="1">
        <v>7200</v>
      </c>
      <c r="AO251" s="1">
        <v>7200</v>
      </c>
      <c r="AP251" s="18">
        <v>7200</v>
      </c>
      <c r="AQ251" s="1" t="b">
        <f>SUM($AH251:$AP251) &lt; $AU$1 * 7200</f>
        <v>1</v>
      </c>
      <c r="AR251" s="1" t="b">
        <f t="shared" si="7"/>
        <v>0</v>
      </c>
      <c r="AS251" s="5" t="b">
        <f>AND($AR251=FALSE, OR($AD251&lt;=0, $AE251&lt;=0, $AF251&lt;=0, $AG251&lt;=0))</f>
        <v>0</v>
      </c>
      <c r="AU251" s="1"/>
      <c r="AW251" s="14">
        <f xml:space="preserve"> SUBTOTAL(104, H251,K251:N251)</f>
        <v>67.521974743553997</v>
      </c>
      <c r="AX251" s="14">
        <f xml:space="preserve"> SUBTOTAL(105, O251:Q251,T251:W251)</f>
        <v>300</v>
      </c>
      <c r="AY251" s="39" t="b">
        <f t="shared" si="6"/>
        <v>1</v>
      </c>
    </row>
    <row r="252" spans="1:51">
      <c r="A252" s="5">
        <v>100</v>
      </c>
      <c r="B252" s="5">
        <v>16</v>
      </c>
      <c r="C252" s="7">
        <v>0.1</v>
      </c>
      <c r="D252" s="7">
        <v>0.5</v>
      </c>
      <c r="E252" s="5">
        <v>5</v>
      </c>
      <c r="F252" s="6" t="s">
        <v>15</v>
      </c>
      <c r="G252" s="6" t="s">
        <v>15</v>
      </c>
      <c r="H252" s="6" t="s">
        <v>15</v>
      </c>
      <c r="I252" s="6">
        <v>47.331600000000002</v>
      </c>
      <c r="J252" s="6">
        <v>46.878799999999998</v>
      </c>
      <c r="K252" s="16">
        <v>0</v>
      </c>
      <c r="L252" s="6">
        <v>46.000000000000028</v>
      </c>
      <c r="M252" s="90">
        <v>49.585106382978722</v>
      </c>
      <c r="N252" s="17">
        <v>74.461774610270439</v>
      </c>
      <c r="O252" s="6" t="s">
        <v>15</v>
      </c>
      <c r="P252" s="6" t="s">
        <v>15</v>
      </c>
      <c r="Q252" s="6" t="s">
        <v>15</v>
      </c>
      <c r="R252" s="6">
        <v>230</v>
      </c>
      <c r="S252" s="6">
        <v>260</v>
      </c>
      <c r="T252" s="16">
        <v>1938</v>
      </c>
      <c r="U252" s="6" t="s">
        <v>14</v>
      </c>
      <c r="V252" s="6" t="s">
        <v>14</v>
      </c>
      <c r="W252" s="17">
        <v>219</v>
      </c>
      <c r="X252" s="17">
        <f>MIN(O252:Q252)+1</f>
        <v>1</v>
      </c>
      <c r="Y252" s="6">
        <v>100</v>
      </c>
      <c r="Z252" s="6">
        <v>100</v>
      </c>
      <c r="AA252" s="6">
        <v>100</v>
      </c>
      <c r="AB252" s="6">
        <v>79.421000000000006</v>
      </c>
      <c r="AC252" s="6">
        <v>81.969700000000003</v>
      </c>
      <c r="AD252" s="6">
        <f>IF(T252="NaN", IF($X252&gt;1, (1-(K252/$X252))*100,100), (1-(K252/T252))*100)</f>
        <v>100</v>
      </c>
      <c r="AE252" s="6">
        <f>IF(U252="NaN", IF($X252&gt;1, (1-(L252/$X252))*100,100), (1-(L252/U252))*100)</f>
        <v>100</v>
      </c>
      <c r="AF252" s="6">
        <f>IF(V252="NaN", IF($X252&gt;1, (1-(M252/$X252))*100,100), (1-(M252/V252))*100)</f>
        <v>100</v>
      </c>
      <c r="AG252" s="17">
        <f>IF(W252="NaN", IF($X252&gt;1, (1-(N252/$X252))*100,100), (1-(N252/W252))*100)</f>
        <v>65.999189675675595</v>
      </c>
      <c r="AH252" s="6">
        <v>7200</v>
      </c>
      <c r="AI252" s="6">
        <v>7200</v>
      </c>
      <c r="AJ252" s="6">
        <v>7200</v>
      </c>
      <c r="AK252" s="6">
        <v>7200</v>
      </c>
      <c r="AL252" s="6">
        <v>7200</v>
      </c>
      <c r="AM252" s="12">
        <v>7200</v>
      </c>
      <c r="AN252" s="1">
        <v>7200</v>
      </c>
      <c r="AO252" s="1">
        <v>7200</v>
      </c>
      <c r="AP252" s="18">
        <v>7200</v>
      </c>
      <c r="AQ252" s="1" t="b">
        <f>SUM($AH252:$AP252) &lt; $AU$1 * 7200</f>
        <v>1</v>
      </c>
      <c r="AR252" s="1" t="b">
        <f t="shared" si="7"/>
        <v>0</v>
      </c>
      <c r="AS252" s="5" t="b">
        <f>AND($AR252=FALSE, OR($AD252&lt;=0, $AE252&lt;=0, $AF252&lt;=0, $AG252&lt;=0))</f>
        <v>0</v>
      </c>
      <c r="AU252" s="1"/>
      <c r="AW252" s="14">
        <f xml:space="preserve"> SUBTOTAL(104, H252,K252:N252)</f>
        <v>74.461774610270439</v>
      </c>
      <c r="AX252" s="14">
        <f xml:space="preserve"> SUBTOTAL(105, O252:Q252,T252:W252)</f>
        <v>219</v>
      </c>
      <c r="AY252" s="39" t="b">
        <f t="shared" si="6"/>
        <v>1</v>
      </c>
    </row>
    <row r="253" spans="1:51">
      <c r="A253" s="5">
        <v>100</v>
      </c>
      <c r="B253" s="5">
        <v>16</v>
      </c>
      <c r="C253" s="7">
        <v>0.1</v>
      </c>
      <c r="D253" s="7">
        <v>1</v>
      </c>
      <c r="E253" s="5">
        <v>1</v>
      </c>
      <c r="F253" s="6">
        <v>0</v>
      </c>
      <c r="G253" s="6">
        <v>0</v>
      </c>
      <c r="H253" s="6">
        <v>0</v>
      </c>
      <c r="I253" s="6">
        <v>49.077100000000002</v>
      </c>
      <c r="J253" s="6">
        <v>49.116500000000002</v>
      </c>
      <c r="K253" s="16">
        <v>51.999999999997797</v>
      </c>
      <c r="L253" s="6">
        <v>34</v>
      </c>
      <c r="M253" s="90">
        <v>49.487634216350457</v>
      </c>
      <c r="N253" s="17">
        <v>67.000000000000114</v>
      </c>
      <c r="O253" s="6">
        <v>4720</v>
      </c>
      <c r="P253" s="6">
        <v>4720</v>
      </c>
      <c r="Q253" s="6">
        <v>4720</v>
      </c>
      <c r="R253" s="6">
        <v>228</v>
      </c>
      <c r="S253" s="6">
        <v>210</v>
      </c>
      <c r="T253" s="16" t="s">
        <v>14</v>
      </c>
      <c r="U253" s="6" t="s">
        <v>14</v>
      </c>
      <c r="V253" s="6" t="s">
        <v>14</v>
      </c>
      <c r="W253" s="17">
        <v>315</v>
      </c>
      <c r="X253" s="17">
        <f>MIN(O253:Q253)+1</f>
        <v>4721</v>
      </c>
      <c r="Y253" s="6">
        <v>100</v>
      </c>
      <c r="Z253" s="6">
        <v>100</v>
      </c>
      <c r="AA253" s="6">
        <v>100</v>
      </c>
      <c r="AB253" s="6">
        <v>78.474900000000005</v>
      </c>
      <c r="AC253" s="6">
        <v>76.611199999999997</v>
      </c>
      <c r="AD253" s="6">
        <f>IF(T253="NaN", IF($X253&gt;1, (1-(K253/$X253))*100,100), (1-(K253/T253))*100)</f>
        <v>98.898538445244697</v>
      </c>
      <c r="AE253" s="6">
        <f>IF(U253="NaN", IF($X253&gt;1, (1-(L253/$X253))*100,100), (1-(L253/U253))*100)</f>
        <v>99.279813598813817</v>
      </c>
      <c r="AF253" s="6">
        <f>IF(V253="NaN", IF($X253&gt;1, (1-(M253/$X253))*100,100), (1-(M253/V253))*100)</f>
        <v>98.951755259132597</v>
      </c>
      <c r="AG253" s="17">
        <f>IF(W253="NaN", IF($X253&gt;1, (1-(N253/$X253))*100,100), (1-(N253/W253))*100)</f>
        <v>78.730158730158692</v>
      </c>
      <c r="AH253" s="6">
        <v>7200</v>
      </c>
      <c r="AI253" s="6">
        <v>7200</v>
      </c>
      <c r="AJ253" s="6">
        <v>7200</v>
      </c>
      <c r="AK253" s="6">
        <v>7200</v>
      </c>
      <c r="AL253" s="6">
        <v>7200</v>
      </c>
      <c r="AM253" s="12">
        <v>7200</v>
      </c>
      <c r="AN253" s="1">
        <v>7200</v>
      </c>
      <c r="AO253" s="1">
        <v>7200</v>
      </c>
      <c r="AP253" s="18">
        <v>7200</v>
      </c>
      <c r="AQ253" s="1" t="b">
        <f>SUM($AH253:$AP253) &lt; $AU$1 * 7200</f>
        <v>1</v>
      </c>
      <c r="AR253" s="1" t="b">
        <f t="shared" si="7"/>
        <v>0</v>
      </c>
      <c r="AS253" s="5" t="b">
        <f>AND($AR253=FALSE, OR($AD253&lt;=0, $AE253&lt;=0, $AF253&lt;=0, $AG253&lt;=0))</f>
        <v>0</v>
      </c>
      <c r="AU253" s="1"/>
      <c r="AW253" s="14">
        <f xml:space="preserve"> SUBTOTAL(104, H253,K253:N253)</f>
        <v>67.000000000000114</v>
      </c>
      <c r="AX253" s="14">
        <f xml:space="preserve"> SUBTOTAL(105, O253:Q253,T253:W253)</f>
        <v>315</v>
      </c>
      <c r="AY253" s="39" t="b">
        <f t="shared" si="6"/>
        <v>1</v>
      </c>
    </row>
    <row r="254" spans="1:51">
      <c r="A254" s="5">
        <v>100</v>
      </c>
      <c r="B254" s="5">
        <v>16</v>
      </c>
      <c r="C254" s="7">
        <v>0.1</v>
      </c>
      <c r="D254" s="7">
        <v>1</v>
      </c>
      <c r="E254" s="5">
        <v>2</v>
      </c>
      <c r="F254" s="6" t="s">
        <v>15</v>
      </c>
      <c r="G254" s="6" t="s">
        <v>15</v>
      </c>
      <c r="H254" s="6" t="s">
        <v>15</v>
      </c>
      <c r="I254" s="6">
        <v>47.9666</v>
      </c>
      <c r="J254" s="6">
        <v>47.726900000000001</v>
      </c>
      <c r="K254" s="16">
        <v>54.001930036188213</v>
      </c>
      <c r="L254" s="6">
        <v>48.900000000000013</v>
      </c>
      <c r="M254" s="90">
        <v>47.834042553191487</v>
      </c>
      <c r="N254" s="17">
        <v>68.019718155349381</v>
      </c>
      <c r="O254" s="6" t="s">
        <v>15</v>
      </c>
      <c r="P254" s="6" t="s">
        <v>15</v>
      </c>
      <c r="Q254" s="6" t="s">
        <v>15</v>
      </c>
      <c r="R254" s="6">
        <v>225</v>
      </c>
      <c r="S254" s="6">
        <v>189</v>
      </c>
      <c r="T254" s="16" t="s">
        <v>14</v>
      </c>
      <c r="U254" s="6" t="s">
        <v>14</v>
      </c>
      <c r="V254" s="6" t="s">
        <v>14</v>
      </c>
      <c r="W254" s="17">
        <v>247</v>
      </c>
      <c r="X254" s="17">
        <f>MIN(O254:Q254)+1</f>
        <v>1</v>
      </c>
      <c r="Y254" s="6">
        <v>100</v>
      </c>
      <c r="Z254" s="6">
        <v>100</v>
      </c>
      <c r="AA254" s="6">
        <v>100</v>
      </c>
      <c r="AB254" s="6">
        <v>78.6815</v>
      </c>
      <c r="AC254" s="6">
        <v>74.747699999999995</v>
      </c>
      <c r="AD254" s="6">
        <f>IF(T254="NaN", IF($X254&gt;1, (1-(K254/$X254))*100,100), (1-(K254/T254))*100)</f>
        <v>100</v>
      </c>
      <c r="AE254" s="6">
        <f>IF(U254="NaN", IF($X254&gt;1, (1-(L254/$X254))*100,100), (1-(L254/U254))*100)</f>
        <v>100</v>
      </c>
      <c r="AF254" s="6">
        <f>IF(V254="NaN", IF($X254&gt;1, (1-(M254/$X254))*100,100), (1-(M254/V254))*100)</f>
        <v>100</v>
      </c>
      <c r="AG254" s="17">
        <f>IF(W254="NaN", IF($X254&gt;1, (1-(N254/$X254))*100,100), (1-(N254/W254))*100)</f>
        <v>72.461652568684471</v>
      </c>
      <c r="AH254" s="6">
        <v>7200</v>
      </c>
      <c r="AI254" s="6">
        <v>7200</v>
      </c>
      <c r="AJ254" s="6">
        <v>7200</v>
      </c>
      <c r="AK254" s="6">
        <v>7200</v>
      </c>
      <c r="AL254" s="6">
        <v>7200</v>
      </c>
      <c r="AM254" s="12">
        <v>7200</v>
      </c>
      <c r="AN254" s="1">
        <v>7200</v>
      </c>
      <c r="AO254" s="1">
        <v>7200</v>
      </c>
      <c r="AP254" s="18">
        <v>7200</v>
      </c>
      <c r="AQ254" s="1" t="b">
        <f>SUM($AH254:$AP254) &lt; $AU$1 * 7200</f>
        <v>1</v>
      </c>
      <c r="AR254" s="1" t="b">
        <f t="shared" si="7"/>
        <v>0</v>
      </c>
      <c r="AS254" s="5" t="b">
        <f>AND($AR254=FALSE, OR($AD254&lt;=0, $AE254&lt;=0, $AF254&lt;=0, $AG254&lt;=0))</f>
        <v>0</v>
      </c>
      <c r="AU254" s="1"/>
      <c r="AW254" s="14">
        <f xml:space="preserve"> SUBTOTAL(104, H254,K254:N254)</f>
        <v>68.019718155349381</v>
      </c>
      <c r="AX254" s="14">
        <f xml:space="preserve"> SUBTOTAL(105, O254:Q254,T254:W254)</f>
        <v>247</v>
      </c>
      <c r="AY254" s="39" t="b">
        <f t="shared" si="6"/>
        <v>1</v>
      </c>
    </row>
    <row r="255" spans="1:51">
      <c r="A255" s="5">
        <v>100</v>
      </c>
      <c r="B255" s="5">
        <v>16</v>
      </c>
      <c r="C255" s="7">
        <v>0.1</v>
      </c>
      <c r="D255" s="7">
        <v>1</v>
      </c>
      <c r="E255" s="5">
        <v>3</v>
      </c>
      <c r="F255" s="6" t="s">
        <v>15</v>
      </c>
      <c r="G255" s="6" t="s">
        <v>15</v>
      </c>
      <c r="H255" s="6" t="s">
        <v>15</v>
      </c>
      <c r="I255" s="6">
        <v>47.650599999999997</v>
      </c>
      <c r="J255" s="6">
        <v>47.520099999999999</v>
      </c>
      <c r="K255" s="16">
        <v>53.8</v>
      </c>
      <c r="L255" s="6">
        <v>56.105263157894747</v>
      </c>
      <c r="M255" s="90">
        <v>52.888062907085832</v>
      </c>
      <c r="N255" s="17">
        <v>65.847215473008859</v>
      </c>
      <c r="O255" s="6" t="s">
        <v>15</v>
      </c>
      <c r="P255" s="6" t="s">
        <v>15</v>
      </c>
      <c r="Q255" s="6" t="s">
        <v>15</v>
      </c>
      <c r="R255" s="6">
        <v>175</v>
      </c>
      <c r="S255" s="6">
        <v>209</v>
      </c>
      <c r="T255" s="16" t="s">
        <v>14</v>
      </c>
      <c r="U255" s="6" t="s">
        <v>14</v>
      </c>
      <c r="V255" s="6" t="s">
        <v>14</v>
      </c>
      <c r="W255" s="17">
        <v>231</v>
      </c>
      <c r="X255" s="17">
        <f>MIN(O255:Q255)+1</f>
        <v>1</v>
      </c>
      <c r="Y255" s="6">
        <v>100</v>
      </c>
      <c r="Z255" s="6">
        <v>100</v>
      </c>
      <c r="AA255" s="6">
        <v>100</v>
      </c>
      <c r="AB255" s="6">
        <v>72.771100000000004</v>
      </c>
      <c r="AC255" s="6">
        <v>77.263099999999994</v>
      </c>
      <c r="AD255" s="6">
        <f>IF(T255="NaN", IF($X255&gt;1, (1-(K255/$X255))*100,100), (1-(K255/T255))*100)</f>
        <v>100</v>
      </c>
      <c r="AE255" s="6">
        <f>IF(U255="NaN", IF($X255&gt;1, (1-(L255/$X255))*100,100), (1-(L255/U255))*100)</f>
        <v>100</v>
      </c>
      <c r="AF255" s="6">
        <f>IF(V255="NaN", IF($X255&gt;1, (1-(M255/$X255))*100,100), (1-(M255/V255))*100)</f>
        <v>100</v>
      </c>
      <c r="AG255" s="17">
        <f>IF(W255="NaN", IF($X255&gt;1, (1-(N255/$X255))*100,100), (1-(N255/W255))*100)</f>
        <v>71.494711916446391</v>
      </c>
      <c r="AH255" s="6">
        <v>7200</v>
      </c>
      <c r="AI255" s="6">
        <v>7200</v>
      </c>
      <c r="AJ255" s="6">
        <v>7200</v>
      </c>
      <c r="AK255" s="6">
        <v>7200</v>
      </c>
      <c r="AL255" s="6">
        <v>7200</v>
      </c>
      <c r="AM255" s="12">
        <v>7200</v>
      </c>
      <c r="AN255" s="1">
        <v>7200</v>
      </c>
      <c r="AO255" s="1">
        <v>7200</v>
      </c>
      <c r="AP255" s="18">
        <v>7200</v>
      </c>
      <c r="AQ255" s="1" t="b">
        <f>SUM($AH255:$AP255) &lt; $AU$1 * 7200</f>
        <v>1</v>
      </c>
      <c r="AR255" s="1" t="b">
        <f t="shared" si="7"/>
        <v>0</v>
      </c>
      <c r="AS255" s="5" t="b">
        <f>AND($AR255=FALSE, OR($AD255&lt;=0, $AE255&lt;=0, $AF255&lt;=0, $AG255&lt;=0))</f>
        <v>0</v>
      </c>
      <c r="AU255" s="1"/>
      <c r="AW255" s="14">
        <f xml:space="preserve"> SUBTOTAL(104, H255,K255:N255)</f>
        <v>65.847215473008859</v>
      </c>
      <c r="AX255" s="14">
        <f xml:space="preserve"> SUBTOTAL(105, O255:Q255,T255:W255)</f>
        <v>231</v>
      </c>
      <c r="AY255" s="39" t="b">
        <f t="shared" si="6"/>
        <v>1</v>
      </c>
    </row>
    <row r="256" spans="1:51">
      <c r="A256" s="5">
        <v>100</v>
      </c>
      <c r="B256" s="5">
        <v>16</v>
      </c>
      <c r="C256" s="7">
        <v>0.1</v>
      </c>
      <c r="D256" s="7">
        <v>1</v>
      </c>
      <c r="E256" s="5">
        <v>4</v>
      </c>
      <c r="F256" s="6" t="s">
        <v>15</v>
      </c>
      <c r="G256" s="6" t="s">
        <v>15</v>
      </c>
      <c r="H256" s="6" t="s">
        <v>15</v>
      </c>
      <c r="I256" s="6">
        <v>48.22</v>
      </c>
      <c r="J256" s="6">
        <v>48.199300000000001</v>
      </c>
      <c r="K256" s="16">
        <v>54.999999999999893</v>
      </c>
      <c r="L256" s="6">
        <v>30</v>
      </c>
      <c r="M256" s="90">
        <v>53.935063820251401</v>
      </c>
      <c r="N256" s="17">
        <v>66.235273501287253</v>
      </c>
      <c r="O256" s="6" t="s">
        <v>15</v>
      </c>
      <c r="P256" s="6" t="s">
        <v>15</v>
      </c>
      <c r="Q256" s="6" t="s">
        <v>15</v>
      </c>
      <c r="R256" s="6">
        <v>246</v>
      </c>
      <c r="S256" s="6">
        <v>264</v>
      </c>
      <c r="T256" s="16" t="s">
        <v>14</v>
      </c>
      <c r="U256" s="6" t="s">
        <v>14</v>
      </c>
      <c r="V256" s="6" t="s">
        <v>14</v>
      </c>
      <c r="W256" s="17">
        <v>228</v>
      </c>
      <c r="X256" s="17">
        <f>MIN(O256:Q256)+1</f>
        <v>1</v>
      </c>
      <c r="Y256" s="6">
        <v>100</v>
      </c>
      <c r="Z256" s="6">
        <v>100</v>
      </c>
      <c r="AA256" s="6">
        <v>100</v>
      </c>
      <c r="AB256" s="6">
        <v>80.398399999999995</v>
      </c>
      <c r="AC256" s="6">
        <v>81.742699999999999</v>
      </c>
      <c r="AD256" s="6">
        <f>IF(T256="NaN", IF($X256&gt;1, (1-(K256/$X256))*100,100), (1-(K256/T256))*100)</f>
        <v>100</v>
      </c>
      <c r="AE256" s="6">
        <f>IF(U256="NaN", IF($X256&gt;1, (1-(L256/$X256))*100,100), (1-(L256/U256))*100)</f>
        <v>100</v>
      </c>
      <c r="AF256" s="6">
        <f>IF(V256="NaN", IF($X256&gt;1, (1-(M256/$X256))*100,100), (1-(M256/V256))*100)</f>
        <v>100</v>
      </c>
      <c r="AG256" s="17">
        <f>IF(W256="NaN", IF($X256&gt;1, (1-(N256/$X256))*100,100), (1-(N256/W256))*100)</f>
        <v>70.949441446803846</v>
      </c>
      <c r="AH256" s="6">
        <v>7200</v>
      </c>
      <c r="AI256" s="6">
        <v>7200</v>
      </c>
      <c r="AJ256" s="6">
        <v>7200</v>
      </c>
      <c r="AK256" s="6">
        <v>7200</v>
      </c>
      <c r="AL256" s="6">
        <v>7200</v>
      </c>
      <c r="AM256" s="12">
        <v>7200</v>
      </c>
      <c r="AN256" s="1">
        <v>7200</v>
      </c>
      <c r="AO256" s="1">
        <v>7200</v>
      </c>
      <c r="AP256" s="18">
        <v>7200</v>
      </c>
      <c r="AQ256" s="1" t="b">
        <f>SUM($AH256:$AP256) &lt; $AU$1 * 7200</f>
        <v>1</v>
      </c>
      <c r="AR256" s="1" t="b">
        <f t="shared" si="7"/>
        <v>0</v>
      </c>
      <c r="AS256" s="5" t="b">
        <f>AND($AR256=FALSE, OR($AD256&lt;=0, $AE256&lt;=0, $AF256&lt;=0, $AG256&lt;=0))</f>
        <v>0</v>
      </c>
      <c r="AU256" s="1"/>
      <c r="AW256" s="14">
        <f xml:space="preserve"> SUBTOTAL(104, H256,K256:N256)</f>
        <v>66.235273501287253</v>
      </c>
      <c r="AX256" s="14">
        <f xml:space="preserve"> SUBTOTAL(105, O256:Q256,T256:W256)</f>
        <v>228</v>
      </c>
      <c r="AY256" s="39" t="b">
        <f t="shared" si="6"/>
        <v>1</v>
      </c>
    </row>
    <row r="257" spans="1:51">
      <c r="A257" s="5">
        <v>100</v>
      </c>
      <c r="B257" s="5">
        <v>16</v>
      </c>
      <c r="C257" s="7">
        <v>0.1</v>
      </c>
      <c r="D257" s="7">
        <v>1</v>
      </c>
      <c r="E257" s="5">
        <v>5</v>
      </c>
      <c r="F257" s="6" t="s">
        <v>15</v>
      </c>
      <c r="G257" s="6" t="s">
        <v>15</v>
      </c>
      <c r="H257" s="6" t="s">
        <v>15</v>
      </c>
      <c r="I257" s="6">
        <v>47.747500000000002</v>
      </c>
      <c r="J257" s="6">
        <v>47.363399999999999</v>
      </c>
      <c r="K257" s="16">
        <v>54.947407045009761</v>
      </c>
      <c r="L257" s="6">
        <v>32</v>
      </c>
      <c r="M257" s="90">
        <v>46.270343231777893</v>
      </c>
      <c r="N257" s="17">
        <v>68.464110197863562</v>
      </c>
      <c r="O257" s="6" t="s">
        <v>15</v>
      </c>
      <c r="P257" s="6" t="s">
        <v>15</v>
      </c>
      <c r="Q257" s="6" t="s">
        <v>15</v>
      </c>
      <c r="R257" s="6">
        <v>264</v>
      </c>
      <c r="S257" s="6">
        <v>230</v>
      </c>
      <c r="T257" s="16" t="s">
        <v>14</v>
      </c>
      <c r="U257" s="6" t="s">
        <v>14</v>
      </c>
      <c r="V257" s="6" t="s">
        <v>14</v>
      </c>
      <c r="W257" s="17">
        <v>239</v>
      </c>
      <c r="X257" s="17">
        <f>MIN(O257:Q257)+1</f>
        <v>1</v>
      </c>
      <c r="Y257" s="6">
        <v>100</v>
      </c>
      <c r="Z257" s="6">
        <v>100</v>
      </c>
      <c r="AA257" s="6">
        <v>100</v>
      </c>
      <c r="AB257" s="6">
        <v>81.913799999999995</v>
      </c>
      <c r="AC257" s="6">
        <v>79.407200000000003</v>
      </c>
      <c r="AD257" s="6">
        <f>IF(T257="NaN", IF($X257&gt;1, (1-(K257/$X257))*100,100), (1-(K257/T257))*100)</f>
        <v>100</v>
      </c>
      <c r="AE257" s="6">
        <f>IF(U257="NaN", IF($X257&gt;1, (1-(L257/$X257))*100,100), (1-(L257/U257))*100)</f>
        <v>100</v>
      </c>
      <c r="AF257" s="6">
        <f>IF(V257="NaN", IF($X257&gt;1, (1-(M257/$X257))*100,100), (1-(M257/V257))*100)</f>
        <v>100</v>
      </c>
      <c r="AG257" s="17">
        <f>IF(W257="NaN", IF($X257&gt;1, (1-(N257/$X257))*100,100), (1-(N257/W257))*100)</f>
        <v>71.353928787504785</v>
      </c>
      <c r="AH257" s="6">
        <v>7200</v>
      </c>
      <c r="AI257" s="6">
        <v>7200</v>
      </c>
      <c r="AJ257" s="6">
        <v>7200</v>
      </c>
      <c r="AK257" s="6">
        <v>7200</v>
      </c>
      <c r="AL257" s="6">
        <v>7200</v>
      </c>
      <c r="AM257" s="12">
        <v>7200</v>
      </c>
      <c r="AN257" s="1">
        <v>7200</v>
      </c>
      <c r="AO257" s="1">
        <v>7200</v>
      </c>
      <c r="AP257" s="18">
        <v>7200</v>
      </c>
      <c r="AQ257" s="1" t="b">
        <f>SUM($AH257:$AP257) &lt; $AU$1 * 7200</f>
        <v>1</v>
      </c>
      <c r="AR257" s="1" t="b">
        <f t="shared" si="7"/>
        <v>0</v>
      </c>
      <c r="AS257" s="5" t="b">
        <f>AND($AR257=FALSE, OR($AD257&lt;=0, $AE257&lt;=0, $AF257&lt;=0, $AG257&lt;=0))</f>
        <v>0</v>
      </c>
      <c r="AU257" s="1"/>
      <c r="AW257" s="14">
        <f xml:space="preserve"> SUBTOTAL(104, H257,K257:N257)</f>
        <v>68.464110197863562</v>
      </c>
      <c r="AX257" s="14">
        <f xml:space="preserve"> SUBTOTAL(105, O257:Q257,T257:W257)</f>
        <v>239</v>
      </c>
      <c r="AY257" s="39" t="b">
        <f t="shared" si="6"/>
        <v>1</v>
      </c>
    </row>
    <row r="258" spans="1:51">
      <c r="A258" s="5">
        <v>100</v>
      </c>
      <c r="B258" s="5">
        <v>16</v>
      </c>
      <c r="C258" s="7">
        <v>0.3</v>
      </c>
      <c r="D258" s="7">
        <v>0.1</v>
      </c>
      <c r="E258" s="5">
        <v>1</v>
      </c>
      <c r="F258" s="6" t="s">
        <v>15</v>
      </c>
      <c r="G258" s="6" t="s">
        <v>15</v>
      </c>
      <c r="H258" s="6" t="s">
        <v>15</v>
      </c>
      <c r="I258" s="6">
        <v>47.406300000000002</v>
      </c>
      <c r="J258" s="6">
        <v>47.406300000000002</v>
      </c>
      <c r="K258" s="16">
        <v>0</v>
      </c>
      <c r="L258" s="6">
        <v>47.332335778172137</v>
      </c>
      <c r="M258" s="90">
        <v>47.319228311276923</v>
      </c>
      <c r="N258" s="17">
        <v>67.062499999998721</v>
      </c>
      <c r="O258" s="6" t="s">
        <v>15</v>
      </c>
      <c r="P258" s="6" t="s">
        <v>15</v>
      </c>
      <c r="Q258" s="6" t="s">
        <v>15</v>
      </c>
      <c r="R258" s="6">
        <v>214</v>
      </c>
      <c r="S258" s="6">
        <v>217</v>
      </c>
      <c r="T258" s="16">
        <v>369</v>
      </c>
      <c r="U258" s="6" t="s">
        <v>14</v>
      </c>
      <c r="V258" s="6">
        <v>402</v>
      </c>
      <c r="W258" s="17">
        <v>281</v>
      </c>
      <c r="X258" s="17">
        <f>MIN(O258:Q258)+1</f>
        <v>1</v>
      </c>
      <c r="Y258" s="6">
        <v>100</v>
      </c>
      <c r="Z258" s="6">
        <v>100</v>
      </c>
      <c r="AA258" s="6">
        <v>100</v>
      </c>
      <c r="AB258" s="6">
        <v>77.847499999999997</v>
      </c>
      <c r="AC258" s="6">
        <v>78.153800000000004</v>
      </c>
      <c r="AD258" s="6">
        <f>IF(T258="NaN", IF($X258&gt;1, (1-(K258/$X258))*100,100), (1-(K258/T258))*100)</f>
        <v>100</v>
      </c>
      <c r="AE258" s="6">
        <f>IF(U258="NaN", IF($X258&gt;1, (1-(L258/$X258))*100,100), (1-(L258/U258))*100)</f>
        <v>100</v>
      </c>
      <c r="AF258" s="6">
        <f>IF(V258="NaN", IF($X258&gt;1, (1-(M258/$X258))*100,100), (1-(M258/V258))*100)</f>
        <v>88.229047683761962</v>
      </c>
      <c r="AG258" s="17">
        <f>IF(W258="NaN", IF($X258&gt;1, (1-(N258/$X258))*100,100), (1-(N258/W258))*100)</f>
        <v>76.134341637011133</v>
      </c>
      <c r="AH258" s="6">
        <v>7200</v>
      </c>
      <c r="AI258" s="6">
        <v>7200</v>
      </c>
      <c r="AJ258" s="6">
        <v>7200</v>
      </c>
      <c r="AK258" s="6">
        <v>7200</v>
      </c>
      <c r="AL258" s="6">
        <v>7200</v>
      </c>
      <c r="AM258" s="12">
        <v>7200</v>
      </c>
      <c r="AN258" s="1">
        <v>7200</v>
      </c>
      <c r="AO258" s="1">
        <v>7200</v>
      </c>
      <c r="AP258" s="18">
        <v>7200</v>
      </c>
      <c r="AQ258" s="1" t="b">
        <f>SUM($AH258:$AP258) &lt; $AU$1 * 7200</f>
        <v>1</v>
      </c>
      <c r="AR258" s="1" t="b">
        <f t="shared" si="7"/>
        <v>0</v>
      </c>
      <c r="AS258" s="5" t="b">
        <f>AND($AR258=FALSE, OR($AD258&lt;=0, $AE258&lt;=0, $AF258&lt;=0, $AG258&lt;=0))</f>
        <v>0</v>
      </c>
      <c r="AU258" s="1"/>
      <c r="AW258" s="14">
        <f xml:space="preserve"> SUBTOTAL(104, H258,K258:N258)</f>
        <v>67.062499999998721</v>
      </c>
      <c r="AX258" s="14">
        <f xml:space="preserve"> SUBTOTAL(105, O258:Q258,T258:W258)</f>
        <v>281</v>
      </c>
      <c r="AY258" s="39" t="b">
        <f t="shared" si="6"/>
        <v>1</v>
      </c>
    </row>
    <row r="259" spans="1:51">
      <c r="A259" s="5">
        <v>100</v>
      </c>
      <c r="B259" s="5">
        <v>16</v>
      </c>
      <c r="C259" s="7">
        <v>0.3</v>
      </c>
      <c r="D259" s="7">
        <v>0.1</v>
      </c>
      <c r="E259" s="5">
        <v>2</v>
      </c>
      <c r="F259" s="6" t="s">
        <v>15</v>
      </c>
      <c r="G259" s="6" t="s">
        <v>15</v>
      </c>
      <c r="H259" s="6" t="s">
        <v>15</v>
      </c>
      <c r="I259" s="6">
        <v>49.318199999999997</v>
      </c>
      <c r="J259" s="6">
        <v>49.318199999999997</v>
      </c>
      <c r="K259" s="16">
        <v>22.076785198200401</v>
      </c>
      <c r="L259" s="6">
        <v>49.311006811481867</v>
      </c>
      <c r="M259" s="90">
        <v>49.845643523540708</v>
      </c>
      <c r="N259" s="17">
        <v>59.725929850357957</v>
      </c>
      <c r="O259" s="6" t="s">
        <v>15</v>
      </c>
      <c r="P259" s="6" t="s">
        <v>15</v>
      </c>
      <c r="Q259" s="6" t="s">
        <v>15</v>
      </c>
      <c r="R259" s="6">
        <v>196</v>
      </c>
      <c r="S259" s="6">
        <v>214</v>
      </c>
      <c r="T259" s="16">
        <v>279</v>
      </c>
      <c r="U259" s="6">
        <v>439</v>
      </c>
      <c r="V259" s="6">
        <v>350</v>
      </c>
      <c r="W259" s="17">
        <v>245</v>
      </c>
      <c r="X259" s="17">
        <f>MIN(O259:Q259)+1</f>
        <v>1</v>
      </c>
      <c r="Y259" s="6">
        <v>100</v>
      </c>
      <c r="Z259" s="6">
        <v>100</v>
      </c>
      <c r="AA259" s="6">
        <v>100</v>
      </c>
      <c r="AB259" s="6">
        <v>74.837699999999998</v>
      </c>
      <c r="AC259" s="6">
        <v>76.954099999999997</v>
      </c>
      <c r="AD259" s="6">
        <f>IF(T259="NaN", IF($X259&gt;1, (1-(K259/$X259))*100,100), (1-(K259/T259))*100)</f>
        <v>92.08717376408589</v>
      </c>
      <c r="AE259" s="6">
        <f>IF(U259="NaN", IF($X259&gt;1, (1-(L259/$X259))*100,100), (1-(L259/U259))*100)</f>
        <v>88.767424416518935</v>
      </c>
      <c r="AF259" s="6">
        <f>IF(V259="NaN", IF($X259&gt;1, (1-(M259/$X259))*100,100), (1-(M259/V259))*100)</f>
        <v>85.758387564702659</v>
      </c>
      <c r="AG259" s="17">
        <f>IF(W259="NaN", IF($X259&gt;1, (1-(N259/$X259))*100,100), (1-(N259/W259))*100)</f>
        <v>75.622069448833486</v>
      </c>
      <c r="AH259" s="6">
        <v>7200</v>
      </c>
      <c r="AI259" s="6">
        <v>7200</v>
      </c>
      <c r="AJ259" s="6">
        <v>7200</v>
      </c>
      <c r="AK259" s="6">
        <v>7200</v>
      </c>
      <c r="AL259" s="6">
        <v>7200</v>
      </c>
      <c r="AM259" s="12">
        <v>7200</v>
      </c>
      <c r="AN259" s="1">
        <v>7200</v>
      </c>
      <c r="AO259" s="1">
        <v>7200</v>
      </c>
      <c r="AP259" s="18">
        <v>7200</v>
      </c>
      <c r="AQ259" s="1" t="b">
        <f>SUM($AH259:$AP259) &lt; $AU$1 * 7200</f>
        <v>1</v>
      </c>
      <c r="AR259" s="1" t="b">
        <f t="shared" si="7"/>
        <v>0</v>
      </c>
      <c r="AS259" s="5" t="b">
        <f>AND($AR259=FALSE, OR($AD259&lt;=0, $AE259&lt;=0, $AF259&lt;=0, $AG259&lt;=0))</f>
        <v>0</v>
      </c>
      <c r="AU259" s="1"/>
      <c r="AW259" s="14">
        <f xml:space="preserve"> SUBTOTAL(104, H259,K259:N259)</f>
        <v>59.725929850357957</v>
      </c>
      <c r="AX259" s="14">
        <f xml:space="preserve"> SUBTOTAL(105, O259:Q259,T259:W259)</f>
        <v>245</v>
      </c>
      <c r="AY259" s="39" t="b">
        <f t="shared" ref="AY259:AY272" si="8">ROUND(AW259,0) &lt;= ROUND(AX259, 0)</f>
        <v>1</v>
      </c>
    </row>
    <row r="260" spans="1:51">
      <c r="A260" s="5">
        <v>100</v>
      </c>
      <c r="B260" s="5">
        <v>16</v>
      </c>
      <c r="C260" s="7">
        <v>0.3</v>
      </c>
      <c r="D260" s="7">
        <v>0.1</v>
      </c>
      <c r="E260" s="5">
        <v>3</v>
      </c>
      <c r="F260" s="6" t="s">
        <v>15</v>
      </c>
      <c r="G260" s="6" t="s">
        <v>15</v>
      </c>
      <c r="H260" s="6" t="s">
        <v>15</v>
      </c>
      <c r="I260" s="6">
        <v>49.56</v>
      </c>
      <c r="J260" s="6">
        <v>49.56</v>
      </c>
      <c r="K260" s="16">
        <v>1.10093666343679E-2</v>
      </c>
      <c r="L260" s="6">
        <v>48.386455219030289</v>
      </c>
      <c r="M260" s="90">
        <v>49.604660853386832</v>
      </c>
      <c r="N260" s="17">
        <v>56.099999999999369</v>
      </c>
      <c r="O260" s="6" t="s">
        <v>15</v>
      </c>
      <c r="P260" s="6" t="s">
        <v>15</v>
      </c>
      <c r="Q260" s="6" t="s">
        <v>15</v>
      </c>
      <c r="R260" s="6">
        <v>207</v>
      </c>
      <c r="S260" s="6">
        <v>210</v>
      </c>
      <c r="T260" s="16">
        <v>389</v>
      </c>
      <c r="U260" s="6">
        <v>522</v>
      </c>
      <c r="V260" s="6">
        <v>478</v>
      </c>
      <c r="W260" s="17">
        <v>255</v>
      </c>
      <c r="X260" s="17">
        <f>MIN(O260:Q260)+1</f>
        <v>1</v>
      </c>
      <c r="Y260" s="6">
        <v>100</v>
      </c>
      <c r="Z260" s="6">
        <v>100</v>
      </c>
      <c r="AA260" s="6">
        <v>100</v>
      </c>
      <c r="AB260" s="6">
        <v>76.058000000000007</v>
      </c>
      <c r="AC260" s="6">
        <v>76.400000000000006</v>
      </c>
      <c r="AD260" s="6">
        <f>IF(T260="NaN", IF($X260&gt;1, (1-(K260/$X260))*100,100), (1-(K260/T260))*100)</f>
        <v>99.997169828628699</v>
      </c>
      <c r="AE260" s="6">
        <f>IF(U260="NaN", IF($X260&gt;1, (1-(L260/$X260))*100,100), (1-(L260/U260))*100)</f>
        <v>90.730564134285387</v>
      </c>
      <c r="AF260" s="6">
        <f>IF(V260="NaN", IF($X260&gt;1, (1-(M260/$X260))*100,100), (1-(M260/V260))*100)</f>
        <v>89.622455888412802</v>
      </c>
      <c r="AG260" s="17">
        <f>IF(W260="NaN", IF($X260&gt;1, (1-(N260/$X260))*100,100), (1-(N260/W260))*100)</f>
        <v>78.000000000000242</v>
      </c>
      <c r="AH260" s="6">
        <v>7200</v>
      </c>
      <c r="AI260" s="6">
        <v>7200</v>
      </c>
      <c r="AJ260" s="6">
        <v>7200</v>
      </c>
      <c r="AK260" s="6">
        <v>7200</v>
      </c>
      <c r="AL260" s="6">
        <v>7200</v>
      </c>
      <c r="AM260" s="12">
        <v>7200</v>
      </c>
      <c r="AN260" s="1">
        <v>7200</v>
      </c>
      <c r="AO260" s="1">
        <v>7200</v>
      </c>
      <c r="AP260" s="18">
        <v>7200</v>
      </c>
      <c r="AQ260" s="1" t="b">
        <f>SUM($AH260:$AP260) &lt; $AU$1 * 7200</f>
        <v>1</v>
      </c>
      <c r="AR260" s="1" t="b">
        <f t="shared" ref="AR260:AR272" si="9">OR($Y260=0, $Z260=0, $AA260=0, $AB260=0, $AC260=0)</f>
        <v>0</v>
      </c>
      <c r="AS260" s="5" t="b">
        <f>AND($AR260=FALSE, OR($AD260&lt;=0, $AE260&lt;=0, $AF260&lt;=0, $AG260&lt;=0))</f>
        <v>0</v>
      </c>
      <c r="AU260" s="1"/>
      <c r="AW260" s="14">
        <f xml:space="preserve"> SUBTOTAL(104, H260,K260:N260)</f>
        <v>56.099999999999369</v>
      </c>
      <c r="AX260" s="14">
        <f xml:space="preserve"> SUBTOTAL(105, O260:Q260,T260:W260)</f>
        <v>255</v>
      </c>
      <c r="AY260" s="39" t="b">
        <f t="shared" si="8"/>
        <v>1</v>
      </c>
    </row>
    <row r="261" spans="1:51">
      <c r="A261" s="5">
        <v>100</v>
      </c>
      <c r="B261" s="5">
        <v>16</v>
      </c>
      <c r="C261" s="7">
        <v>0.3</v>
      </c>
      <c r="D261" s="7">
        <v>0.1</v>
      </c>
      <c r="E261" s="5">
        <v>4</v>
      </c>
      <c r="F261" s="6" t="s">
        <v>15</v>
      </c>
      <c r="G261" s="6" t="s">
        <v>15</v>
      </c>
      <c r="H261" s="6" t="s">
        <v>15</v>
      </c>
      <c r="I261" s="6">
        <v>47.529400000000003</v>
      </c>
      <c r="J261" s="6">
        <v>47.529400000000003</v>
      </c>
      <c r="K261" s="16">
        <v>1.2554169982623019E-3</v>
      </c>
      <c r="L261" s="6">
        <v>47.440912741766617</v>
      </c>
      <c r="M261" s="90">
        <v>47.441620209628823</v>
      </c>
      <c r="N261" s="17">
        <v>57.498047434835669</v>
      </c>
      <c r="O261" s="6" t="s">
        <v>15</v>
      </c>
      <c r="P261" s="6" t="s">
        <v>15</v>
      </c>
      <c r="Q261" s="6" t="s">
        <v>15</v>
      </c>
      <c r="R261" s="6">
        <v>218</v>
      </c>
      <c r="S261" s="6">
        <v>218</v>
      </c>
      <c r="T261" s="16">
        <v>448</v>
      </c>
      <c r="U261" s="6">
        <v>550</v>
      </c>
      <c r="V261" s="6">
        <v>430</v>
      </c>
      <c r="W261" s="17">
        <v>338</v>
      </c>
      <c r="X261" s="17">
        <f>MIN(O261:Q261)+1</f>
        <v>1</v>
      </c>
      <c r="Y261" s="6">
        <v>100</v>
      </c>
      <c r="Z261" s="6">
        <v>100</v>
      </c>
      <c r="AA261" s="6">
        <v>100</v>
      </c>
      <c r="AB261" s="6">
        <v>78.197500000000005</v>
      </c>
      <c r="AC261" s="6">
        <v>78.197500000000005</v>
      </c>
      <c r="AD261" s="6">
        <f>IF(T261="NaN", IF($X261&gt;1, (1-(K261/$X261))*100,100), (1-(K261/T261))*100)</f>
        <v>99.999719772991455</v>
      </c>
      <c r="AE261" s="6">
        <f>IF(U261="NaN", IF($X261&gt;1, (1-(L261/$X261))*100,100), (1-(L261/U261))*100)</f>
        <v>91.374379501496989</v>
      </c>
      <c r="AF261" s="6">
        <f>IF(V261="NaN", IF($X261&gt;1, (1-(M261/$X261))*100,100), (1-(M261/V261))*100)</f>
        <v>88.967065067528182</v>
      </c>
      <c r="AG261" s="17">
        <f>IF(W261="NaN", IF($X261&gt;1, (1-(N261/$X261))*100,100), (1-(N261/W261))*100)</f>
        <v>82.988743362474665</v>
      </c>
      <c r="AH261" s="6">
        <v>7200</v>
      </c>
      <c r="AI261" s="6">
        <v>7200</v>
      </c>
      <c r="AJ261" s="6">
        <v>7200</v>
      </c>
      <c r="AK261" s="6">
        <v>7200</v>
      </c>
      <c r="AL261" s="6">
        <v>7200</v>
      </c>
      <c r="AM261" s="12">
        <v>7200</v>
      </c>
      <c r="AN261" s="1">
        <v>7200</v>
      </c>
      <c r="AO261" s="1">
        <v>7200</v>
      </c>
      <c r="AP261" s="18">
        <v>7200</v>
      </c>
      <c r="AQ261" s="1" t="b">
        <f>SUM($AH261:$AP261) &lt; $AU$1 * 7200</f>
        <v>1</v>
      </c>
      <c r="AR261" s="1" t="b">
        <f t="shared" si="9"/>
        <v>0</v>
      </c>
      <c r="AS261" s="5" t="b">
        <f>AND($AR261=FALSE, OR($AD261&lt;=0, $AE261&lt;=0, $AF261&lt;=0, $AG261&lt;=0))</f>
        <v>0</v>
      </c>
      <c r="AU261" s="1"/>
      <c r="AW261" s="14">
        <f xml:space="preserve"> SUBTOTAL(104, H261,K261:N261)</f>
        <v>57.498047434835669</v>
      </c>
      <c r="AX261" s="14">
        <f xml:space="preserve"> SUBTOTAL(105, O261:Q261,T261:W261)</f>
        <v>338</v>
      </c>
      <c r="AY261" s="39" t="b">
        <f t="shared" si="8"/>
        <v>1</v>
      </c>
    </row>
    <row r="262" spans="1:51">
      <c r="A262" s="5">
        <v>100</v>
      </c>
      <c r="B262" s="5">
        <v>16</v>
      </c>
      <c r="C262" s="7">
        <v>0.3</v>
      </c>
      <c r="D262" s="7">
        <v>0.1</v>
      </c>
      <c r="E262" s="5">
        <v>5</v>
      </c>
      <c r="F262" s="6" t="s">
        <v>15</v>
      </c>
      <c r="G262" s="6" t="s">
        <v>15</v>
      </c>
      <c r="H262" s="6" t="s">
        <v>15</v>
      </c>
      <c r="I262" s="6">
        <v>47.1556</v>
      </c>
      <c r="J262" s="6">
        <v>47.1556</v>
      </c>
      <c r="K262" s="16">
        <v>0.44267042816595098</v>
      </c>
      <c r="L262" s="6">
        <v>49.87718316668915</v>
      </c>
      <c r="M262" s="90">
        <v>47.099023038065063</v>
      </c>
      <c r="N262" s="17">
        <v>57.876829586519918</v>
      </c>
      <c r="O262" s="6" t="s">
        <v>15</v>
      </c>
      <c r="P262" s="6" t="s">
        <v>15</v>
      </c>
      <c r="Q262" s="6" t="s">
        <v>15</v>
      </c>
      <c r="R262" s="6">
        <v>227</v>
      </c>
      <c r="S262" s="6">
        <v>229</v>
      </c>
      <c r="T262" s="16">
        <v>362</v>
      </c>
      <c r="U262" s="6">
        <v>341</v>
      </c>
      <c r="V262" s="6">
        <v>381</v>
      </c>
      <c r="W262" s="17">
        <v>263</v>
      </c>
      <c r="X262" s="17">
        <f>MIN(O262:Q262)+1</f>
        <v>1</v>
      </c>
      <c r="Y262" s="6">
        <v>100</v>
      </c>
      <c r="Z262" s="6">
        <v>100</v>
      </c>
      <c r="AA262" s="6">
        <v>100</v>
      </c>
      <c r="AB262" s="6">
        <v>79.226600000000005</v>
      </c>
      <c r="AC262" s="6">
        <v>79.408100000000005</v>
      </c>
      <c r="AD262" s="6">
        <f>IF(T262="NaN", IF($X262&gt;1, (1-(K262/$X262))*100,100), (1-(K262/T262))*100)</f>
        <v>99.877715351335368</v>
      </c>
      <c r="AE262" s="6">
        <f>IF(U262="NaN", IF($X262&gt;1, (1-(L262/$X262))*100,100), (1-(L262/U262))*100)</f>
        <v>85.373260068419611</v>
      </c>
      <c r="AF262" s="6">
        <f>IF(V262="NaN", IF($X262&gt;1, (1-(M262/$X262))*100,100), (1-(M262/V262))*100)</f>
        <v>87.63805169604592</v>
      </c>
      <c r="AG262" s="17">
        <f>IF(W262="NaN", IF($X262&gt;1, (1-(N262/$X262))*100,100), (1-(N262/W262))*100)</f>
        <v>77.993600917673035</v>
      </c>
      <c r="AH262" s="6">
        <v>7200</v>
      </c>
      <c r="AI262" s="6">
        <v>7200</v>
      </c>
      <c r="AJ262" s="6">
        <v>7200</v>
      </c>
      <c r="AK262" s="6">
        <v>7200</v>
      </c>
      <c r="AL262" s="6">
        <v>7200</v>
      </c>
      <c r="AM262" s="12">
        <v>7200</v>
      </c>
      <c r="AN262" s="1">
        <v>7200</v>
      </c>
      <c r="AO262" s="1">
        <v>7200</v>
      </c>
      <c r="AP262" s="18">
        <v>7200</v>
      </c>
      <c r="AQ262" s="1" t="b">
        <f>SUM($AH262:$AP262) &lt; $AU$1 * 7200</f>
        <v>1</v>
      </c>
      <c r="AR262" s="1" t="b">
        <f t="shared" si="9"/>
        <v>0</v>
      </c>
      <c r="AS262" s="5" t="b">
        <f>AND($AR262=FALSE, OR($AD262&lt;=0, $AE262&lt;=0, $AF262&lt;=0, $AG262&lt;=0))</f>
        <v>0</v>
      </c>
      <c r="AU262" s="1"/>
      <c r="AW262" s="14">
        <f xml:space="preserve"> SUBTOTAL(104, H262,K262:N262)</f>
        <v>57.876829586519918</v>
      </c>
      <c r="AX262" s="14">
        <f xml:space="preserve"> SUBTOTAL(105, O262:Q262,T262:W262)</f>
        <v>263</v>
      </c>
      <c r="AY262" s="39" t="b">
        <f t="shared" si="8"/>
        <v>1</v>
      </c>
    </row>
    <row r="263" spans="1:51">
      <c r="A263" s="5">
        <v>100</v>
      </c>
      <c r="B263" s="5">
        <v>16</v>
      </c>
      <c r="C263" s="7">
        <v>0.3</v>
      </c>
      <c r="D263" s="7">
        <v>0.5</v>
      </c>
      <c r="E263" s="5">
        <v>1</v>
      </c>
      <c r="F263" s="6" t="s">
        <v>15</v>
      </c>
      <c r="G263" s="6" t="s">
        <v>15</v>
      </c>
      <c r="H263" s="6" t="s">
        <v>15</v>
      </c>
      <c r="I263" s="6">
        <v>53.008800000000001</v>
      </c>
      <c r="J263" s="6">
        <v>51.859299999999998</v>
      </c>
      <c r="K263" s="16">
        <v>6.5777160564148372E-3</v>
      </c>
      <c r="L263" s="6">
        <v>38.479999999999983</v>
      </c>
      <c r="M263" s="90">
        <v>53.207663645961247</v>
      </c>
      <c r="N263" s="17">
        <v>68.8</v>
      </c>
      <c r="O263" s="6" t="s">
        <v>15</v>
      </c>
      <c r="P263" s="6" t="s">
        <v>15</v>
      </c>
      <c r="Q263" s="6" t="s">
        <v>15</v>
      </c>
      <c r="R263" s="6">
        <v>405</v>
      </c>
      <c r="S263" s="6">
        <v>348</v>
      </c>
      <c r="T263" s="16" t="s">
        <v>14</v>
      </c>
      <c r="U263" s="6" t="s">
        <v>14</v>
      </c>
      <c r="V263" s="6" t="s">
        <v>14</v>
      </c>
      <c r="W263" s="17">
        <v>317</v>
      </c>
      <c r="X263" s="17">
        <f>MIN(O263:Q263)+1</f>
        <v>1</v>
      </c>
      <c r="Y263" s="6">
        <v>100</v>
      </c>
      <c r="Z263" s="6">
        <v>100</v>
      </c>
      <c r="AA263" s="6">
        <v>100</v>
      </c>
      <c r="AB263" s="6">
        <v>86.9114</v>
      </c>
      <c r="AC263" s="6">
        <v>85.097899999999996</v>
      </c>
      <c r="AD263" s="6">
        <f>IF(T263="NaN", IF($X263&gt;1, (1-(K263/$X263))*100,100), (1-(K263/T263))*100)</f>
        <v>100</v>
      </c>
      <c r="AE263" s="6">
        <f>IF(U263="NaN", IF($X263&gt;1, (1-(L263/$X263))*100,100), (1-(L263/U263))*100)</f>
        <v>100</v>
      </c>
      <c r="AF263" s="6">
        <f>IF(V263="NaN", IF($X263&gt;1, (1-(M263/$X263))*100,100), (1-(M263/V263))*100)</f>
        <v>100</v>
      </c>
      <c r="AG263" s="17">
        <f>IF(W263="NaN", IF($X263&gt;1, (1-(N263/$X263))*100,100), (1-(N263/W263))*100)</f>
        <v>78.296529968454266</v>
      </c>
      <c r="AH263" s="6">
        <v>7200</v>
      </c>
      <c r="AI263" s="6">
        <v>7200</v>
      </c>
      <c r="AJ263" s="6">
        <v>7200</v>
      </c>
      <c r="AK263" s="6">
        <v>7200</v>
      </c>
      <c r="AL263" s="6">
        <v>7200</v>
      </c>
      <c r="AM263" s="12">
        <v>7200</v>
      </c>
      <c r="AN263" s="1">
        <v>7200</v>
      </c>
      <c r="AO263" s="1">
        <v>7200</v>
      </c>
      <c r="AP263" s="18">
        <v>7200</v>
      </c>
      <c r="AQ263" s="1" t="b">
        <f>SUM($AH263:$AP263) &lt; $AU$1 * 7200</f>
        <v>1</v>
      </c>
      <c r="AR263" s="1" t="b">
        <f t="shared" si="9"/>
        <v>0</v>
      </c>
      <c r="AS263" s="5" t="b">
        <f>AND($AR263=FALSE, OR($AD263&lt;=0, $AE263&lt;=0, $AF263&lt;=0, $AG263&lt;=0))</f>
        <v>0</v>
      </c>
      <c r="AU263" s="1"/>
      <c r="AW263" s="14">
        <f xml:space="preserve"> SUBTOTAL(104, H263,K263:N263)</f>
        <v>68.8</v>
      </c>
      <c r="AX263" s="14">
        <f xml:space="preserve"> SUBTOTAL(105, O263:Q263,T263:W263)</f>
        <v>317</v>
      </c>
      <c r="AY263" s="39" t="b">
        <f t="shared" si="8"/>
        <v>1</v>
      </c>
    </row>
    <row r="264" spans="1:51">
      <c r="A264" s="5">
        <v>100</v>
      </c>
      <c r="B264" s="5">
        <v>16</v>
      </c>
      <c r="C264" s="7">
        <v>0.3</v>
      </c>
      <c r="D264" s="7">
        <v>0.5</v>
      </c>
      <c r="E264" s="5">
        <v>2</v>
      </c>
      <c r="F264" s="6" t="s">
        <v>15</v>
      </c>
      <c r="G264" s="6" t="s">
        <v>15</v>
      </c>
      <c r="H264" s="6" t="s">
        <v>15</v>
      </c>
      <c r="I264" s="6">
        <v>50.0107</v>
      </c>
      <c r="J264" s="6">
        <v>50.004399999999997</v>
      </c>
      <c r="K264" s="16">
        <v>1.9693098929809971E-2</v>
      </c>
      <c r="L264" s="6">
        <v>51.212952293155098</v>
      </c>
      <c r="M264" s="90">
        <v>50.333985358809919</v>
      </c>
      <c r="N264" s="17">
        <v>68.08771929824556</v>
      </c>
      <c r="O264" s="6" t="s">
        <v>15</v>
      </c>
      <c r="P264" s="6" t="s">
        <v>15</v>
      </c>
      <c r="Q264" s="6" t="s">
        <v>15</v>
      </c>
      <c r="R264" s="6">
        <v>444</v>
      </c>
      <c r="S264" s="6">
        <v>249</v>
      </c>
      <c r="T264" s="16" t="s">
        <v>14</v>
      </c>
      <c r="U264" s="6" t="s">
        <v>14</v>
      </c>
      <c r="V264" s="6" t="s">
        <v>14</v>
      </c>
      <c r="W264" s="17">
        <v>483</v>
      </c>
      <c r="X264" s="17">
        <f>MIN(O264:Q264)+1</f>
        <v>1</v>
      </c>
      <c r="Y264" s="6">
        <v>100</v>
      </c>
      <c r="Z264" s="6">
        <v>100</v>
      </c>
      <c r="AA264" s="6">
        <v>100</v>
      </c>
      <c r="AB264" s="6">
        <v>88.7363</v>
      </c>
      <c r="AC264" s="6">
        <v>79.917900000000003</v>
      </c>
      <c r="AD264" s="6">
        <f>IF(T264="NaN", IF($X264&gt;1, (1-(K264/$X264))*100,100), (1-(K264/T264))*100)</f>
        <v>100</v>
      </c>
      <c r="AE264" s="6">
        <f>IF(U264="NaN", IF($X264&gt;1, (1-(L264/$X264))*100,100), (1-(L264/U264))*100)</f>
        <v>100</v>
      </c>
      <c r="AF264" s="6">
        <f>IF(V264="NaN", IF($X264&gt;1, (1-(M264/$X264))*100,100), (1-(M264/V264))*100)</f>
        <v>100</v>
      </c>
      <c r="AG264" s="17">
        <f>IF(W264="NaN", IF($X264&gt;1, (1-(N264/$X264))*100,100), (1-(N264/W264))*100)</f>
        <v>85.90316370636738</v>
      </c>
      <c r="AH264" s="6">
        <v>7200</v>
      </c>
      <c r="AI264" s="6">
        <v>7200</v>
      </c>
      <c r="AJ264" s="6">
        <v>7200</v>
      </c>
      <c r="AK264" s="6">
        <v>7200</v>
      </c>
      <c r="AL264" s="6">
        <v>7200</v>
      </c>
      <c r="AM264" s="12">
        <v>7200</v>
      </c>
      <c r="AN264" s="1">
        <v>7200</v>
      </c>
      <c r="AO264" s="1">
        <v>7200</v>
      </c>
      <c r="AP264" s="18">
        <v>7200</v>
      </c>
      <c r="AQ264" s="1" t="b">
        <f>SUM($AH264:$AP264) &lt; $AU$1 * 7200</f>
        <v>1</v>
      </c>
      <c r="AR264" s="1" t="b">
        <f t="shared" si="9"/>
        <v>0</v>
      </c>
      <c r="AS264" s="5" t="b">
        <f>AND($AR264=FALSE, OR($AD264&lt;=0, $AE264&lt;=0, $AF264&lt;=0, $AG264&lt;=0))</f>
        <v>0</v>
      </c>
      <c r="AU264" s="1"/>
      <c r="AW264" s="14">
        <f xml:space="preserve"> SUBTOTAL(104, H264,K264:N264)</f>
        <v>68.08771929824556</v>
      </c>
      <c r="AX264" s="14">
        <f xml:space="preserve"> SUBTOTAL(105, O264:Q264,T264:W264)</f>
        <v>483</v>
      </c>
      <c r="AY264" s="39" t="b">
        <f t="shared" si="8"/>
        <v>1</v>
      </c>
    </row>
    <row r="265" spans="1:51">
      <c r="A265" s="5">
        <v>100</v>
      </c>
      <c r="B265" s="5">
        <v>16</v>
      </c>
      <c r="C265" s="7">
        <v>0.3</v>
      </c>
      <c r="D265" s="7">
        <v>0.5</v>
      </c>
      <c r="E265" s="5">
        <v>3</v>
      </c>
      <c r="F265" s="6" t="s">
        <v>15</v>
      </c>
      <c r="G265" s="6" t="s">
        <v>15</v>
      </c>
      <c r="H265" s="6" t="s">
        <v>15</v>
      </c>
      <c r="I265" s="6">
        <v>48.509</v>
      </c>
      <c r="J265" s="6">
        <v>48.0152</v>
      </c>
      <c r="K265" s="16">
        <v>25.131227325417019</v>
      </c>
      <c r="L265" s="6">
        <v>43.153846153846153</v>
      </c>
      <c r="M265" s="90">
        <v>48.61776500194361</v>
      </c>
      <c r="N265" s="17">
        <v>67.678103668969612</v>
      </c>
      <c r="O265" s="6" t="s">
        <v>15</v>
      </c>
      <c r="P265" s="6" t="s">
        <v>15</v>
      </c>
      <c r="Q265" s="6" t="s">
        <v>15</v>
      </c>
      <c r="R265" s="6">
        <v>279</v>
      </c>
      <c r="S265" s="6">
        <v>372</v>
      </c>
      <c r="T265" s="16" t="s">
        <v>14</v>
      </c>
      <c r="U265" s="6" t="s">
        <v>14</v>
      </c>
      <c r="V265" s="6" t="s">
        <v>14</v>
      </c>
      <c r="W265" s="17">
        <v>326</v>
      </c>
      <c r="X265" s="17">
        <f>MIN(O265:Q265)+1</f>
        <v>1</v>
      </c>
      <c r="Y265" s="6">
        <v>100</v>
      </c>
      <c r="Z265" s="6">
        <v>100</v>
      </c>
      <c r="AA265" s="6">
        <v>100</v>
      </c>
      <c r="AB265" s="6">
        <v>82.613299999999995</v>
      </c>
      <c r="AC265" s="6">
        <v>87.092699999999994</v>
      </c>
      <c r="AD265" s="6">
        <f>IF(T265="NaN", IF($X265&gt;1, (1-(K265/$X265))*100,100), (1-(K265/T265))*100)</f>
        <v>100</v>
      </c>
      <c r="AE265" s="6">
        <f>IF(U265="NaN", IF($X265&gt;1, (1-(L265/$X265))*100,100), (1-(L265/U265))*100)</f>
        <v>100</v>
      </c>
      <c r="AF265" s="6">
        <f>IF(V265="NaN", IF($X265&gt;1, (1-(M265/$X265))*100,100), (1-(M265/V265))*100)</f>
        <v>100</v>
      </c>
      <c r="AG265" s="17">
        <f>IF(W265="NaN", IF($X265&gt;1, (1-(N265/$X265))*100,100), (1-(N265/W265))*100)</f>
        <v>79.239845500316065</v>
      </c>
      <c r="AH265" s="6">
        <v>7200</v>
      </c>
      <c r="AI265" s="6">
        <v>7200</v>
      </c>
      <c r="AJ265" s="6">
        <v>7200</v>
      </c>
      <c r="AK265" s="6">
        <v>7200</v>
      </c>
      <c r="AL265" s="6">
        <v>7200</v>
      </c>
      <c r="AM265" s="12">
        <v>7200</v>
      </c>
      <c r="AN265" s="1">
        <v>7200</v>
      </c>
      <c r="AO265" s="1">
        <v>7200</v>
      </c>
      <c r="AP265" s="18">
        <v>7200</v>
      </c>
      <c r="AQ265" s="1" t="b">
        <f>SUM($AH265:$AP265) &lt; $AU$1 * 7200</f>
        <v>1</v>
      </c>
      <c r="AR265" s="1" t="b">
        <f t="shared" si="9"/>
        <v>0</v>
      </c>
      <c r="AS265" s="5" t="b">
        <f>AND($AR265=FALSE, OR($AD265&lt;=0, $AE265&lt;=0, $AF265&lt;=0, $AG265&lt;=0))</f>
        <v>0</v>
      </c>
      <c r="AU265" s="1"/>
      <c r="AW265" s="14">
        <f xml:space="preserve"> SUBTOTAL(104, H265,K265:N265)</f>
        <v>67.678103668969612</v>
      </c>
      <c r="AX265" s="14">
        <f xml:space="preserve"> SUBTOTAL(105, O265:Q265,T265:W265)</f>
        <v>326</v>
      </c>
      <c r="AY265" s="39" t="b">
        <f t="shared" si="8"/>
        <v>1</v>
      </c>
    </row>
    <row r="266" spans="1:51">
      <c r="A266" s="5">
        <v>100</v>
      </c>
      <c r="B266" s="5">
        <v>16</v>
      </c>
      <c r="C266" s="7">
        <v>0.3</v>
      </c>
      <c r="D266" s="7">
        <v>0.5</v>
      </c>
      <c r="E266" s="5">
        <v>4</v>
      </c>
      <c r="F266" s="6" t="s">
        <v>15</v>
      </c>
      <c r="G266" s="6" t="s">
        <v>15</v>
      </c>
      <c r="H266" s="6" t="s">
        <v>15</v>
      </c>
      <c r="I266" s="6">
        <v>53.193199999999997</v>
      </c>
      <c r="J266" s="6">
        <v>49.141100000000002</v>
      </c>
      <c r="K266" s="16">
        <v>24.297046035073329</v>
      </c>
      <c r="L266" s="6">
        <v>39.111111111111107</v>
      </c>
      <c r="M266" s="90">
        <v>38.79999999999994</v>
      </c>
      <c r="N266" s="17">
        <v>69.999999999999986</v>
      </c>
      <c r="O266" s="6" t="s">
        <v>15</v>
      </c>
      <c r="P266" s="6" t="s">
        <v>15</v>
      </c>
      <c r="Q266" s="6" t="s">
        <v>15</v>
      </c>
      <c r="R266" s="6">
        <v>370</v>
      </c>
      <c r="S266" s="6">
        <v>410</v>
      </c>
      <c r="T266" s="16" t="s">
        <v>14</v>
      </c>
      <c r="U266" s="6" t="s">
        <v>14</v>
      </c>
      <c r="V266" s="6" t="s">
        <v>14</v>
      </c>
      <c r="W266" s="17">
        <v>283</v>
      </c>
      <c r="X266" s="17">
        <f>MIN(O266:Q266)+1</f>
        <v>1</v>
      </c>
      <c r="Y266" s="6">
        <v>100</v>
      </c>
      <c r="Z266" s="6">
        <v>100</v>
      </c>
      <c r="AA266" s="6">
        <v>100</v>
      </c>
      <c r="AB266" s="6">
        <v>85.623500000000007</v>
      </c>
      <c r="AC266" s="6">
        <v>88.014399999999995</v>
      </c>
      <c r="AD266" s="6">
        <f>IF(T266="NaN", IF($X266&gt;1, (1-(K266/$X266))*100,100), (1-(K266/T266))*100)</f>
        <v>100</v>
      </c>
      <c r="AE266" s="6">
        <f>IF(U266="NaN", IF($X266&gt;1, (1-(L266/$X266))*100,100), (1-(L266/U266))*100)</f>
        <v>100</v>
      </c>
      <c r="AF266" s="6">
        <f>IF(V266="NaN", IF($X266&gt;1, (1-(M266/$X266))*100,100), (1-(M266/V266))*100)</f>
        <v>100</v>
      </c>
      <c r="AG266" s="17">
        <f>IF(W266="NaN", IF($X266&gt;1, (1-(N266/$X266))*100,100), (1-(N266/W266))*100)</f>
        <v>75.265017667844518</v>
      </c>
      <c r="AH266" s="6">
        <v>7200</v>
      </c>
      <c r="AI266" s="6">
        <v>7200</v>
      </c>
      <c r="AJ266" s="6">
        <v>7200</v>
      </c>
      <c r="AK266" s="6">
        <v>7200</v>
      </c>
      <c r="AL266" s="6">
        <v>7200</v>
      </c>
      <c r="AM266" s="12">
        <v>7200</v>
      </c>
      <c r="AN266" s="1">
        <v>7200</v>
      </c>
      <c r="AO266" s="1">
        <v>7200</v>
      </c>
      <c r="AP266" s="18">
        <v>7200</v>
      </c>
      <c r="AQ266" s="1" t="b">
        <f>SUM($AH266:$AP266) &lt; $AU$1 * 7200</f>
        <v>1</v>
      </c>
      <c r="AR266" s="1" t="b">
        <f t="shared" si="9"/>
        <v>0</v>
      </c>
      <c r="AS266" s="5" t="b">
        <f>AND($AR266=FALSE, OR($AD266&lt;=0, $AE266&lt;=0, $AF266&lt;=0, $AG266&lt;=0))</f>
        <v>0</v>
      </c>
      <c r="AU266" s="1"/>
      <c r="AW266" s="14">
        <f xml:space="preserve"> SUBTOTAL(104, H266,K266:N266)</f>
        <v>69.999999999999986</v>
      </c>
      <c r="AX266" s="14">
        <f xml:space="preserve"> SUBTOTAL(105, O266:Q266,T266:W266)</f>
        <v>283</v>
      </c>
      <c r="AY266" s="39" t="b">
        <f t="shared" si="8"/>
        <v>1</v>
      </c>
    </row>
    <row r="267" spans="1:51">
      <c r="A267" s="5">
        <v>100</v>
      </c>
      <c r="B267" s="5">
        <v>16</v>
      </c>
      <c r="C267" s="7">
        <v>0.3</v>
      </c>
      <c r="D267" s="7">
        <v>0.5</v>
      </c>
      <c r="E267" s="5">
        <v>5</v>
      </c>
      <c r="F267" s="6" t="s">
        <v>15</v>
      </c>
      <c r="G267" s="6" t="s">
        <v>15</v>
      </c>
      <c r="H267" s="6" t="s">
        <v>15</v>
      </c>
      <c r="I267" s="6">
        <v>47.924900000000001</v>
      </c>
      <c r="J267" s="6">
        <v>45.582500000000003</v>
      </c>
      <c r="K267" s="16">
        <v>24.43112320294162</v>
      </c>
      <c r="L267" s="6">
        <v>47.361111111111107</v>
      </c>
      <c r="M267" s="90">
        <v>53.202021397443318</v>
      </c>
      <c r="N267" s="17">
        <v>69.500000000000142</v>
      </c>
      <c r="O267" s="6" t="s">
        <v>15</v>
      </c>
      <c r="P267" s="6" t="s">
        <v>15</v>
      </c>
      <c r="Q267" s="6" t="s">
        <v>15</v>
      </c>
      <c r="R267" s="6">
        <v>355</v>
      </c>
      <c r="S267" s="6">
        <v>374</v>
      </c>
      <c r="T267" s="16" t="s">
        <v>14</v>
      </c>
      <c r="U267" s="6" t="s">
        <v>14</v>
      </c>
      <c r="V267" s="6" t="s">
        <v>14</v>
      </c>
      <c r="W267" s="17">
        <v>358</v>
      </c>
      <c r="X267" s="17">
        <f>MIN(O267:Q267)+1</f>
        <v>1</v>
      </c>
      <c r="Y267" s="6">
        <v>100</v>
      </c>
      <c r="Z267" s="6">
        <v>100</v>
      </c>
      <c r="AA267" s="6">
        <v>100</v>
      </c>
      <c r="AB267" s="6">
        <v>86.5</v>
      </c>
      <c r="AC267" s="6">
        <v>87.812200000000004</v>
      </c>
      <c r="AD267" s="6">
        <f>IF(T267="NaN", IF($X267&gt;1, (1-(K267/$X267))*100,100), (1-(K267/T267))*100)</f>
        <v>100</v>
      </c>
      <c r="AE267" s="6">
        <f>IF(U267="NaN", IF($X267&gt;1, (1-(L267/$X267))*100,100), (1-(L267/U267))*100)</f>
        <v>100</v>
      </c>
      <c r="AF267" s="6">
        <f>IF(V267="NaN", IF($X267&gt;1, (1-(M267/$X267))*100,100), (1-(M267/V267))*100)</f>
        <v>100</v>
      </c>
      <c r="AG267" s="17">
        <f>IF(W267="NaN", IF($X267&gt;1, (1-(N267/$X267))*100,100), (1-(N267/W267))*100)</f>
        <v>80.586592178770914</v>
      </c>
      <c r="AH267" s="6">
        <v>7200</v>
      </c>
      <c r="AI267" s="6">
        <v>7200</v>
      </c>
      <c r="AJ267" s="6">
        <v>7200</v>
      </c>
      <c r="AK267" s="6">
        <v>7200</v>
      </c>
      <c r="AL267" s="6">
        <v>7200</v>
      </c>
      <c r="AM267" s="12">
        <v>7200</v>
      </c>
      <c r="AN267" s="1">
        <v>7200</v>
      </c>
      <c r="AO267" s="1">
        <v>7200</v>
      </c>
      <c r="AP267" s="18">
        <v>7200</v>
      </c>
      <c r="AQ267" s="1" t="b">
        <f>SUM($AH267:$AP267) &lt; $AU$1 * 7200</f>
        <v>1</v>
      </c>
      <c r="AR267" s="1" t="b">
        <f t="shared" si="9"/>
        <v>0</v>
      </c>
      <c r="AS267" s="5" t="b">
        <f>AND($AR267=FALSE, OR($AD267&lt;=0, $AE267&lt;=0, $AF267&lt;=0, $AG267&lt;=0))</f>
        <v>0</v>
      </c>
      <c r="AU267" s="1"/>
      <c r="AW267" s="14">
        <f xml:space="preserve"> SUBTOTAL(104, H267,K267:N267)</f>
        <v>69.500000000000142</v>
      </c>
      <c r="AX267" s="14">
        <f xml:space="preserve"> SUBTOTAL(105, O267:Q267,T267:W267)</f>
        <v>358</v>
      </c>
      <c r="AY267" s="39" t="b">
        <f t="shared" si="8"/>
        <v>1</v>
      </c>
    </row>
    <row r="268" spans="1:51">
      <c r="A268" s="5">
        <v>100</v>
      </c>
      <c r="B268" s="5">
        <v>16</v>
      </c>
      <c r="C268" s="7">
        <v>0.3</v>
      </c>
      <c r="D268" s="7">
        <v>1</v>
      </c>
      <c r="E268" s="5">
        <v>1</v>
      </c>
      <c r="F268" s="6" t="s">
        <v>15</v>
      </c>
      <c r="G268" s="6" t="s">
        <v>15</v>
      </c>
      <c r="H268" s="6" t="s">
        <v>15</v>
      </c>
      <c r="I268" s="6">
        <v>53.0426</v>
      </c>
      <c r="J268" s="6">
        <v>53.016399999999997</v>
      </c>
      <c r="K268" s="16">
        <v>58.708061002178638</v>
      </c>
      <c r="L268" s="6">
        <v>37.000000000000007</v>
      </c>
      <c r="M268" s="90">
        <v>53.44385862643017</v>
      </c>
      <c r="N268" s="17">
        <v>74.648317287828249</v>
      </c>
      <c r="O268" s="6" t="s">
        <v>15</v>
      </c>
      <c r="P268" s="6" t="s">
        <v>15</v>
      </c>
      <c r="Q268" s="6" t="s">
        <v>15</v>
      </c>
      <c r="R268" s="6">
        <v>317</v>
      </c>
      <c r="S268" s="6">
        <v>297</v>
      </c>
      <c r="T268" s="16" t="s">
        <v>14</v>
      </c>
      <c r="U268" s="6" t="s">
        <v>14</v>
      </c>
      <c r="V268" s="6" t="s">
        <v>14</v>
      </c>
      <c r="W268" s="17">
        <v>367</v>
      </c>
      <c r="X268" s="17">
        <f>MIN(O268:Q268)+1</f>
        <v>1</v>
      </c>
      <c r="Y268" s="6">
        <v>100</v>
      </c>
      <c r="Z268" s="6">
        <v>100</v>
      </c>
      <c r="AA268" s="6">
        <v>100</v>
      </c>
      <c r="AB268" s="6">
        <v>83.267300000000006</v>
      </c>
      <c r="AC268" s="6">
        <v>82.1494</v>
      </c>
      <c r="AD268" s="6">
        <f>IF(T268="NaN", IF($X268&gt;1, (1-(K268/$X268))*100,100), (1-(K268/T268))*100)</f>
        <v>100</v>
      </c>
      <c r="AE268" s="6">
        <f>IF(U268="NaN", IF($X268&gt;1, (1-(L268/$X268))*100,100), (1-(L268/U268))*100)</f>
        <v>100</v>
      </c>
      <c r="AF268" s="6">
        <f>IF(V268="NaN", IF($X268&gt;1, (1-(M268/$X268))*100,100), (1-(M268/V268))*100)</f>
        <v>100</v>
      </c>
      <c r="AG268" s="17">
        <f>IF(W268="NaN", IF($X268&gt;1, (1-(N268/$X268))*100,100), (1-(N268/W268))*100)</f>
        <v>79.659859049638087</v>
      </c>
      <c r="AH268" s="6">
        <v>7200</v>
      </c>
      <c r="AI268" s="6">
        <v>7200</v>
      </c>
      <c r="AJ268" s="6">
        <v>7200</v>
      </c>
      <c r="AK268" s="6">
        <v>7200</v>
      </c>
      <c r="AL268" s="6">
        <v>7200</v>
      </c>
      <c r="AM268" s="12">
        <v>7200</v>
      </c>
      <c r="AN268" s="1">
        <v>7200</v>
      </c>
      <c r="AO268" s="1">
        <v>7200</v>
      </c>
      <c r="AP268" s="18">
        <v>7200</v>
      </c>
      <c r="AQ268" s="1" t="b">
        <f>SUM($AH268:$AP268) &lt; $AU$1 * 7200</f>
        <v>1</v>
      </c>
      <c r="AR268" s="1" t="b">
        <f t="shared" si="9"/>
        <v>0</v>
      </c>
      <c r="AS268" s="5" t="b">
        <f>AND($AR268=FALSE, OR($AD268&lt;=0, $AE268&lt;=0, $AF268&lt;=0, $AG268&lt;=0))</f>
        <v>0</v>
      </c>
      <c r="AU268" s="1"/>
      <c r="AW268" s="14">
        <f xml:space="preserve"> SUBTOTAL(104, H268,K268:N268)</f>
        <v>74.648317287828249</v>
      </c>
      <c r="AX268" s="14">
        <f xml:space="preserve"> SUBTOTAL(105, O268:Q268,T268:W268)</f>
        <v>367</v>
      </c>
      <c r="AY268" s="39" t="b">
        <f t="shared" si="8"/>
        <v>1</v>
      </c>
    </row>
    <row r="269" spans="1:51">
      <c r="A269" s="5">
        <v>100</v>
      </c>
      <c r="B269" s="5">
        <v>16</v>
      </c>
      <c r="C269" s="7">
        <v>0.3</v>
      </c>
      <c r="D269" s="7">
        <v>1</v>
      </c>
      <c r="E269" s="5">
        <v>2</v>
      </c>
      <c r="F269" s="6" t="s">
        <v>15</v>
      </c>
      <c r="G269" s="6" t="s">
        <v>15</v>
      </c>
      <c r="H269" s="6" t="s">
        <v>15</v>
      </c>
      <c r="I269" s="6">
        <v>50.1081</v>
      </c>
      <c r="J269" s="6">
        <v>50.0075</v>
      </c>
      <c r="K269" s="16">
        <v>56.423773723069857</v>
      </c>
      <c r="L269" s="6">
        <v>35</v>
      </c>
      <c r="M269" s="90">
        <v>51.048914427904243</v>
      </c>
      <c r="N269" s="17">
        <v>66.843194216273034</v>
      </c>
      <c r="O269" s="6" t="s">
        <v>15</v>
      </c>
      <c r="P269" s="6" t="s">
        <v>15</v>
      </c>
      <c r="Q269" s="6" t="s">
        <v>15</v>
      </c>
      <c r="R269" s="6">
        <v>392</v>
      </c>
      <c r="S269" s="6">
        <v>411</v>
      </c>
      <c r="T269" s="16" t="s">
        <v>14</v>
      </c>
      <c r="U269" s="6" t="s">
        <v>14</v>
      </c>
      <c r="V269" s="6" t="s">
        <v>14</v>
      </c>
      <c r="W269" s="17">
        <v>447</v>
      </c>
      <c r="X269" s="17">
        <f>MIN(O269:Q269)+1</f>
        <v>1</v>
      </c>
      <c r="Y269" s="6">
        <v>100</v>
      </c>
      <c r="Z269" s="6">
        <v>100</v>
      </c>
      <c r="AA269" s="6">
        <v>100</v>
      </c>
      <c r="AB269" s="6">
        <v>87.217299999999994</v>
      </c>
      <c r="AC269" s="6">
        <v>87.832700000000003</v>
      </c>
      <c r="AD269" s="6">
        <f>IF(T269="NaN", IF($X269&gt;1, (1-(K269/$X269))*100,100), (1-(K269/T269))*100)</f>
        <v>100</v>
      </c>
      <c r="AE269" s="6">
        <f>IF(U269="NaN", IF($X269&gt;1, (1-(L269/$X269))*100,100), (1-(L269/U269))*100)</f>
        <v>100</v>
      </c>
      <c r="AF269" s="6">
        <f>IF(V269="NaN", IF($X269&gt;1, (1-(M269/$X269))*100,100), (1-(M269/V269))*100)</f>
        <v>100</v>
      </c>
      <c r="AG269" s="17">
        <f>IF(W269="NaN", IF($X269&gt;1, (1-(N269/$X269))*100,100), (1-(N269/W269))*100)</f>
        <v>85.046265276001563</v>
      </c>
      <c r="AH269" s="6">
        <v>7200</v>
      </c>
      <c r="AI269" s="6">
        <v>7200</v>
      </c>
      <c r="AJ269" s="6">
        <v>7200</v>
      </c>
      <c r="AK269" s="6">
        <v>7200</v>
      </c>
      <c r="AL269" s="6">
        <v>7200</v>
      </c>
      <c r="AM269" s="12">
        <v>7200</v>
      </c>
      <c r="AN269" s="1">
        <v>7200</v>
      </c>
      <c r="AO269" s="1">
        <v>7200</v>
      </c>
      <c r="AP269" s="18">
        <v>7200</v>
      </c>
      <c r="AQ269" s="1" t="b">
        <f>SUM($AH269:$AP269) &lt; $AU$1 * 7200</f>
        <v>1</v>
      </c>
      <c r="AR269" s="1" t="b">
        <f t="shared" si="9"/>
        <v>0</v>
      </c>
      <c r="AS269" s="5" t="b">
        <f>AND($AR269=FALSE, OR($AD269&lt;=0, $AE269&lt;=0, $AF269&lt;=0, $AG269&lt;=0))</f>
        <v>0</v>
      </c>
      <c r="AU269" s="1"/>
      <c r="AW269" s="14">
        <f xml:space="preserve"> SUBTOTAL(104, H269,K269:N269)</f>
        <v>66.843194216273034</v>
      </c>
      <c r="AX269" s="14">
        <f xml:space="preserve"> SUBTOTAL(105, O269:Q269,T269:W269)</f>
        <v>447</v>
      </c>
      <c r="AY269" s="39" t="b">
        <f t="shared" si="8"/>
        <v>1</v>
      </c>
    </row>
    <row r="270" spans="1:51">
      <c r="A270" s="5">
        <v>100</v>
      </c>
      <c r="B270" s="5">
        <v>16</v>
      </c>
      <c r="C270" s="7">
        <v>0.3</v>
      </c>
      <c r="D270" s="7">
        <v>1</v>
      </c>
      <c r="E270" s="5">
        <v>3</v>
      </c>
      <c r="F270" s="6" t="s">
        <v>15</v>
      </c>
      <c r="G270" s="6" t="s">
        <v>15</v>
      </c>
      <c r="H270" s="6" t="s">
        <v>15</v>
      </c>
      <c r="I270" s="6">
        <v>48.257399999999997</v>
      </c>
      <c r="J270" s="6">
        <v>48.104700000000001</v>
      </c>
      <c r="K270" s="16">
        <v>55.659498768250117</v>
      </c>
      <c r="L270" s="6">
        <v>0</v>
      </c>
      <c r="M270" s="90">
        <v>54.051321751047922</v>
      </c>
      <c r="N270" s="17">
        <v>68.360655737704889</v>
      </c>
      <c r="O270" s="6" t="s">
        <v>15</v>
      </c>
      <c r="P270" s="6" t="s">
        <v>15</v>
      </c>
      <c r="Q270" s="6" t="s">
        <v>15</v>
      </c>
      <c r="R270" s="6">
        <v>330</v>
      </c>
      <c r="S270" s="6">
        <v>330</v>
      </c>
      <c r="T270" s="16" t="s">
        <v>14</v>
      </c>
      <c r="U270" s="6" t="s">
        <v>14</v>
      </c>
      <c r="V270" s="6" t="s">
        <v>14</v>
      </c>
      <c r="W270" s="17">
        <v>297</v>
      </c>
      <c r="X270" s="17">
        <f>MIN(O270:Q270)+1</f>
        <v>1</v>
      </c>
      <c r="Y270" s="6">
        <v>100</v>
      </c>
      <c r="Z270" s="6">
        <v>100</v>
      </c>
      <c r="AA270" s="6">
        <v>100</v>
      </c>
      <c r="AB270" s="6">
        <v>85.376599999999996</v>
      </c>
      <c r="AC270" s="6">
        <v>85.422799999999995</v>
      </c>
      <c r="AD270" s="6">
        <f>IF(T270="NaN", IF($X270&gt;1, (1-(K270/$X270))*100,100), (1-(K270/T270))*100)</f>
        <v>100</v>
      </c>
      <c r="AE270" s="6">
        <f>IF(U270="NaN", IF($X270&gt;1, (1-(L270/$X270))*100,100), (1-(L270/U270))*100)</f>
        <v>100</v>
      </c>
      <c r="AF270" s="6">
        <f>IF(V270="NaN", IF($X270&gt;1, (1-(M270/$X270))*100,100), (1-(M270/V270))*100)</f>
        <v>100</v>
      </c>
      <c r="AG270" s="17">
        <f>IF(W270="NaN", IF($X270&gt;1, (1-(N270/$X270))*100,100), (1-(N270/W270))*100)</f>
        <v>76.982944196058952</v>
      </c>
      <c r="AH270" s="6">
        <v>7200</v>
      </c>
      <c r="AI270" s="6">
        <v>7200</v>
      </c>
      <c r="AJ270" s="6">
        <v>7200</v>
      </c>
      <c r="AK270" s="6">
        <v>7200</v>
      </c>
      <c r="AL270" s="6">
        <v>7200</v>
      </c>
      <c r="AM270" s="12">
        <v>7200</v>
      </c>
      <c r="AN270" s="1">
        <v>7200</v>
      </c>
      <c r="AO270" s="1">
        <v>7200</v>
      </c>
      <c r="AP270" s="18">
        <v>7200</v>
      </c>
      <c r="AQ270" s="1" t="b">
        <f>SUM($AH270:$AP270) &lt; $AU$1 * 7200</f>
        <v>1</v>
      </c>
      <c r="AR270" s="1" t="b">
        <f t="shared" si="9"/>
        <v>0</v>
      </c>
      <c r="AS270" s="5" t="b">
        <f>AND($AR270=FALSE, OR($AD270&lt;=0, $AE270&lt;=0, $AF270&lt;=0, $AG270&lt;=0))</f>
        <v>0</v>
      </c>
      <c r="AU270" s="1"/>
      <c r="AW270" s="14">
        <f xml:space="preserve"> SUBTOTAL(104, H270,K270:N270)</f>
        <v>68.360655737704889</v>
      </c>
      <c r="AX270" s="14">
        <f xml:space="preserve"> SUBTOTAL(105, O270:Q270,T270:W270)</f>
        <v>297</v>
      </c>
      <c r="AY270" s="39" t="b">
        <f t="shared" si="8"/>
        <v>1</v>
      </c>
    </row>
    <row r="271" spans="1:51">
      <c r="A271" s="5">
        <v>100</v>
      </c>
      <c r="B271" s="5">
        <v>16</v>
      </c>
      <c r="C271" s="7">
        <v>0.3</v>
      </c>
      <c r="D271" s="7">
        <v>1</v>
      </c>
      <c r="E271" s="5">
        <v>4</v>
      </c>
      <c r="F271" s="6" t="s">
        <v>15</v>
      </c>
      <c r="G271" s="6" t="s">
        <v>15</v>
      </c>
      <c r="H271" s="6" t="s">
        <v>15</v>
      </c>
      <c r="I271" s="6">
        <v>53.749499999999998</v>
      </c>
      <c r="J271" s="6">
        <v>50.816800000000001</v>
      </c>
      <c r="K271" s="16">
        <v>54.999999997571912</v>
      </c>
      <c r="L271" s="6">
        <v>0</v>
      </c>
      <c r="M271" s="90">
        <v>56.362152027802921</v>
      </c>
      <c r="N271" s="17">
        <v>66.972736455105093</v>
      </c>
      <c r="O271" s="6" t="s">
        <v>15</v>
      </c>
      <c r="P271" s="6" t="s">
        <v>15</v>
      </c>
      <c r="Q271" s="6" t="s">
        <v>15</v>
      </c>
      <c r="R271" s="6">
        <v>414</v>
      </c>
      <c r="S271" s="6">
        <v>454</v>
      </c>
      <c r="T271" s="16" t="s">
        <v>14</v>
      </c>
      <c r="U271" s="6" t="s">
        <v>14</v>
      </c>
      <c r="V271" s="6" t="s">
        <v>14</v>
      </c>
      <c r="W271" s="17">
        <v>359</v>
      </c>
      <c r="X271" s="17">
        <f>MIN(O271:Q271)+1</f>
        <v>1</v>
      </c>
      <c r="Y271" s="6">
        <v>100</v>
      </c>
      <c r="Z271" s="6">
        <v>100</v>
      </c>
      <c r="AA271" s="6">
        <v>100</v>
      </c>
      <c r="AB271" s="6">
        <v>87.016999999999996</v>
      </c>
      <c r="AC271" s="6">
        <v>88.806899999999999</v>
      </c>
      <c r="AD271" s="6">
        <f>IF(T271="NaN", IF($X271&gt;1, (1-(K271/$X271))*100,100), (1-(K271/T271))*100)</f>
        <v>100</v>
      </c>
      <c r="AE271" s="6">
        <f>IF(U271="NaN", IF($X271&gt;1, (1-(L271/$X271))*100,100), (1-(L271/U271))*100)</f>
        <v>100</v>
      </c>
      <c r="AF271" s="6">
        <f>IF(V271="NaN", IF($X271&gt;1, (1-(M271/$X271))*100,100), (1-(M271/V271))*100)</f>
        <v>100</v>
      </c>
      <c r="AG271" s="17">
        <f>IF(W271="NaN", IF($X271&gt;1, (1-(N271/$X271))*100,100), (1-(N271/W271))*100)</f>
        <v>81.344641655959578</v>
      </c>
      <c r="AH271" s="6">
        <v>7200</v>
      </c>
      <c r="AI271" s="6">
        <v>7200</v>
      </c>
      <c r="AJ271" s="6">
        <v>7200</v>
      </c>
      <c r="AK271" s="6">
        <v>7200</v>
      </c>
      <c r="AL271" s="6">
        <v>7200</v>
      </c>
      <c r="AM271" s="12">
        <v>7200</v>
      </c>
      <c r="AN271" s="1">
        <v>7200</v>
      </c>
      <c r="AO271" s="1">
        <v>7200</v>
      </c>
      <c r="AP271" s="18">
        <v>7200</v>
      </c>
      <c r="AQ271" s="1" t="b">
        <f>SUM($AH271:$AP271) &lt; $AU$1 * 7200</f>
        <v>1</v>
      </c>
      <c r="AR271" s="1" t="b">
        <f t="shared" si="9"/>
        <v>0</v>
      </c>
      <c r="AS271" s="5" t="b">
        <f>AND($AR271=FALSE, OR($AD271&lt;=0, $AE271&lt;=0, $AF271&lt;=0, $AG271&lt;=0))</f>
        <v>0</v>
      </c>
      <c r="AU271" s="1"/>
      <c r="AW271" s="14">
        <f xml:space="preserve"> SUBTOTAL(104, H271,K271:N271)</f>
        <v>66.972736455105093</v>
      </c>
      <c r="AX271" s="14">
        <f xml:space="preserve"> SUBTOTAL(105, O271:Q271,T271:W271)</f>
        <v>359</v>
      </c>
      <c r="AY271" s="39" t="b">
        <f t="shared" si="8"/>
        <v>1</v>
      </c>
    </row>
    <row r="272" spans="1:51">
      <c r="A272" s="5">
        <v>100</v>
      </c>
      <c r="B272" s="5">
        <v>16</v>
      </c>
      <c r="C272" s="7">
        <v>0.3</v>
      </c>
      <c r="D272" s="7">
        <v>1</v>
      </c>
      <c r="E272" s="5">
        <v>5</v>
      </c>
      <c r="F272" s="6" t="s">
        <v>15</v>
      </c>
      <c r="G272" s="6" t="s">
        <v>15</v>
      </c>
      <c r="H272" s="6" t="s">
        <v>15</v>
      </c>
      <c r="I272" s="6">
        <v>47.983199999999997</v>
      </c>
      <c r="J272" s="6">
        <v>48.079300000000003</v>
      </c>
      <c r="K272" s="16">
        <v>56.999999997333717</v>
      </c>
      <c r="L272" s="6">
        <v>39.999999999999993</v>
      </c>
      <c r="M272" s="90">
        <v>53.370730397078859</v>
      </c>
      <c r="N272" s="17">
        <v>71.116995561528867</v>
      </c>
      <c r="O272" s="6" t="s">
        <v>15</v>
      </c>
      <c r="P272" s="6" t="s">
        <v>15</v>
      </c>
      <c r="Q272" s="6" t="s">
        <v>15</v>
      </c>
      <c r="R272" s="6">
        <v>353</v>
      </c>
      <c r="S272" s="6">
        <v>355</v>
      </c>
      <c r="T272" s="16" t="s">
        <v>14</v>
      </c>
      <c r="U272" s="6" t="s">
        <v>14</v>
      </c>
      <c r="V272" s="6" t="s">
        <v>14</v>
      </c>
      <c r="W272" s="17">
        <v>297.00000000000011</v>
      </c>
      <c r="X272" s="17">
        <f>MIN(O272:Q272)+1</f>
        <v>1</v>
      </c>
      <c r="Y272" s="6">
        <v>100</v>
      </c>
      <c r="Z272" s="6">
        <v>100</v>
      </c>
      <c r="AA272" s="6">
        <v>100</v>
      </c>
      <c r="AB272" s="6">
        <v>86.406999999999996</v>
      </c>
      <c r="AC272" s="6">
        <v>86.456500000000005</v>
      </c>
      <c r="AD272" s="6">
        <f>IF(T272="NaN", IF($X272&gt;1, (1-(K272/$X272))*100,100), (1-(K272/T272))*100)</f>
        <v>100</v>
      </c>
      <c r="AE272" s="6">
        <f>IF(U272="NaN", IF($X272&gt;1, (1-(L272/$X272))*100,100), (1-(L272/U272))*100)</f>
        <v>100</v>
      </c>
      <c r="AF272" s="6">
        <f>IF(V272="NaN", IF($X272&gt;1, (1-(M272/$X272))*100,100), (1-(M272/V272))*100)</f>
        <v>100</v>
      </c>
      <c r="AG272" s="17">
        <f>IF(W272="NaN", IF($X272&gt;1, (1-(N272/$X272))*100,100), (1-(N272/W272))*100)</f>
        <v>76.054883649316892</v>
      </c>
      <c r="AH272" s="6">
        <v>7200</v>
      </c>
      <c r="AI272" s="6">
        <v>7200</v>
      </c>
      <c r="AJ272" s="6">
        <v>7200</v>
      </c>
      <c r="AK272" s="6">
        <v>7200</v>
      </c>
      <c r="AL272" s="6">
        <v>7200</v>
      </c>
      <c r="AM272" s="12">
        <v>7200</v>
      </c>
      <c r="AN272" s="1">
        <v>7200</v>
      </c>
      <c r="AO272" s="1">
        <v>7200</v>
      </c>
      <c r="AP272" s="18">
        <v>7200</v>
      </c>
      <c r="AQ272" s="1" t="b">
        <f>SUM($AH272:$AP272) &lt; $AU$1 * 7200</f>
        <v>1</v>
      </c>
      <c r="AR272" s="1" t="b">
        <f t="shared" si="9"/>
        <v>0</v>
      </c>
      <c r="AS272" s="5" t="b">
        <f>AND($AR272=FALSE, OR($AD272&lt;=0, $AE272&lt;=0, $AF272&lt;=0, $AG272&lt;=0))</f>
        <v>0</v>
      </c>
      <c r="AU272" s="1"/>
      <c r="AW272" s="14">
        <f xml:space="preserve"> SUBTOTAL(104, H272,K272:N272)</f>
        <v>71.116995561528867</v>
      </c>
      <c r="AX272" s="14">
        <f xml:space="preserve"> SUBTOTAL(105, O272:Q272,T272:W272)</f>
        <v>297.00000000000011</v>
      </c>
      <c r="AY272" s="39" t="b">
        <f t="shared" si="8"/>
        <v>1</v>
      </c>
    </row>
    <row r="273" spans="8:47">
      <c r="V273" s="1"/>
      <c r="AF273" s="1"/>
      <c r="AQ273" s="189" t="s">
        <v>50</v>
      </c>
      <c r="AR273" s="190"/>
      <c r="AS273" s="5">
        <f>COUNTIF(AS3:AS272, TRUE)</f>
        <v>70</v>
      </c>
    </row>
    <row r="274" spans="8:47">
      <c r="H274" s="73"/>
      <c r="I274" s="73"/>
      <c r="J274" s="73"/>
      <c r="K274" s="73"/>
      <c r="L274" s="73"/>
      <c r="M274" s="73"/>
      <c r="N274" s="183"/>
      <c r="O274" s="73"/>
      <c r="P274" s="73"/>
      <c r="Q274" s="73"/>
      <c r="R274" s="73"/>
      <c r="S274" s="73"/>
      <c r="T274" s="73"/>
      <c r="U274" s="73"/>
      <c r="V274" s="191"/>
      <c r="W274" s="183"/>
      <c r="Y274" s="93"/>
      <c r="AN274" s="1"/>
      <c r="AO274" s="1"/>
      <c r="AP274" s="18"/>
      <c r="AQ274" s="1"/>
      <c r="AR274" s="1"/>
      <c r="AS274" s="1"/>
      <c r="AU274" s="1"/>
    </row>
    <row r="275" spans="8:47">
      <c r="H275" s="180"/>
      <c r="I275" s="180"/>
      <c r="J275" s="180"/>
      <c r="K275" s="180"/>
      <c r="L275" s="180"/>
      <c r="M275" s="180"/>
      <c r="N275" s="182"/>
      <c r="O275" s="180"/>
      <c r="P275" s="180"/>
      <c r="Q275" s="180"/>
      <c r="R275" s="180"/>
      <c r="S275" s="180"/>
      <c r="T275" s="180"/>
      <c r="U275" s="180"/>
      <c r="V275" s="192"/>
      <c r="W275" s="182"/>
      <c r="Y275" s="93"/>
      <c r="AN275" s="1"/>
      <c r="AO275" s="1"/>
      <c r="AP275" s="18"/>
      <c r="AQ275" s="1"/>
      <c r="AR275" s="1"/>
      <c r="AS275" s="1"/>
      <c r="AU275" s="1"/>
    </row>
    <row r="276" spans="8:47">
      <c r="H276" s="180"/>
      <c r="I276" s="180"/>
      <c r="J276" s="180"/>
      <c r="K276" s="180"/>
      <c r="L276" s="180"/>
      <c r="M276" s="180"/>
      <c r="N276" s="182"/>
      <c r="O276" s="180"/>
      <c r="P276" s="180"/>
      <c r="Q276" s="180"/>
      <c r="R276" s="180"/>
      <c r="S276" s="180"/>
      <c r="T276" s="180"/>
      <c r="U276" s="180"/>
      <c r="V276" s="192"/>
      <c r="W276" s="182"/>
      <c r="Y276" s="93"/>
      <c r="AJ276" s="19"/>
      <c r="AK276" s="10"/>
      <c r="AL276" s="10"/>
      <c r="AM276" s="10"/>
      <c r="AN276" s="10"/>
      <c r="AO276" s="10"/>
      <c r="AP276" s="81"/>
      <c r="AQ276" s="10"/>
      <c r="AR276" s="10"/>
      <c r="AS276" s="10"/>
      <c r="AU276" s="10"/>
    </row>
    <row r="277" spans="8:47">
      <c r="H277" s="73"/>
      <c r="I277" s="73"/>
      <c r="J277" s="73"/>
      <c r="K277" s="73"/>
      <c r="L277" s="73"/>
      <c r="M277" s="73"/>
      <c r="N277" s="183"/>
      <c r="O277" s="73"/>
      <c r="P277" s="73"/>
      <c r="Q277" s="73"/>
      <c r="R277" s="73"/>
      <c r="S277" s="73"/>
      <c r="T277" s="73"/>
      <c r="U277" s="73"/>
      <c r="V277" s="191"/>
      <c r="W277" s="183"/>
      <c r="Y277" s="93"/>
      <c r="AN277" s="1"/>
      <c r="AO277" s="1"/>
      <c r="AP277" s="18"/>
      <c r="AQ277" s="1"/>
      <c r="AR277" s="1"/>
      <c r="AS277" s="1"/>
      <c r="AU277" s="1"/>
    </row>
    <row r="278" spans="8:47">
      <c r="H278" s="73"/>
      <c r="I278" s="73"/>
      <c r="J278" s="73"/>
      <c r="K278" s="73"/>
      <c r="L278" s="73"/>
      <c r="M278" s="73"/>
      <c r="N278" s="183"/>
      <c r="O278" s="73"/>
      <c r="P278" s="73"/>
      <c r="Q278" s="73"/>
      <c r="R278" s="73"/>
      <c r="S278" s="73"/>
      <c r="T278" s="73"/>
      <c r="U278" s="73"/>
      <c r="V278" s="191"/>
      <c r="W278" s="183"/>
      <c r="Y278" s="93"/>
      <c r="AN278" s="1"/>
      <c r="AO278" s="1"/>
      <c r="AP278" s="18"/>
      <c r="AQ278" s="1"/>
      <c r="AR278" s="1"/>
      <c r="AS278" s="1"/>
      <c r="AU278" s="1"/>
    </row>
    <row r="279" spans="8:47">
      <c r="H279" s="73"/>
      <c r="I279" s="73"/>
      <c r="J279" s="73"/>
      <c r="K279" s="73"/>
      <c r="L279" s="73"/>
      <c r="M279" s="73"/>
      <c r="N279" s="183"/>
      <c r="O279" s="73"/>
      <c r="P279" s="73"/>
      <c r="Q279" s="73"/>
      <c r="R279" s="73"/>
      <c r="S279" s="73"/>
      <c r="T279" s="73"/>
      <c r="U279" s="73"/>
      <c r="V279" s="191"/>
      <c r="W279" s="183"/>
      <c r="Y279" s="93"/>
      <c r="AN279" s="1"/>
      <c r="AO279" s="1"/>
      <c r="AP279" s="18"/>
      <c r="AQ279" s="1"/>
      <c r="AR279" s="1"/>
      <c r="AS279" s="1"/>
      <c r="AU279" s="1"/>
    </row>
    <row r="280" spans="8:47">
      <c r="H280" s="180"/>
      <c r="I280" s="180"/>
      <c r="J280" s="180"/>
      <c r="K280" s="180"/>
      <c r="L280" s="180"/>
      <c r="M280" s="180"/>
      <c r="N280" s="182"/>
      <c r="O280" s="180"/>
      <c r="P280" s="180"/>
      <c r="Q280" s="180"/>
      <c r="R280" s="180"/>
      <c r="S280" s="180"/>
      <c r="T280" s="180"/>
      <c r="U280" s="180"/>
      <c r="V280" s="192"/>
      <c r="W280" s="182"/>
      <c r="Y280" s="93"/>
      <c r="AA280" s="20"/>
      <c r="AN280" s="1"/>
      <c r="AO280" s="1"/>
    </row>
    <row r="281" spans="8:47">
      <c r="H281" s="180"/>
      <c r="I281" s="180"/>
      <c r="J281" s="180"/>
      <c r="K281" s="180"/>
      <c r="L281" s="180"/>
      <c r="M281" s="180"/>
      <c r="N281" s="182"/>
      <c r="O281" s="180"/>
      <c r="P281" s="180"/>
      <c r="Q281" s="180"/>
      <c r="R281" s="180"/>
      <c r="S281" s="180"/>
      <c r="T281" s="180"/>
      <c r="U281" s="180"/>
      <c r="V281" s="192"/>
      <c r="W281" s="182"/>
      <c r="AN281" s="1"/>
      <c r="AO281" s="1"/>
    </row>
    <row r="282" spans="8:47">
      <c r="H282" s="180"/>
      <c r="I282" s="180"/>
      <c r="J282" s="180"/>
      <c r="K282" s="180"/>
      <c r="L282" s="180"/>
      <c r="M282" s="180"/>
      <c r="N282" s="182"/>
      <c r="O282" s="180"/>
      <c r="P282" s="180"/>
      <c r="Q282" s="180"/>
      <c r="R282" s="180"/>
      <c r="S282" s="180"/>
      <c r="T282" s="180"/>
      <c r="U282" s="180"/>
      <c r="V282" s="192"/>
      <c r="W282" s="182"/>
      <c r="Y282" s="93"/>
      <c r="AA282" s="19"/>
      <c r="AB282" s="19"/>
      <c r="AC282" s="19"/>
      <c r="AD282" s="19"/>
      <c r="AE282" s="19"/>
      <c r="AF282" s="19"/>
      <c r="AG282" s="81"/>
      <c r="AN282" s="1"/>
    </row>
  </sheetData>
  <mergeCells count="6">
    <mergeCell ref="AQ273:AR273"/>
    <mergeCell ref="AH1:AP1"/>
    <mergeCell ref="F1:N1"/>
    <mergeCell ref="O1:W1"/>
    <mergeCell ref="Y1:AG1"/>
    <mergeCell ref="X1:X2"/>
  </mergeCells>
  <conditionalFormatting sqref="AD3:AG272">
    <cfRule type="expression" dxfId="7" priority="3">
      <formula>AND(AD3=0, $AA3&gt;0)</formula>
    </cfRule>
  </conditionalFormatting>
  <conditionalFormatting sqref="AT3:AU272 A3:AP272">
    <cfRule type="expression" dxfId="6" priority="2">
      <formula>MOD(ROW()-2,5) = 0</formula>
    </cfRule>
  </conditionalFormatting>
  <conditionalFormatting sqref="AQ3:AR272">
    <cfRule type="expression" dxfId="5" priority="1">
      <formula>MOD(ROW()-2,5) = 0</formula>
    </cfRule>
  </conditionalFormatting>
  <conditionalFormatting sqref="AA3:AG272">
    <cfRule type="expression" dxfId="4" priority="20">
      <formula>AA3=MIN($AA3, $AD3:$AG3)</formula>
    </cfRule>
  </conditionalFormatting>
  <pageMargins left="0" right="0" top="0.39374999999999999" bottom="0.39374999999999999" header="0" footer="0"/>
  <headerFooter>
    <oddHeader>&amp;C&amp;A</oddHeader>
    <oddFooter>&amp;CPage &amp;P</oddFooter>
  </headerFooter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4973-C1D1-F14C-BF61-1D82706EC232}">
  <dimension ref="A1:AA57"/>
  <sheetViews>
    <sheetView workbookViewId="0">
      <pane xSplit="4" ySplit="2" topLeftCell="E19" activePane="bottomRight" state="frozen"/>
      <selection pane="topRight" activeCell="E1" sqref="E1"/>
      <selection pane="bottomLeft" activeCell="A3" sqref="A3"/>
      <selection pane="bottomRight" activeCell="AB41" sqref="AB41"/>
    </sheetView>
  </sheetViews>
  <sheetFormatPr baseColWidth="10" defaultRowHeight="16"/>
  <cols>
    <col min="1" max="2" width="6.28515625" style="134" bestFit="1" customWidth="1"/>
    <col min="3" max="3" width="8.85546875" style="134" bestFit="1" customWidth="1"/>
    <col min="4" max="4" width="9.7109375" style="135" bestFit="1" customWidth="1"/>
    <col min="5" max="5" width="6.7109375" bestFit="1" customWidth="1"/>
    <col min="6" max="6" width="6.42578125" hidden="1" customWidth="1"/>
    <col min="7" max="7" width="6.7109375" style="47" bestFit="1" customWidth="1"/>
    <col min="8" max="9" width="6.42578125" hidden="1" customWidth="1"/>
    <col min="10" max="10" width="6.42578125" bestFit="1" customWidth="1"/>
    <col min="11" max="11" width="7.85546875" bestFit="1" customWidth="1"/>
    <col min="12" max="12" width="6.42578125" bestFit="1" customWidth="1"/>
    <col min="13" max="13" width="5.42578125" style="50" bestFit="1" customWidth="1"/>
    <col min="14" max="14" width="8.7109375" bestFit="1" customWidth="1"/>
    <col min="15" max="15" width="7.42578125" hidden="1" customWidth="1"/>
    <col min="16" max="16" width="7.42578125" bestFit="1" customWidth="1"/>
    <col min="17" max="18" width="7.42578125" hidden="1" customWidth="1"/>
    <col min="19" max="21" width="7.42578125" bestFit="1" customWidth="1"/>
    <col min="22" max="22" width="7.42578125" style="50" bestFit="1" customWidth="1"/>
    <col min="24" max="24" width="11.42578125" hidden="1" customWidth="1"/>
    <col min="25" max="25" width="4" hidden="1" customWidth="1"/>
  </cols>
  <sheetData>
    <row r="1" spans="1:25">
      <c r="A1" s="55"/>
      <c r="B1" s="55"/>
      <c r="C1" s="55"/>
      <c r="D1" s="61"/>
      <c r="E1" s="125" t="s">
        <v>29</v>
      </c>
      <c r="F1" s="126"/>
      <c r="G1" s="126"/>
      <c r="H1" s="126"/>
      <c r="I1" s="126"/>
      <c r="J1" s="126"/>
      <c r="K1" s="126"/>
      <c r="L1" s="126"/>
      <c r="M1" s="127"/>
      <c r="N1" s="125" t="s">
        <v>39</v>
      </c>
      <c r="O1" s="126"/>
      <c r="P1" s="126"/>
      <c r="Q1" s="126"/>
      <c r="R1" s="126"/>
      <c r="S1" s="126"/>
      <c r="T1" s="126"/>
      <c r="U1" s="126"/>
      <c r="V1" s="127"/>
      <c r="X1" s="45" t="s">
        <v>34</v>
      </c>
      <c r="Y1" s="45"/>
    </row>
    <row r="2" spans="1:25" s="44" customFormat="1" ht="17" thickBot="1">
      <c r="A2" s="68" t="s">
        <v>4</v>
      </c>
      <c r="B2" s="68" t="s">
        <v>5</v>
      </c>
      <c r="C2" s="68" t="s">
        <v>6</v>
      </c>
      <c r="D2" s="193" t="s">
        <v>7</v>
      </c>
      <c r="E2" s="66" t="s">
        <v>9</v>
      </c>
      <c r="F2" s="66" t="s">
        <v>10</v>
      </c>
      <c r="G2" s="46" t="s">
        <v>11</v>
      </c>
      <c r="H2" s="43" t="s">
        <v>12</v>
      </c>
      <c r="I2" s="43" t="s">
        <v>13</v>
      </c>
      <c r="J2" s="43" t="s">
        <v>42</v>
      </c>
      <c r="K2" s="43" t="s">
        <v>25</v>
      </c>
      <c r="L2" s="43" t="s">
        <v>26</v>
      </c>
      <c r="M2" s="48" t="s">
        <v>24</v>
      </c>
      <c r="N2" s="43" t="s">
        <v>9</v>
      </c>
      <c r="O2" s="43" t="s">
        <v>10</v>
      </c>
      <c r="P2" s="43" t="s">
        <v>11</v>
      </c>
      <c r="Q2" s="43" t="s">
        <v>12</v>
      </c>
      <c r="R2" s="43" t="s">
        <v>13</v>
      </c>
      <c r="S2" s="43" t="s">
        <v>42</v>
      </c>
      <c r="T2" s="43" t="s">
        <v>25</v>
      </c>
      <c r="U2" s="43" t="s">
        <v>26</v>
      </c>
      <c r="V2" s="48" t="s">
        <v>24</v>
      </c>
      <c r="X2" s="36" t="s">
        <v>31</v>
      </c>
      <c r="Y2" s="36" t="s">
        <v>32</v>
      </c>
    </row>
    <row r="3" spans="1:25">
      <c r="A3" s="56">
        <v>50</v>
      </c>
      <c r="B3" s="57">
        <v>4</v>
      </c>
      <c r="C3" s="57">
        <v>0.1</v>
      </c>
      <c r="D3" s="59">
        <v>0.1</v>
      </c>
      <c r="E3" s="47">
        <f ca="1">AVERAGE(INDIRECT($X$1&amp;ADDRESS($X3, E$57)&amp;":"&amp;ADDRESS($Y3, E$57)))</f>
        <v>20</v>
      </c>
      <c r="F3" s="47">
        <f ca="1">AVERAGE(INDIRECT($X$1&amp;ADDRESS($X3, F$57)&amp;":"&amp;ADDRESS($Y3, F$57)))</f>
        <v>0</v>
      </c>
      <c r="G3" s="47">
        <f ca="1">AVERAGE(INDIRECT($X$1&amp;ADDRESS($X3, G$57)&amp;":"&amp;ADDRESS($Y3, G$57)))</f>
        <v>0</v>
      </c>
      <c r="H3" s="47">
        <f ca="1">AVERAGE(INDIRECT($X$1&amp;ADDRESS($X3, H$57)&amp;":"&amp;ADDRESS($Y3, H$57)))</f>
        <v>0</v>
      </c>
      <c r="I3" s="47">
        <f ca="1">AVERAGE(INDIRECT($X$1&amp;ADDRESS($X3, I$57)&amp;":"&amp;ADDRESS($Y3, I$57)))</f>
        <v>0</v>
      </c>
      <c r="J3" s="47">
        <f ca="1">AVERAGE(INDIRECT($X$1&amp;ADDRESS($X3, J$57)&amp;":"&amp;ADDRESS($Y3, J$57)))</f>
        <v>0</v>
      </c>
      <c r="K3" s="47">
        <f ca="1">AVERAGE(INDIRECT($X$1&amp;ADDRESS($X3, K$57)&amp;":"&amp;ADDRESS($Y3, K$57)))</f>
        <v>0</v>
      </c>
      <c r="L3" s="47">
        <f ca="1">AVERAGE(INDIRECT($X$1&amp;ADDRESS($X3, L$57)&amp;":"&amp;ADDRESS($Y3, L$57)))</f>
        <v>0</v>
      </c>
      <c r="M3" s="49">
        <f ca="1">AVERAGE(INDIRECT($X$1&amp;ADDRESS($X3, M$57)&amp;":"&amp;ADDRESS($Y3, M$57)))</f>
        <v>0</v>
      </c>
      <c r="N3" s="47">
        <f ca="1">AVERAGE(INDIRECT($X$1&amp;ADDRESS($X3, N$57)&amp;":"&amp;ADDRESS($Y3, N$57)))</f>
        <v>1507.0039999999999</v>
      </c>
      <c r="O3" s="47">
        <f ca="1">AVERAGE(INDIRECT($X$1&amp;ADDRESS($X3, O$57)&amp;":"&amp;ADDRESS($Y3, O$57)))</f>
        <v>0.16999999999999998</v>
      </c>
      <c r="P3" s="47">
        <f ca="1">AVERAGE(INDIRECT($X$1&amp;ADDRESS($X3, P$57)&amp;":"&amp;ADDRESS($Y3, P$57)))</f>
        <v>0.40599999999999997</v>
      </c>
      <c r="Q3" s="47">
        <f ca="1">AVERAGE(INDIRECT($X$1&amp;ADDRESS($X3, Q$57)&amp;":"&amp;ADDRESS($Y3, Q$57)))</f>
        <v>3.3999999999999996E-2</v>
      </c>
      <c r="R3" s="47">
        <f ca="1">AVERAGE(INDIRECT($X$1&amp;ADDRESS($X3, R$57)&amp;":"&amp;ADDRESS($Y3, R$57)))</f>
        <v>0.13600000000000001</v>
      </c>
      <c r="S3" s="47">
        <f ca="1">AVERAGE(INDIRECT($X$1&amp;ADDRESS($X3, S$57)&amp;":"&amp;ADDRESS($Y3, S$57)))</f>
        <v>51.542891168594359</v>
      </c>
      <c r="T3" s="47">
        <f ca="1">AVERAGE(INDIRECT($X$1&amp;ADDRESS($X3, T$57)&amp;":"&amp;ADDRESS($Y3, T$57)))</f>
        <v>14.668537950515745</v>
      </c>
      <c r="U3" s="47">
        <f ca="1">AVERAGE(INDIRECT($X$1&amp;ADDRESS($X3, U$57)&amp;":"&amp;ADDRESS($Y3, U$57)))</f>
        <v>156.02753787040712</v>
      </c>
      <c r="V3" s="49">
        <f ca="1">AVERAGE(INDIRECT($X$1&amp;ADDRESS($X3, V$57)&amp;":"&amp;ADDRESS($Y3, V$57)))</f>
        <v>5.1098350048065182</v>
      </c>
      <c r="X3">
        <f>((ROW()-3)*4+ROW())</f>
        <v>3</v>
      </c>
      <c r="Y3">
        <f>(ROW()-3)*4+ROW()+4</f>
        <v>7</v>
      </c>
    </row>
    <row r="4" spans="1:25">
      <c r="A4" s="56">
        <v>50</v>
      </c>
      <c r="B4" s="57">
        <v>4</v>
      </c>
      <c r="C4" s="57">
        <v>0.1</v>
      </c>
      <c r="D4" s="59">
        <v>0.5</v>
      </c>
      <c r="E4" s="47">
        <f ca="1">AVERAGE(INDIRECT($X$1&amp;ADDRESS($X4, E$57)&amp;":"&amp;ADDRESS($Y4, E$57)))</f>
        <v>8.3333399999999997</v>
      </c>
      <c r="F4" s="47">
        <f ca="1">AVERAGE(INDIRECT($X$1&amp;ADDRESS($X4, F$57)&amp;":"&amp;ADDRESS($Y4, F$57)))</f>
        <v>0</v>
      </c>
      <c r="G4" s="47">
        <f ca="1">AVERAGE(INDIRECT($X$1&amp;ADDRESS($X4, G$57)&amp;":"&amp;ADDRESS($Y4, G$57)))</f>
        <v>0</v>
      </c>
      <c r="H4" s="47">
        <f ca="1">AVERAGE(INDIRECT($X$1&amp;ADDRESS($X4, H$57)&amp;":"&amp;ADDRESS($Y4, H$57)))</f>
        <v>0</v>
      </c>
      <c r="I4" s="47">
        <f ca="1">AVERAGE(INDIRECT($X$1&amp;ADDRESS($X4, I$57)&amp;":"&amp;ADDRESS($Y4, I$57)))</f>
        <v>0</v>
      </c>
      <c r="J4" s="47">
        <f ca="1">AVERAGE(INDIRECT($X$1&amp;ADDRESS($X4, J$57)&amp;":"&amp;ADDRESS($Y4, J$57)))</f>
        <v>0</v>
      </c>
      <c r="K4" s="47">
        <f ca="1">AVERAGE(INDIRECT($X$1&amp;ADDRESS($X4, K$57)&amp;":"&amp;ADDRESS($Y4, K$57)))</f>
        <v>0</v>
      </c>
      <c r="L4" s="47">
        <f ca="1">AVERAGE(INDIRECT($X$1&amp;ADDRESS($X4, L$57)&amp;":"&amp;ADDRESS($Y4, L$57)))</f>
        <v>0</v>
      </c>
      <c r="M4" s="49">
        <f ca="1">AVERAGE(INDIRECT($X$1&amp;ADDRESS($X4, M$57)&amp;":"&amp;ADDRESS($Y4, M$57)))</f>
        <v>0</v>
      </c>
      <c r="N4" s="47">
        <f ca="1">AVERAGE(INDIRECT($X$1&amp;ADDRESS($X4, N$57)&amp;":"&amp;ADDRESS($Y4, N$57)))</f>
        <v>1729.8199999999997</v>
      </c>
      <c r="O4" s="47">
        <f ca="1">AVERAGE(INDIRECT($X$1&amp;ADDRESS($X4, O$57)&amp;":"&amp;ADDRESS($Y4, O$57)))</f>
        <v>0.158</v>
      </c>
      <c r="P4" s="47">
        <f ca="1">AVERAGE(INDIRECT($X$1&amp;ADDRESS($X4, P$57)&amp;":"&amp;ADDRESS($Y4, P$57)))</f>
        <v>1.5820000000000001</v>
      </c>
      <c r="Q4" s="47">
        <f ca="1">AVERAGE(INDIRECT($X$1&amp;ADDRESS($X4, Q$57)&amp;":"&amp;ADDRESS($Y4, Q$57)))</f>
        <v>9.4E-2</v>
      </c>
      <c r="R4" s="47">
        <f ca="1">AVERAGE(INDIRECT($X$1&amp;ADDRESS($X4, R$57)&amp;":"&amp;ADDRESS($Y4, R$57)))</f>
        <v>0.22200000000000003</v>
      </c>
      <c r="S4" s="47">
        <f ca="1">AVERAGE(INDIRECT($X$1&amp;ADDRESS($X4, S$57)&amp;":"&amp;ADDRESS($Y4, S$57)))</f>
        <v>171.53179502487183</v>
      </c>
      <c r="T4" s="47">
        <f ca="1">AVERAGE(INDIRECT($X$1&amp;ADDRESS($X4, T$57)&amp;":"&amp;ADDRESS($Y4, T$57)))</f>
        <v>22.584858226776124</v>
      </c>
      <c r="U4" s="47">
        <f ca="1">AVERAGE(INDIRECT($X$1&amp;ADDRESS($X4, U$57)&amp;":"&amp;ADDRESS($Y4, U$57)))</f>
        <v>18.177008342742919</v>
      </c>
      <c r="V4" s="49">
        <f ca="1">AVERAGE(INDIRECT($X$1&amp;ADDRESS($X4, V$57)&amp;":"&amp;ADDRESS($Y4, V$57)))</f>
        <v>5.3643482208251951</v>
      </c>
      <c r="X4">
        <f t="shared" ref="X4:X56" si="0">((ROW()-3)*4+ROW())</f>
        <v>8</v>
      </c>
      <c r="Y4">
        <f t="shared" ref="Y4:Y56" si="1">(ROW()-3)*4+ROW()+4</f>
        <v>12</v>
      </c>
    </row>
    <row r="5" spans="1:25">
      <c r="A5" s="56">
        <v>50</v>
      </c>
      <c r="B5" s="57">
        <v>4</v>
      </c>
      <c r="C5" s="57">
        <v>0.1</v>
      </c>
      <c r="D5" s="59">
        <v>1</v>
      </c>
      <c r="E5" s="47">
        <f ca="1">AVERAGE(INDIRECT($X$1&amp;ADDRESS($X5, E$57)&amp;":"&amp;ADDRESS($Y5, E$57)))</f>
        <v>8.3333399999999997</v>
      </c>
      <c r="F5" s="47">
        <f ca="1">AVERAGE(INDIRECT($X$1&amp;ADDRESS($X5, F$57)&amp;":"&amp;ADDRESS($Y5, F$57)))</f>
        <v>0</v>
      </c>
      <c r="G5" s="47">
        <f ca="1">AVERAGE(INDIRECT($X$1&amp;ADDRESS($X5, G$57)&amp;":"&amp;ADDRESS($Y5, G$57)))</f>
        <v>0</v>
      </c>
      <c r="H5" s="47">
        <f ca="1">AVERAGE(INDIRECT($X$1&amp;ADDRESS($X5, H$57)&amp;":"&amp;ADDRESS($Y5, H$57)))</f>
        <v>0</v>
      </c>
      <c r="I5" s="47">
        <f ca="1">AVERAGE(INDIRECT($X$1&amp;ADDRESS($X5, I$57)&amp;":"&amp;ADDRESS($Y5, I$57)))</f>
        <v>0</v>
      </c>
      <c r="J5" s="47">
        <f ca="1">AVERAGE(INDIRECT($X$1&amp;ADDRESS($X5, J$57)&amp;":"&amp;ADDRESS($Y5, J$57)))</f>
        <v>0</v>
      </c>
      <c r="K5" s="47">
        <f ca="1">AVERAGE(INDIRECT($X$1&amp;ADDRESS($X5, K$57)&amp;":"&amp;ADDRESS($Y5, K$57)))</f>
        <v>0</v>
      </c>
      <c r="L5" s="47">
        <f ca="1">AVERAGE(INDIRECT($X$1&amp;ADDRESS($X5, L$57)&amp;":"&amp;ADDRESS($Y5, L$57)))</f>
        <v>0</v>
      </c>
      <c r="M5" s="49">
        <f ca="1">AVERAGE(INDIRECT($X$1&amp;ADDRESS($X5, M$57)&amp;":"&amp;ADDRESS($Y5, M$57)))</f>
        <v>0</v>
      </c>
      <c r="N5" s="47">
        <f ca="1">AVERAGE(INDIRECT($X$1&amp;ADDRESS($X5, N$57)&amp;":"&amp;ADDRESS($Y5, N$57)))</f>
        <v>1496.8980000000001</v>
      </c>
      <c r="O5" s="47">
        <f ca="1">AVERAGE(INDIRECT($X$1&amp;ADDRESS($X5, O$57)&amp;":"&amp;ADDRESS($Y5, O$57)))</f>
        <v>0.21800000000000003</v>
      </c>
      <c r="P5" s="47">
        <f ca="1">AVERAGE(INDIRECT($X$1&amp;ADDRESS($X5, P$57)&amp;":"&amp;ADDRESS($Y5, P$57)))</f>
        <v>0.28799999999999998</v>
      </c>
      <c r="Q5" s="47">
        <f ca="1">AVERAGE(INDIRECT($X$1&amp;ADDRESS($X5, Q$57)&amp;":"&amp;ADDRESS($Y5, Q$57)))</f>
        <v>7.0000000000000007E-2</v>
      </c>
      <c r="R5" s="47">
        <f ca="1">AVERAGE(INDIRECT($X$1&amp;ADDRESS($X5, R$57)&amp;":"&amp;ADDRESS($Y5, R$57)))</f>
        <v>0.13799999999999998</v>
      </c>
      <c r="S5" s="47">
        <f ca="1">AVERAGE(INDIRECT($X$1&amp;ADDRESS($X5, S$57)&amp;":"&amp;ADDRESS($Y5, S$57)))</f>
        <v>14.17936897277832</v>
      </c>
      <c r="T5" s="47">
        <f ca="1">AVERAGE(INDIRECT($X$1&amp;ADDRESS($X5, T$57)&amp;":"&amp;ADDRESS($Y5, T$57)))</f>
        <v>31.641024112701416</v>
      </c>
      <c r="U5" s="47">
        <f ca="1">AVERAGE(INDIRECT($X$1&amp;ADDRESS($X5, U$57)&amp;":"&amp;ADDRESS($Y5, U$57)))</f>
        <v>10.570247793197632</v>
      </c>
      <c r="V5" s="49">
        <f ca="1">AVERAGE(INDIRECT($X$1&amp;ADDRESS($X5, V$57)&amp;":"&amp;ADDRESS($Y5, V$57)))</f>
        <v>5.2852902412414551</v>
      </c>
      <c r="X5">
        <f t="shared" si="0"/>
        <v>13</v>
      </c>
      <c r="Y5">
        <f t="shared" si="1"/>
        <v>17</v>
      </c>
    </row>
    <row r="6" spans="1:25">
      <c r="A6" s="56">
        <v>50</v>
      </c>
      <c r="B6" s="57">
        <v>4</v>
      </c>
      <c r="C6" s="57">
        <v>0.3</v>
      </c>
      <c r="D6" s="59">
        <v>0.1</v>
      </c>
      <c r="E6" s="47">
        <f ca="1">AVERAGE(INDIRECT($X$1&amp;ADDRESS($X6, E$57)&amp;":"&amp;ADDRESS($Y6, E$57)))</f>
        <v>0</v>
      </c>
      <c r="F6" s="47">
        <f ca="1">AVERAGE(INDIRECT($X$1&amp;ADDRESS($X6, F$57)&amp;":"&amp;ADDRESS($Y6, F$57)))</f>
        <v>0</v>
      </c>
      <c r="G6" s="47">
        <f ca="1">AVERAGE(INDIRECT($X$1&amp;ADDRESS($X6, G$57)&amp;":"&amp;ADDRESS($Y6, G$57)))</f>
        <v>0</v>
      </c>
      <c r="H6" s="47">
        <f ca="1">AVERAGE(INDIRECT($X$1&amp;ADDRESS($X6, H$57)&amp;":"&amp;ADDRESS($Y6, H$57)))</f>
        <v>0</v>
      </c>
      <c r="I6" s="47">
        <f ca="1">AVERAGE(INDIRECT($X$1&amp;ADDRESS($X6, I$57)&amp;":"&amp;ADDRESS($Y6, I$57)))</f>
        <v>0</v>
      </c>
      <c r="J6" s="47">
        <f ca="1">AVERAGE(INDIRECT($X$1&amp;ADDRESS($X6, J$57)&amp;":"&amp;ADDRESS($Y6, J$57)))</f>
        <v>0</v>
      </c>
      <c r="K6" s="47">
        <f ca="1">AVERAGE(INDIRECT($X$1&amp;ADDRESS($X6, K$57)&amp;":"&amp;ADDRESS($Y6, K$57)))</f>
        <v>1.9999999999999996</v>
      </c>
      <c r="L6" s="47">
        <f ca="1">AVERAGE(INDIRECT($X$1&amp;ADDRESS($X6, L$57)&amp;":"&amp;ADDRESS($Y6, L$57)))</f>
        <v>0</v>
      </c>
      <c r="M6" s="49">
        <f ca="1">AVERAGE(INDIRECT($X$1&amp;ADDRESS($X6, M$57)&amp;":"&amp;ADDRESS($Y6, M$57)))</f>
        <v>0</v>
      </c>
      <c r="N6" s="47">
        <f ca="1">AVERAGE(INDIRECT($X$1&amp;ADDRESS($X6, N$57)&amp;":"&amp;ADDRESS($Y6, N$57)))</f>
        <v>122.74600000000002</v>
      </c>
      <c r="O6" s="47">
        <f ca="1">AVERAGE(INDIRECT($X$1&amp;ADDRESS($X6, O$57)&amp;":"&amp;ADDRESS($Y6, O$57)))</f>
        <v>9.0000000000000011E-2</v>
      </c>
      <c r="P6" s="47">
        <f ca="1">AVERAGE(INDIRECT($X$1&amp;ADDRESS($X6, P$57)&amp;":"&amp;ADDRESS($Y6, P$57)))</f>
        <v>0.32800000000000001</v>
      </c>
      <c r="Q6" s="47">
        <f ca="1">AVERAGE(INDIRECT($X$1&amp;ADDRESS($X6, Q$57)&amp;":"&amp;ADDRESS($Y6, Q$57)))</f>
        <v>3.6000000000000004E-2</v>
      </c>
      <c r="R6" s="47">
        <f ca="1">AVERAGE(INDIRECT($X$1&amp;ADDRESS($X6, R$57)&amp;":"&amp;ADDRESS($Y6, R$57)))</f>
        <v>5.4000000000000006E-2</v>
      </c>
      <c r="S6" s="47">
        <f ca="1">AVERAGE(INDIRECT($X$1&amp;ADDRESS($X6, S$57)&amp;":"&amp;ADDRESS($Y6, S$57)))</f>
        <v>75.728470420837397</v>
      </c>
      <c r="T6" s="47">
        <f ca="1">AVERAGE(INDIRECT($X$1&amp;ADDRESS($X6, T$57)&amp;":"&amp;ADDRESS($Y6, T$57)))</f>
        <v>1798.9321403980255</v>
      </c>
      <c r="U6" s="47">
        <f ca="1">AVERAGE(INDIRECT($X$1&amp;ADDRESS($X6, U$57)&amp;":"&amp;ADDRESS($Y6, U$57)))</f>
        <v>1378.6651041984558</v>
      </c>
      <c r="V6" s="49">
        <f ca="1">AVERAGE(INDIRECT($X$1&amp;ADDRESS($X6, V$57)&amp;":"&amp;ADDRESS($Y6, V$57)))</f>
        <v>5.0132713317871094</v>
      </c>
      <c r="X6">
        <f t="shared" si="0"/>
        <v>18</v>
      </c>
      <c r="Y6">
        <f t="shared" si="1"/>
        <v>22</v>
      </c>
    </row>
    <row r="7" spans="1:25">
      <c r="A7" s="56">
        <v>50</v>
      </c>
      <c r="B7" s="57">
        <v>4</v>
      </c>
      <c r="C7" s="57">
        <v>0.3</v>
      </c>
      <c r="D7" s="59">
        <v>0.5</v>
      </c>
      <c r="E7" s="47">
        <f ca="1">AVERAGE(INDIRECT($X$1&amp;ADDRESS($X7, E$57)&amp;":"&amp;ADDRESS($Y7, E$57)))</f>
        <v>10</v>
      </c>
      <c r="F7" s="47">
        <f ca="1">AVERAGE(INDIRECT($X$1&amp;ADDRESS($X7, F$57)&amp;":"&amp;ADDRESS($Y7, F$57)))</f>
        <v>0</v>
      </c>
      <c r="G7" s="47">
        <f ca="1">AVERAGE(INDIRECT($X$1&amp;ADDRESS($X7, G$57)&amp;":"&amp;ADDRESS($Y7, G$57)))</f>
        <v>0</v>
      </c>
      <c r="H7" s="47">
        <f ca="1">AVERAGE(INDIRECT($X$1&amp;ADDRESS($X7, H$57)&amp;":"&amp;ADDRESS($Y7, H$57)))</f>
        <v>11.06208</v>
      </c>
      <c r="I7" s="47">
        <f ca="1">AVERAGE(INDIRECT($X$1&amp;ADDRESS($X7, I$57)&amp;":"&amp;ADDRESS($Y7, I$57)))</f>
        <v>0</v>
      </c>
      <c r="J7" s="47">
        <f ca="1">AVERAGE(INDIRECT($X$1&amp;ADDRESS($X7, J$57)&amp;":"&amp;ADDRESS($Y7, J$57)))</f>
        <v>1.3333333333334263</v>
      </c>
      <c r="K7" s="47">
        <f ca="1">AVERAGE(INDIRECT($X$1&amp;ADDRESS($X7, K$57)&amp;":"&amp;ADDRESS($Y7, K$57)))</f>
        <v>14.870588235294122</v>
      </c>
      <c r="L7" s="47">
        <f ca="1">AVERAGE(INDIRECT($X$1&amp;ADDRESS($X7, L$57)&amp;":"&amp;ADDRESS($Y7, L$57)))</f>
        <v>0</v>
      </c>
      <c r="M7" s="49">
        <f ca="1">AVERAGE(INDIRECT($X$1&amp;ADDRESS($X7, M$57)&amp;":"&amp;ADDRESS($Y7, M$57)))</f>
        <v>0</v>
      </c>
      <c r="N7" s="47">
        <f ca="1">AVERAGE(INDIRECT($X$1&amp;ADDRESS($X7, N$57)&amp;":"&amp;ADDRESS($Y7, N$57)))</f>
        <v>3547.04</v>
      </c>
      <c r="O7" s="47">
        <f ca="1">AVERAGE(INDIRECT($X$1&amp;ADDRESS($X7, O$57)&amp;":"&amp;ADDRESS($Y7, O$57)))</f>
        <v>5.3620000000000001</v>
      </c>
      <c r="P7" s="47">
        <f ca="1">AVERAGE(INDIRECT($X$1&amp;ADDRESS($X7, P$57)&amp;":"&amp;ADDRESS($Y7, P$57)))</f>
        <v>3.508</v>
      </c>
      <c r="Q7" s="47">
        <f ca="1">AVERAGE(INDIRECT($X$1&amp;ADDRESS($X7, Q$57)&amp;":"&amp;ADDRESS($Y7, Q$57)))</f>
        <v>4.298</v>
      </c>
      <c r="R7" s="47">
        <f ca="1">AVERAGE(INDIRECT($X$1&amp;ADDRESS($X7, R$57)&amp;":"&amp;ADDRESS($Y7, R$57)))</f>
        <v>3.5680000000000001</v>
      </c>
      <c r="S7" s="47">
        <f ca="1">AVERAGE(INDIRECT($X$1&amp;ADDRESS($X7, S$57)&amp;":"&amp;ADDRESS($Y7, S$57)))</f>
        <v>1604.7521297931671</v>
      </c>
      <c r="T7" s="47">
        <f ca="1">AVERAGE(INDIRECT($X$1&amp;ADDRESS($X7, T$57)&amp;":"&amp;ADDRESS($Y7, T$57)))</f>
        <v>2962.7307016372679</v>
      </c>
      <c r="U7" s="47">
        <f ca="1">AVERAGE(INDIRECT($X$1&amp;ADDRESS($X7, U$57)&amp;":"&amp;ADDRESS($Y7, U$57)))</f>
        <v>72.926506996154799</v>
      </c>
      <c r="V7" s="49">
        <f ca="1">AVERAGE(INDIRECT($X$1&amp;ADDRESS($X7, V$57)&amp;":"&amp;ADDRESS($Y7, V$57)))</f>
        <v>6.1375015735626217</v>
      </c>
      <c r="X7">
        <f t="shared" si="0"/>
        <v>23</v>
      </c>
      <c r="Y7">
        <f t="shared" si="1"/>
        <v>27</v>
      </c>
    </row>
    <row r="8" spans="1:25">
      <c r="A8" s="57">
        <v>50</v>
      </c>
      <c r="B8" s="57">
        <v>4</v>
      </c>
      <c r="C8" s="57">
        <v>0.3</v>
      </c>
      <c r="D8" s="59">
        <v>1</v>
      </c>
      <c r="E8" s="47">
        <f ca="1">AVERAGE(INDIRECT($X$1&amp;ADDRESS($X8, E$57)&amp;":"&amp;ADDRESS($Y8, E$57)))</f>
        <v>13</v>
      </c>
      <c r="F8" s="47">
        <f ca="1">AVERAGE(INDIRECT($X$1&amp;ADDRESS($X8, F$57)&amp;":"&amp;ADDRESS($Y8, F$57)))</f>
        <v>0</v>
      </c>
      <c r="G8" s="47">
        <f ca="1">AVERAGE(INDIRECT($X$1&amp;ADDRESS($X8, G$57)&amp;":"&amp;ADDRESS($Y8, G$57)))</f>
        <v>0</v>
      </c>
      <c r="H8" s="47">
        <f ca="1">AVERAGE(INDIRECT($X$1&amp;ADDRESS($X8, H$57)&amp;":"&amp;ADDRESS($Y8, H$57)))</f>
        <v>12.885720000000001</v>
      </c>
      <c r="I8" s="47">
        <f ca="1">AVERAGE(INDIRECT($X$1&amp;ADDRESS($X8, I$57)&amp;":"&amp;ADDRESS($Y8, I$57)))</f>
        <v>3.5882359999999998</v>
      </c>
      <c r="J8" s="47">
        <f ca="1">AVERAGE(INDIRECT($X$1&amp;ADDRESS($X8, J$57)&amp;":"&amp;ADDRESS($Y8, J$57)))</f>
        <v>0</v>
      </c>
      <c r="K8" s="47">
        <f ca="1">AVERAGE(INDIRECT($X$1&amp;ADDRESS($X8, K$57)&amp;":"&amp;ADDRESS($Y8, K$57)))</f>
        <v>0</v>
      </c>
      <c r="L8" s="47">
        <f ca="1">AVERAGE(INDIRECT($X$1&amp;ADDRESS($X8, L$57)&amp;":"&amp;ADDRESS($Y8, L$57)))</f>
        <v>11.254279489573609</v>
      </c>
      <c r="M8" s="49">
        <f ca="1">AVERAGE(INDIRECT($X$1&amp;ADDRESS($X8, M$57)&amp;":"&amp;ADDRESS($Y8, M$57)))</f>
        <v>0</v>
      </c>
      <c r="N8" s="47">
        <f ca="1">AVERAGE(INDIRECT($X$1&amp;ADDRESS($X8, N$57)&amp;":"&amp;ADDRESS($Y8, N$57)))</f>
        <v>3360.4240000000004</v>
      </c>
      <c r="O8" s="47">
        <f ca="1">AVERAGE(INDIRECT($X$1&amp;ADDRESS($X8, O$57)&amp;":"&amp;ADDRESS($Y8, O$57)))</f>
        <v>2.2380000000000004</v>
      </c>
      <c r="P8" s="47">
        <f ca="1">AVERAGE(INDIRECT($X$1&amp;ADDRESS($X8, P$57)&amp;":"&amp;ADDRESS($Y8, P$57)))</f>
        <v>4.9079999999999995</v>
      </c>
      <c r="Q8" s="47">
        <f ca="1">AVERAGE(INDIRECT($X$1&amp;ADDRESS($X8, Q$57)&amp;":"&amp;ADDRESS($Y8, Q$57)))</f>
        <v>0.84399999999999997</v>
      </c>
      <c r="R8" s="47">
        <f ca="1">AVERAGE(INDIRECT($X$1&amp;ADDRESS($X8, R$57)&amp;":"&amp;ADDRESS($Y8, R$57)))</f>
        <v>6.258</v>
      </c>
      <c r="S8" s="47">
        <f ca="1">AVERAGE(INDIRECT($X$1&amp;ADDRESS($X8, S$57)&amp;":"&amp;ADDRESS($Y8, S$57)))</f>
        <v>235.81796002388</v>
      </c>
      <c r="T8" s="47">
        <f ca="1">AVERAGE(INDIRECT($X$1&amp;ADDRESS($X8, T$57)&amp;":"&amp;ADDRESS($Y8, T$57)))</f>
        <v>118.28738956451416</v>
      </c>
      <c r="U8" s="47">
        <f ca="1">AVERAGE(INDIRECT($X$1&amp;ADDRESS($X8, U$57)&amp;":"&amp;ADDRESS($Y8, U$57)))</f>
        <v>2896.4891711711884</v>
      </c>
      <c r="V8" s="49">
        <f ca="1">AVERAGE(INDIRECT($X$1&amp;ADDRESS($X8, V$57)&amp;":"&amp;ADDRESS($Y8, V$57)))</f>
        <v>6.2846004486083986</v>
      </c>
      <c r="X8">
        <f t="shared" si="0"/>
        <v>28</v>
      </c>
      <c r="Y8">
        <f t="shared" si="1"/>
        <v>32</v>
      </c>
    </row>
    <row r="9" spans="1:25">
      <c r="A9" s="57">
        <v>50</v>
      </c>
      <c r="B9" s="57">
        <v>8</v>
      </c>
      <c r="C9" s="57">
        <v>0.1</v>
      </c>
      <c r="D9" s="59">
        <v>0.1</v>
      </c>
      <c r="E9" s="47">
        <f ca="1">AVERAGE(INDIRECT($X$1&amp;ADDRESS($X9, E$57)&amp;":"&amp;ADDRESS($Y9, E$57)))</f>
        <v>100</v>
      </c>
      <c r="F9" s="47">
        <f ca="1">AVERAGE(INDIRECT($X$1&amp;ADDRESS($X9, F$57)&amp;":"&amp;ADDRESS($Y9, F$57)))</f>
        <v>16.524740000000001</v>
      </c>
      <c r="G9" s="47">
        <f ca="1">AVERAGE(INDIRECT($X$1&amp;ADDRESS($X9, G$57)&amp;":"&amp;ADDRESS($Y9, G$57)))</f>
        <v>20.773800000000001</v>
      </c>
      <c r="H9" s="47">
        <f ca="1">AVERAGE(INDIRECT($X$1&amp;ADDRESS($X9, H$57)&amp;":"&amp;ADDRESS($Y9, H$57)))</f>
        <v>33.910339999999998</v>
      </c>
      <c r="I9" s="47">
        <f ca="1">AVERAGE(INDIRECT($X$1&amp;ADDRESS($X9, I$57)&amp;":"&amp;ADDRESS($Y9, I$57)))</f>
        <v>33.201059999999998</v>
      </c>
      <c r="J9" s="47">
        <f ca="1">AVERAGE(INDIRECT($X$1&amp;ADDRESS($X9, J$57)&amp;":"&amp;ADDRESS($Y9, J$57)))</f>
        <v>54.300287912845626</v>
      </c>
      <c r="K9" s="47">
        <f ca="1">AVERAGE(INDIRECT($X$1&amp;ADDRESS($X9, K$57)&amp;":"&amp;ADDRESS($Y9, K$57)))</f>
        <v>0.96607245543416587</v>
      </c>
      <c r="L9" s="47">
        <f ca="1">AVERAGE(INDIRECT($X$1&amp;ADDRESS($X9, L$57)&amp;":"&amp;ADDRESS($Y9, L$57)))</f>
        <v>1.2072072072072526</v>
      </c>
      <c r="M9" s="49">
        <f ca="1">AVERAGE(INDIRECT($X$1&amp;ADDRESS($X9, M$57)&amp;":"&amp;ADDRESS($Y9, M$57)))</f>
        <v>0</v>
      </c>
      <c r="N9" s="47">
        <f ca="1">AVERAGE(INDIRECT($X$1&amp;ADDRESS($X9, N$57)&amp;":"&amp;ADDRESS($Y9, N$57)))</f>
        <v>7200</v>
      </c>
      <c r="O9" s="47">
        <f ca="1">AVERAGE(INDIRECT($X$1&amp;ADDRESS($X9, O$57)&amp;":"&amp;ADDRESS($Y9, O$57)))</f>
        <v>3410.9020000000005</v>
      </c>
      <c r="P9" s="47">
        <f ca="1">AVERAGE(INDIRECT($X$1&amp;ADDRESS($X9, P$57)&amp;":"&amp;ADDRESS($Y9, P$57)))</f>
        <v>4529.7860000000001</v>
      </c>
      <c r="Q9" s="47">
        <f ca="1">AVERAGE(INDIRECT($X$1&amp;ADDRESS($X9, Q$57)&amp;":"&amp;ADDRESS($Y9, Q$57)))</f>
        <v>5833.134</v>
      </c>
      <c r="R9" s="47">
        <f ca="1">AVERAGE(INDIRECT($X$1&amp;ADDRESS($X9, R$57)&amp;":"&amp;ADDRESS($Y9, R$57)))</f>
        <v>6889.7219999999998</v>
      </c>
      <c r="S9" s="47">
        <f ca="1">AVERAGE(INDIRECT($X$1&amp;ADDRESS($X9, S$57)&amp;":"&amp;ADDRESS($Y9, S$57)))</f>
        <v>7200</v>
      </c>
      <c r="T9" s="47">
        <f ca="1">AVERAGE(INDIRECT($X$1&amp;ADDRESS($X9, T$57)&amp;":"&amp;ADDRESS($Y9, T$57)))</f>
        <v>2911.2976994037626</v>
      </c>
      <c r="U9" s="47">
        <f ca="1">AVERAGE(INDIRECT($X$1&amp;ADDRESS($X9, U$57)&amp;":"&amp;ADDRESS($Y9, U$57)))</f>
        <v>3093.8399075984953</v>
      </c>
      <c r="V9" s="49">
        <f ca="1">AVERAGE(INDIRECT($X$1&amp;ADDRESS($X9, V$57)&amp;":"&amp;ADDRESS($Y9, V$57)))</f>
        <v>11.279503536224366</v>
      </c>
      <c r="X9">
        <f t="shared" si="0"/>
        <v>33</v>
      </c>
      <c r="Y9">
        <f t="shared" si="1"/>
        <v>37</v>
      </c>
    </row>
    <row r="10" spans="1:25">
      <c r="A10" s="57">
        <v>50</v>
      </c>
      <c r="B10" s="57">
        <v>8</v>
      </c>
      <c r="C10" s="57">
        <v>0.1</v>
      </c>
      <c r="D10" s="59">
        <v>0.5</v>
      </c>
      <c r="E10" s="47">
        <f ca="1">AVERAGE(INDIRECT($X$1&amp;ADDRESS($X10, E$57)&amp;":"&amp;ADDRESS($Y10, E$57)))</f>
        <v>100</v>
      </c>
      <c r="F10" s="47">
        <f ca="1">AVERAGE(INDIRECT($X$1&amp;ADDRESS($X10, F$57)&amp;":"&amp;ADDRESS($Y10, F$57)))</f>
        <v>34.836820000000003</v>
      </c>
      <c r="G10" s="47">
        <f ca="1">AVERAGE(INDIRECT($X$1&amp;ADDRESS($X10, G$57)&amp;":"&amp;ADDRESS($Y10, G$57)))</f>
        <v>25.819760000000002</v>
      </c>
      <c r="H10" s="47">
        <f ca="1">AVERAGE(INDIRECT($X$1&amp;ADDRESS($X10, H$57)&amp;":"&amp;ADDRESS($Y10, H$57)))</f>
        <v>20.333207999999996</v>
      </c>
      <c r="I10" s="47">
        <f ca="1">AVERAGE(INDIRECT($X$1&amp;ADDRESS($X10, I$57)&amp;":"&amp;ADDRESS($Y10, I$57)))</f>
        <v>7.0571960000000002</v>
      </c>
      <c r="J10" s="47">
        <f ca="1">AVERAGE(INDIRECT($X$1&amp;ADDRESS($X10, J$57)&amp;":"&amp;ADDRESS($Y10, J$57)))</f>
        <v>55.412171347229858</v>
      </c>
      <c r="K10" s="47">
        <f ca="1">AVERAGE(INDIRECT($X$1&amp;ADDRESS($X10, K$57)&amp;":"&amp;ADDRESS($Y10, K$57)))</f>
        <v>19.778201363488058</v>
      </c>
      <c r="L10" s="47">
        <f ca="1">AVERAGE(INDIRECT($X$1&amp;ADDRESS($X10, L$57)&amp;":"&amp;ADDRESS($Y10, L$57)))</f>
        <v>8.8888087510518119</v>
      </c>
      <c r="M10" s="49">
        <f ca="1">AVERAGE(INDIRECT($X$1&amp;ADDRESS($X10, M$57)&amp;":"&amp;ADDRESS($Y10, M$57)))</f>
        <v>0</v>
      </c>
      <c r="N10" s="47">
        <f ca="1">AVERAGE(INDIRECT($X$1&amp;ADDRESS($X10, N$57)&amp;":"&amp;ADDRESS($Y10, N$57)))</f>
        <v>7200</v>
      </c>
      <c r="O10" s="47">
        <f ca="1">AVERAGE(INDIRECT($X$1&amp;ADDRESS($X10, O$57)&amp;":"&amp;ADDRESS($Y10, O$57)))</f>
        <v>5996.8639999999996</v>
      </c>
      <c r="P10" s="47">
        <f ca="1">AVERAGE(INDIRECT($X$1&amp;ADDRESS($X10, P$57)&amp;":"&amp;ADDRESS($Y10, P$57)))</f>
        <v>5235.1460000000006</v>
      </c>
      <c r="Q10" s="47">
        <f ca="1">AVERAGE(INDIRECT($X$1&amp;ADDRESS($X10, Q$57)&amp;":"&amp;ADDRESS($Y10, Q$57)))</f>
        <v>4327.9319999999998</v>
      </c>
      <c r="R10" s="47">
        <f ca="1">AVERAGE(INDIRECT($X$1&amp;ADDRESS($X10, R$57)&amp;":"&amp;ADDRESS($Y10, R$57)))</f>
        <v>4201.8720000000003</v>
      </c>
      <c r="S10" s="47">
        <f ca="1">AVERAGE(INDIRECT($X$1&amp;ADDRESS($X10, S$57)&amp;":"&amp;ADDRESS($Y10, S$57)))</f>
        <v>7200</v>
      </c>
      <c r="T10" s="47">
        <f ca="1">AVERAGE(INDIRECT($X$1&amp;ADDRESS($X10, T$57)&amp;":"&amp;ADDRESS($Y10, T$57)))</f>
        <v>4179.8451730251309</v>
      </c>
      <c r="U10" s="47">
        <f ca="1">AVERAGE(INDIRECT($X$1&amp;ADDRESS($X10, U$57)&amp;":"&amp;ADDRESS($Y10, U$57)))</f>
        <v>4560.5438472270962</v>
      </c>
      <c r="V10" s="49">
        <f ca="1">AVERAGE(INDIRECT($X$1&amp;ADDRESS($X10, V$57)&amp;":"&amp;ADDRESS($Y10, V$57)))</f>
        <v>35.032950353622439</v>
      </c>
      <c r="X10">
        <f t="shared" si="0"/>
        <v>38</v>
      </c>
      <c r="Y10">
        <f t="shared" si="1"/>
        <v>42</v>
      </c>
    </row>
    <row r="11" spans="1:25">
      <c r="A11" s="57">
        <v>50</v>
      </c>
      <c r="B11" s="57">
        <v>8</v>
      </c>
      <c r="C11" s="57">
        <v>0.1</v>
      </c>
      <c r="D11" s="59">
        <v>1</v>
      </c>
      <c r="E11" s="47">
        <f ca="1">AVERAGE(INDIRECT($X$1&amp;ADDRESS($X11, E$57)&amp;":"&amp;ADDRESS($Y11, E$57)))</f>
        <v>100</v>
      </c>
      <c r="F11" s="47">
        <f ca="1">AVERAGE(INDIRECT($X$1&amp;ADDRESS($X11, F$57)&amp;":"&amp;ADDRESS($Y11, F$57)))</f>
        <v>30.866840000000003</v>
      </c>
      <c r="G11" s="47">
        <f ca="1">AVERAGE(INDIRECT($X$1&amp;ADDRESS($X11, G$57)&amp;":"&amp;ADDRESS($Y11, G$57)))</f>
        <v>30.486600000000003</v>
      </c>
      <c r="H11" s="47">
        <f ca="1">AVERAGE(INDIRECT($X$1&amp;ADDRESS($X11, H$57)&amp;":"&amp;ADDRESS($Y11, H$57)))</f>
        <v>31.735486000000002</v>
      </c>
      <c r="I11" s="47">
        <f ca="1">AVERAGE(INDIRECT($X$1&amp;ADDRESS($X11, I$57)&amp;":"&amp;ADDRESS($Y11, I$57)))</f>
        <v>6.8579799999999995</v>
      </c>
      <c r="J11" s="47">
        <f ca="1">AVERAGE(INDIRECT($X$1&amp;ADDRESS($X11, J$57)&amp;":"&amp;ADDRESS($Y11, J$57)))</f>
        <v>26.300609899132173</v>
      </c>
      <c r="K11" s="47">
        <f ca="1">AVERAGE(INDIRECT($X$1&amp;ADDRESS($X11, K$57)&amp;":"&amp;ADDRESS($Y11, K$57)))</f>
        <v>0</v>
      </c>
      <c r="L11" s="47">
        <f ca="1">AVERAGE(INDIRECT($X$1&amp;ADDRESS($X11, L$57)&amp;":"&amp;ADDRESS($Y11, L$57)))</f>
        <v>12.347457627118652</v>
      </c>
      <c r="M11" s="49">
        <f ca="1">AVERAGE(INDIRECT($X$1&amp;ADDRESS($X11, M$57)&amp;":"&amp;ADDRESS($Y11, M$57)))</f>
        <v>0</v>
      </c>
      <c r="N11" s="47">
        <f ca="1">AVERAGE(INDIRECT($X$1&amp;ADDRESS($X11, N$57)&amp;":"&amp;ADDRESS($Y11, N$57)))</f>
        <v>7200</v>
      </c>
      <c r="O11" s="47">
        <f ca="1">AVERAGE(INDIRECT($X$1&amp;ADDRESS($X11, O$57)&amp;":"&amp;ADDRESS($Y11, O$57)))</f>
        <v>4710.7780000000002</v>
      </c>
      <c r="P11" s="47">
        <f ca="1">AVERAGE(INDIRECT($X$1&amp;ADDRESS($X11, P$57)&amp;":"&amp;ADDRESS($Y11, P$57)))</f>
        <v>4649.1240000000007</v>
      </c>
      <c r="Q11" s="47">
        <f ca="1">AVERAGE(INDIRECT($X$1&amp;ADDRESS($X11, Q$57)&amp;":"&amp;ADDRESS($Y11, Q$57)))</f>
        <v>6757.06</v>
      </c>
      <c r="R11" s="47">
        <f ca="1">AVERAGE(INDIRECT($X$1&amp;ADDRESS($X11, R$57)&amp;":"&amp;ADDRESS($Y11, R$57)))</f>
        <v>3936.8839999999996</v>
      </c>
      <c r="S11" s="47">
        <f ca="1">AVERAGE(INDIRECT($X$1&amp;ADDRESS($X11, S$57)&amp;":"&amp;ADDRESS($Y11, S$57)))</f>
        <v>7200</v>
      </c>
      <c r="T11" s="47">
        <f ca="1">AVERAGE(INDIRECT($X$1&amp;ADDRESS($X11, T$57)&amp;":"&amp;ADDRESS($Y11, T$57)))</f>
        <v>2119.9494458675385</v>
      </c>
      <c r="U11" s="47">
        <f ca="1">AVERAGE(INDIRECT($X$1&amp;ADDRESS($X11, U$57)&amp;":"&amp;ADDRESS($Y11, U$57)))</f>
        <v>4712.7118251800539</v>
      </c>
      <c r="V11" s="49">
        <f ca="1">AVERAGE(INDIRECT($X$1&amp;ADDRESS($X11, V$57)&amp;":"&amp;ADDRESS($Y11, V$57)))</f>
        <v>64.843677520751953</v>
      </c>
      <c r="X11">
        <f t="shared" si="0"/>
        <v>43</v>
      </c>
      <c r="Y11">
        <f t="shared" si="1"/>
        <v>47</v>
      </c>
    </row>
    <row r="12" spans="1:25">
      <c r="A12" s="57">
        <v>50</v>
      </c>
      <c r="B12" s="57">
        <v>8</v>
      </c>
      <c r="C12" s="57">
        <v>0.3</v>
      </c>
      <c r="D12" s="59">
        <v>0.1</v>
      </c>
      <c r="E12" s="47">
        <f ca="1">AVERAGE(INDIRECT($X$1&amp;ADDRESS($X12, E$57)&amp;":"&amp;ADDRESS($Y12, E$57)))</f>
        <v>100</v>
      </c>
      <c r="F12" s="47">
        <f ca="1">AVERAGE(INDIRECT($X$1&amp;ADDRESS($X12, F$57)&amp;":"&amp;ADDRESS($Y12, F$57)))</f>
        <v>38.652519999999996</v>
      </c>
      <c r="G12" s="47">
        <f ca="1">AVERAGE(INDIRECT($X$1&amp;ADDRESS($X12, G$57)&amp;":"&amp;ADDRESS($Y12, G$57)))</f>
        <v>33.689100000000003</v>
      </c>
      <c r="H12" s="47">
        <f ca="1">AVERAGE(INDIRECT($X$1&amp;ADDRESS($X12, H$57)&amp;":"&amp;ADDRESS($Y12, H$57)))</f>
        <v>43.528399999999998</v>
      </c>
      <c r="I12" s="47">
        <f ca="1">AVERAGE(INDIRECT($X$1&amp;ADDRESS($X12, I$57)&amp;":"&amp;ADDRESS($Y12, I$57)))</f>
        <v>43.482240000000004</v>
      </c>
      <c r="J12" s="47">
        <f ca="1">AVERAGE(INDIRECT($X$1&amp;ADDRESS($X12, J$57)&amp;":"&amp;ADDRESS($Y12, J$57)))</f>
        <v>51.561775567632012</v>
      </c>
      <c r="K12" s="47">
        <f ca="1">AVERAGE(INDIRECT($X$1&amp;ADDRESS($X12, K$57)&amp;":"&amp;ADDRESS($Y12, K$57)))</f>
        <v>2.5267094017094172</v>
      </c>
      <c r="L12" s="47">
        <f ca="1">AVERAGE(INDIRECT($X$1&amp;ADDRESS($X12, L$57)&amp;":"&amp;ADDRESS($Y12, L$57)))</f>
        <v>1.1250000000000093</v>
      </c>
      <c r="M12" s="49">
        <f ca="1">AVERAGE(INDIRECT($X$1&amp;ADDRESS($X12, M$57)&amp;":"&amp;ADDRESS($Y12, M$57)))</f>
        <v>0</v>
      </c>
      <c r="N12" s="47">
        <f ca="1">AVERAGE(INDIRECT($X$1&amp;ADDRESS($X12, N$57)&amp;":"&amp;ADDRESS($Y12, N$57)))</f>
        <v>7200</v>
      </c>
      <c r="O12" s="47">
        <f ca="1">AVERAGE(INDIRECT($X$1&amp;ADDRESS($X12, O$57)&amp;":"&amp;ADDRESS($Y12, O$57)))</f>
        <v>6070.6040000000003</v>
      </c>
      <c r="P12" s="47">
        <f ca="1">AVERAGE(INDIRECT($X$1&amp;ADDRESS($X12, P$57)&amp;":"&amp;ADDRESS($Y12, P$57)))</f>
        <v>5468.8879999999999</v>
      </c>
      <c r="Q12" s="47">
        <f ca="1">AVERAGE(INDIRECT($X$1&amp;ADDRESS($X12, Q$57)&amp;":"&amp;ADDRESS($Y12, Q$57)))</f>
        <v>4613.942</v>
      </c>
      <c r="R12" s="47">
        <f ca="1">AVERAGE(INDIRECT($X$1&amp;ADDRESS($X12, R$57)&amp;":"&amp;ADDRESS($Y12, R$57)))</f>
        <v>5904.268</v>
      </c>
      <c r="S12" s="47">
        <f ca="1">AVERAGE(INDIRECT($X$1&amp;ADDRESS($X12, S$57)&amp;":"&amp;ADDRESS($Y12, S$57)))</f>
        <v>7200</v>
      </c>
      <c r="T12" s="47">
        <f ca="1">AVERAGE(INDIRECT($X$1&amp;ADDRESS($X12, T$57)&amp;":"&amp;ADDRESS($Y12, T$57)))</f>
        <v>5803.2427199840549</v>
      </c>
      <c r="U12" s="47">
        <f ca="1">AVERAGE(INDIRECT($X$1&amp;ADDRESS($X12, U$57)&amp;":"&amp;ADDRESS($Y12, U$57)))</f>
        <v>3193.9198535442351</v>
      </c>
      <c r="V12" s="49">
        <f ca="1">AVERAGE(INDIRECT($X$1&amp;ADDRESS($X12, V$57)&amp;":"&amp;ADDRESS($Y12, V$57)))</f>
        <v>14.169692325592044</v>
      </c>
      <c r="X12">
        <f t="shared" si="0"/>
        <v>48</v>
      </c>
      <c r="Y12">
        <f t="shared" si="1"/>
        <v>52</v>
      </c>
    </row>
    <row r="13" spans="1:25">
      <c r="A13" s="57">
        <v>50</v>
      </c>
      <c r="B13" s="57">
        <v>8</v>
      </c>
      <c r="C13" s="57">
        <v>0.3</v>
      </c>
      <c r="D13" s="59">
        <v>0.5</v>
      </c>
      <c r="E13" s="47">
        <f ca="1">AVERAGE(INDIRECT($X$1&amp;ADDRESS($X13, E$57)&amp;":"&amp;ADDRESS($Y13, E$57)))</f>
        <v>100</v>
      </c>
      <c r="F13" s="47">
        <f ca="1">AVERAGE(INDIRECT($X$1&amp;ADDRESS($X13, F$57)&amp;":"&amp;ADDRESS($Y13, F$57)))</f>
        <v>68.999839999999992</v>
      </c>
      <c r="G13" s="47">
        <f ca="1">AVERAGE(INDIRECT($X$1&amp;ADDRESS($X13, G$57)&amp;":"&amp;ADDRESS($Y13, G$57)))</f>
        <v>61.573800000000006</v>
      </c>
      <c r="H13" s="47">
        <f ca="1">AVERAGE(INDIRECT($X$1&amp;ADDRESS($X13, H$57)&amp;":"&amp;ADDRESS($Y13, H$57)))</f>
        <v>44.077019999999997</v>
      </c>
      <c r="I13" s="47">
        <f ca="1">AVERAGE(INDIRECT($X$1&amp;ADDRESS($X13, I$57)&amp;":"&amp;ADDRESS($Y13, I$57)))</f>
        <v>16.803433999999999</v>
      </c>
      <c r="J13" s="47">
        <f ca="1">AVERAGE(INDIRECT($X$1&amp;ADDRESS($X13, J$57)&amp;":"&amp;ADDRESS($Y13, J$57)))</f>
        <v>70.302500724919767</v>
      </c>
      <c r="K13" s="47">
        <f ca="1">AVERAGE(INDIRECT($X$1&amp;ADDRESS($X13, K$57)&amp;":"&amp;ADDRESS($Y13, K$57)))</f>
        <v>59.672762004682717</v>
      </c>
      <c r="L13" s="47">
        <f ca="1">AVERAGE(INDIRECT($X$1&amp;ADDRESS($X13, L$57)&amp;":"&amp;ADDRESS($Y13, L$57)))</f>
        <v>40.917809205513024</v>
      </c>
      <c r="M13" s="49">
        <f ca="1">AVERAGE(INDIRECT($X$1&amp;ADDRESS($X13, M$57)&amp;":"&amp;ADDRESS($Y13, M$57)))</f>
        <v>0</v>
      </c>
      <c r="N13" s="47">
        <f ca="1">AVERAGE(INDIRECT($X$1&amp;ADDRESS($X13, N$57)&amp;":"&amp;ADDRESS($Y13, N$57)))</f>
        <v>7200</v>
      </c>
      <c r="O13" s="47">
        <f ca="1">AVERAGE(INDIRECT($X$1&amp;ADDRESS($X13, O$57)&amp;":"&amp;ADDRESS($Y13, O$57)))</f>
        <v>7200</v>
      </c>
      <c r="P13" s="47">
        <f ca="1">AVERAGE(INDIRECT($X$1&amp;ADDRESS($X13, P$57)&amp;":"&amp;ADDRESS($Y13, P$57)))</f>
        <v>7200</v>
      </c>
      <c r="Q13" s="47">
        <f ca="1">AVERAGE(INDIRECT($X$1&amp;ADDRESS($X13, Q$57)&amp;":"&amp;ADDRESS($Y13, Q$57)))</f>
        <v>7200</v>
      </c>
      <c r="R13" s="47">
        <f ca="1">AVERAGE(INDIRECT($X$1&amp;ADDRESS($X13, R$57)&amp;":"&amp;ADDRESS($Y13, R$57)))</f>
        <v>5665.9380000000001</v>
      </c>
      <c r="S13" s="47">
        <f ca="1">AVERAGE(INDIRECT($X$1&amp;ADDRESS($X13, S$57)&amp;":"&amp;ADDRESS($Y13, S$57)))</f>
        <v>7200</v>
      </c>
      <c r="T13" s="47">
        <f ca="1">AVERAGE(INDIRECT($X$1&amp;ADDRESS($X13, T$57)&amp;":"&amp;ADDRESS($Y13, T$57)))</f>
        <v>7200</v>
      </c>
      <c r="U13" s="47">
        <f ca="1">AVERAGE(INDIRECT($X$1&amp;ADDRESS($X13, U$57)&amp;":"&amp;ADDRESS($Y13, U$57)))</f>
        <v>6403.3193061828615</v>
      </c>
      <c r="V13" s="49">
        <f ca="1">AVERAGE(INDIRECT($X$1&amp;ADDRESS($X13, V$57)&amp;":"&amp;ADDRESS($Y13, V$57)))</f>
        <v>288.39083619117736</v>
      </c>
      <c r="X13">
        <f t="shared" si="0"/>
        <v>53</v>
      </c>
      <c r="Y13">
        <f t="shared" si="1"/>
        <v>57</v>
      </c>
    </row>
    <row r="14" spans="1:25">
      <c r="A14" s="57">
        <v>50</v>
      </c>
      <c r="B14" s="57">
        <v>8</v>
      </c>
      <c r="C14" s="57">
        <v>0.3</v>
      </c>
      <c r="D14" s="59">
        <v>1</v>
      </c>
      <c r="E14" s="47">
        <f ca="1">AVERAGE(INDIRECT($X$1&amp;ADDRESS($X14, E$57)&amp;":"&amp;ADDRESS($Y14, E$57)))</f>
        <v>100</v>
      </c>
      <c r="F14" s="47">
        <f ca="1">AVERAGE(INDIRECT($X$1&amp;ADDRESS($X14, F$57)&amp;":"&amp;ADDRESS($Y14, F$57)))</f>
        <v>72.883420000000001</v>
      </c>
      <c r="G14" s="47">
        <f ca="1">AVERAGE(INDIRECT($X$1&amp;ADDRESS($X14, G$57)&amp;":"&amp;ADDRESS($Y14, G$57)))</f>
        <v>72.533339999999995</v>
      </c>
      <c r="H14" s="47">
        <f ca="1">AVERAGE(INDIRECT($X$1&amp;ADDRESS($X14, H$57)&amp;":"&amp;ADDRESS($Y14, H$57)))</f>
        <v>38.015139999999995</v>
      </c>
      <c r="I14" s="47">
        <f ca="1">AVERAGE(INDIRECT($X$1&amp;ADDRESS($X14, I$57)&amp;":"&amp;ADDRESS($Y14, I$57)))</f>
        <v>12.543466</v>
      </c>
      <c r="J14" s="47">
        <f ca="1">AVERAGE(INDIRECT($X$1&amp;ADDRESS($X14, J$57)&amp;":"&amp;ADDRESS($Y14, J$57)))</f>
        <v>53.084646920044008</v>
      </c>
      <c r="K14" s="47">
        <f ca="1">AVERAGE(INDIRECT($X$1&amp;ADDRESS($X14, K$57)&amp;":"&amp;ADDRESS($Y14, K$57)))</f>
        <v>31.107824532521285</v>
      </c>
      <c r="L14" s="47">
        <f ca="1">AVERAGE(INDIRECT($X$1&amp;ADDRESS($X14, L$57)&amp;":"&amp;ADDRESS($Y14, L$57)))</f>
        <v>36.14278591318547</v>
      </c>
      <c r="M14" s="49">
        <f ca="1">AVERAGE(INDIRECT($X$1&amp;ADDRESS($X14, M$57)&amp;":"&amp;ADDRESS($Y14, M$57)))</f>
        <v>0</v>
      </c>
      <c r="N14" s="47">
        <f ca="1">AVERAGE(INDIRECT($X$1&amp;ADDRESS($X14, N$57)&amp;":"&amp;ADDRESS($Y14, N$57)))</f>
        <v>7200</v>
      </c>
      <c r="O14" s="47">
        <f ca="1">AVERAGE(INDIRECT($X$1&amp;ADDRESS($X14, O$57)&amp;":"&amp;ADDRESS($Y14, O$57)))</f>
        <v>7200</v>
      </c>
      <c r="P14" s="47">
        <f ca="1">AVERAGE(INDIRECT($X$1&amp;ADDRESS($X14, P$57)&amp;":"&amp;ADDRESS($Y14, P$57)))</f>
        <v>7200</v>
      </c>
      <c r="Q14" s="47">
        <f ca="1">AVERAGE(INDIRECT($X$1&amp;ADDRESS($X14, Q$57)&amp;":"&amp;ADDRESS($Y14, Q$57)))</f>
        <v>7200</v>
      </c>
      <c r="R14" s="47">
        <f ca="1">AVERAGE(INDIRECT($X$1&amp;ADDRESS($X14, R$57)&amp;":"&amp;ADDRESS($Y14, R$57)))</f>
        <v>5782.3880000000008</v>
      </c>
      <c r="S14" s="47">
        <f ca="1">AVERAGE(INDIRECT($X$1&amp;ADDRESS($X14, S$57)&amp;":"&amp;ADDRESS($Y14, S$57)))</f>
        <v>7200</v>
      </c>
      <c r="T14" s="47">
        <f ca="1">AVERAGE(INDIRECT($X$1&amp;ADDRESS($X14, T$57)&amp;":"&amp;ADDRESS($Y14, T$57)))</f>
        <v>6521.263182449341</v>
      </c>
      <c r="U14" s="47">
        <f ca="1">AVERAGE(INDIRECT($X$1&amp;ADDRESS($X14, U$57)&amp;":"&amp;ADDRESS($Y14, U$57)))</f>
        <v>6530.2472186088562</v>
      </c>
      <c r="V14" s="49">
        <f ca="1">AVERAGE(INDIRECT($X$1&amp;ADDRESS($X14, V$57)&amp;":"&amp;ADDRESS($Y14, V$57)))</f>
        <v>209.56353936195373</v>
      </c>
      <c r="X14">
        <f t="shared" si="0"/>
        <v>58</v>
      </c>
      <c r="Y14">
        <f t="shared" si="1"/>
        <v>62</v>
      </c>
    </row>
    <row r="15" spans="1:25">
      <c r="A15" s="60">
        <v>75</v>
      </c>
      <c r="B15" s="60">
        <v>4</v>
      </c>
      <c r="C15" s="60">
        <v>0.1</v>
      </c>
      <c r="D15" s="194">
        <v>0.1</v>
      </c>
      <c r="E15" s="47">
        <f ca="1">AVERAGE(INDIRECT($X$1&amp;ADDRESS($X15, E$57)&amp;":"&amp;ADDRESS($Y15, E$57)))</f>
        <v>40</v>
      </c>
      <c r="F15" s="47">
        <f ca="1">AVERAGE(INDIRECT($X$1&amp;ADDRESS($X15, F$57)&amp;":"&amp;ADDRESS($Y15, F$57)))</f>
        <v>0</v>
      </c>
      <c r="G15" s="47">
        <f ca="1">AVERAGE(INDIRECT($X$1&amp;ADDRESS($X15, G$57)&amp;":"&amp;ADDRESS($Y15, G$57)))</f>
        <v>0</v>
      </c>
      <c r="H15" s="47">
        <f ca="1">AVERAGE(INDIRECT($X$1&amp;ADDRESS($X15, H$57)&amp;":"&amp;ADDRESS($Y15, H$57)))</f>
        <v>0</v>
      </c>
      <c r="I15" s="47">
        <f ca="1">AVERAGE(INDIRECT($X$1&amp;ADDRESS($X15, I$57)&amp;":"&amp;ADDRESS($Y15, I$57)))</f>
        <v>0</v>
      </c>
      <c r="J15" s="47">
        <f ca="1">AVERAGE(INDIRECT($X$1&amp;ADDRESS($X15, J$57)&amp;":"&amp;ADDRESS($Y15, J$57)))</f>
        <v>0</v>
      </c>
      <c r="K15" s="47">
        <f ca="1">AVERAGE(INDIRECT($X$1&amp;ADDRESS($X15, K$57)&amp;":"&amp;ADDRESS($Y15, K$57)))</f>
        <v>0</v>
      </c>
      <c r="L15" s="47">
        <f ca="1">AVERAGE(INDIRECT($X$1&amp;ADDRESS($X15, L$57)&amp;":"&amp;ADDRESS($Y15, L$57)))</f>
        <v>0</v>
      </c>
      <c r="M15" s="49">
        <f ca="1">AVERAGE(INDIRECT($X$1&amp;ADDRESS($X15, M$57)&amp;":"&amp;ADDRESS($Y15, M$57)))</f>
        <v>0</v>
      </c>
      <c r="N15" s="47">
        <f ca="1">AVERAGE(INDIRECT($X$1&amp;ADDRESS($X15, N$57)&amp;":"&amp;ADDRESS($Y15, N$57)))</f>
        <v>4289.0340000000006</v>
      </c>
      <c r="O15" s="47">
        <f ca="1">AVERAGE(INDIRECT($X$1&amp;ADDRESS($X15, O$57)&amp;":"&amp;ADDRESS($Y15, O$57)))</f>
        <v>7.1999999999999995E-2</v>
      </c>
      <c r="P15" s="47">
        <f ca="1">AVERAGE(INDIRECT($X$1&amp;ADDRESS($X15, P$57)&amp;":"&amp;ADDRESS($Y15, P$57)))</f>
        <v>0.10800000000000001</v>
      </c>
      <c r="Q15" s="47">
        <f ca="1">AVERAGE(INDIRECT($X$1&amp;ADDRESS($X15, Q$57)&amp;":"&amp;ADDRESS($Y15, Q$57)))</f>
        <v>3.2000000000000001E-2</v>
      </c>
      <c r="R15" s="47">
        <f ca="1">AVERAGE(INDIRECT($X$1&amp;ADDRESS($X15, R$57)&amp;":"&amp;ADDRESS($Y15, R$57)))</f>
        <v>7.3999999999999996E-2</v>
      </c>
      <c r="S15" s="47">
        <f ca="1">AVERAGE(INDIRECT($X$1&amp;ADDRESS($X15, S$57)&amp;":"&amp;ADDRESS($Y15, S$57)))</f>
        <v>110.66402997970582</v>
      </c>
      <c r="T15" s="47">
        <f ca="1">AVERAGE(INDIRECT($X$1&amp;ADDRESS($X15, T$57)&amp;":"&amp;ADDRESS($Y15, T$57)))</f>
        <v>22.082058382034301</v>
      </c>
      <c r="U15" s="47">
        <f ca="1">AVERAGE(INDIRECT($X$1&amp;ADDRESS($X15, U$57)&amp;":"&amp;ADDRESS($Y15, U$57)))</f>
        <v>12.947966814041138</v>
      </c>
      <c r="V15" s="49">
        <f ca="1">AVERAGE(INDIRECT($X$1&amp;ADDRESS($X15, V$57)&amp;":"&amp;ADDRESS($Y15, V$57)))</f>
        <v>5.2796271324157713</v>
      </c>
      <c r="X15">
        <f t="shared" si="0"/>
        <v>63</v>
      </c>
      <c r="Y15">
        <f t="shared" si="1"/>
        <v>67</v>
      </c>
    </row>
    <row r="16" spans="1:25">
      <c r="A16" s="60">
        <v>75</v>
      </c>
      <c r="B16" s="60">
        <v>4</v>
      </c>
      <c r="C16" s="60">
        <v>0.1</v>
      </c>
      <c r="D16" s="194">
        <v>0.5</v>
      </c>
      <c r="E16" s="47">
        <f ca="1">AVERAGE(INDIRECT($X$1&amp;ADDRESS($X16, E$57)&amp;":"&amp;ADDRESS($Y16, E$57)))</f>
        <v>60</v>
      </c>
      <c r="F16" s="47">
        <f ca="1">AVERAGE(INDIRECT($X$1&amp;ADDRESS($X16, F$57)&amp;":"&amp;ADDRESS($Y16, F$57)))</f>
        <v>0</v>
      </c>
      <c r="G16" s="47">
        <f ca="1">AVERAGE(INDIRECT($X$1&amp;ADDRESS($X16, G$57)&amp;":"&amp;ADDRESS($Y16, G$57)))</f>
        <v>0</v>
      </c>
      <c r="H16" s="47">
        <f ca="1">AVERAGE(INDIRECT($X$1&amp;ADDRESS($X16, H$57)&amp;":"&amp;ADDRESS($Y16, H$57)))</f>
        <v>0</v>
      </c>
      <c r="I16" s="47">
        <f ca="1">AVERAGE(INDIRECT($X$1&amp;ADDRESS($X16, I$57)&amp;":"&amp;ADDRESS($Y16, I$57)))</f>
        <v>0</v>
      </c>
      <c r="J16" s="47">
        <f ca="1">AVERAGE(INDIRECT($X$1&amp;ADDRESS($X16, J$57)&amp;":"&amp;ADDRESS($Y16, J$57)))</f>
        <v>2.2222222222222254</v>
      </c>
      <c r="K16" s="47">
        <f ca="1">AVERAGE(INDIRECT($X$1&amp;ADDRESS($X16, K$57)&amp;":"&amp;ADDRESS($Y16, K$57)))</f>
        <v>2.5</v>
      </c>
      <c r="L16" s="47">
        <f ca="1">AVERAGE(INDIRECT($X$1&amp;ADDRESS($X16, L$57)&amp;":"&amp;ADDRESS($Y16, L$57)))</f>
        <v>0</v>
      </c>
      <c r="M16" s="49">
        <f ca="1">AVERAGE(INDIRECT($X$1&amp;ADDRESS($X16, M$57)&amp;":"&amp;ADDRESS($Y16, M$57)))</f>
        <v>0</v>
      </c>
      <c r="N16" s="47">
        <f ca="1">AVERAGE(INDIRECT($X$1&amp;ADDRESS($X16, N$57)&amp;":"&amp;ADDRESS($Y16, N$57)))</f>
        <v>5349.42</v>
      </c>
      <c r="O16" s="47">
        <f ca="1">AVERAGE(INDIRECT($X$1&amp;ADDRESS($X16, O$57)&amp;":"&amp;ADDRESS($Y16, O$57)))</f>
        <v>0.24399999999999999</v>
      </c>
      <c r="P16" s="47">
        <f ca="1">AVERAGE(INDIRECT($X$1&amp;ADDRESS($X16, P$57)&amp;":"&amp;ADDRESS($Y16, P$57)))</f>
        <v>0.77600000000000002</v>
      </c>
      <c r="Q16" s="47">
        <f ca="1">AVERAGE(INDIRECT($X$1&amp;ADDRESS($X16, Q$57)&amp;":"&amp;ADDRESS($Y16, Q$57)))</f>
        <v>7.3999999999999996E-2</v>
      </c>
      <c r="R16" s="47">
        <f ca="1">AVERAGE(INDIRECT($X$1&amp;ADDRESS($X16, R$57)&amp;":"&amp;ADDRESS($Y16, R$57)))</f>
        <v>0.246</v>
      </c>
      <c r="S16" s="47">
        <f ca="1">AVERAGE(INDIRECT($X$1&amp;ADDRESS($X16, S$57)&amp;":"&amp;ADDRESS($Y16, S$57)))</f>
        <v>1579.9645492076875</v>
      </c>
      <c r="T16" s="47">
        <f ca="1">AVERAGE(INDIRECT($X$1&amp;ADDRESS($X16, T$57)&amp;":"&amp;ADDRESS($Y16, T$57)))</f>
        <v>1465.8054838180542</v>
      </c>
      <c r="U16" s="47">
        <f ca="1">AVERAGE(INDIRECT($X$1&amp;ADDRESS($X16, U$57)&amp;":"&amp;ADDRESS($Y16, U$57)))</f>
        <v>26.088043260574342</v>
      </c>
      <c r="V16" s="49">
        <f ca="1">AVERAGE(INDIRECT($X$1&amp;ADDRESS($X16, V$57)&amp;":"&amp;ADDRESS($Y16, V$57)))</f>
        <v>5.0632957935333254</v>
      </c>
      <c r="X16">
        <f t="shared" si="0"/>
        <v>68</v>
      </c>
      <c r="Y16">
        <f t="shared" si="1"/>
        <v>72</v>
      </c>
    </row>
    <row r="17" spans="1:25">
      <c r="A17" s="60">
        <v>75</v>
      </c>
      <c r="B17" s="60">
        <v>4</v>
      </c>
      <c r="C17" s="60">
        <v>0.1</v>
      </c>
      <c r="D17" s="194">
        <v>1</v>
      </c>
      <c r="E17" s="47">
        <f ca="1">AVERAGE(INDIRECT($X$1&amp;ADDRESS($X17, E$57)&amp;":"&amp;ADDRESS($Y17, E$57)))</f>
        <v>0</v>
      </c>
      <c r="F17" s="47">
        <f ca="1">AVERAGE(INDIRECT($X$1&amp;ADDRESS($X17, F$57)&amp;":"&amp;ADDRESS($Y17, F$57)))</f>
        <v>0</v>
      </c>
      <c r="G17" s="47">
        <f ca="1">AVERAGE(INDIRECT($X$1&amp;ADDRESS($X17, G$57)&amp;":"&amp;ADDRESS($Y17, G$57)))</f>
        <v>0</v>
      </c>
      <c r="H17" s="47">
        <f ca="1">AVERAGE(INDIRECT($X$1&amp;ADDRESS($X17, H$57)&amp;":"&amp;ADDRESS($Y17, H$57)))</f>
        <v>0</v>
      </c>
      <c r="I17" s="47">
        <f ca="1">AVERAGE(INDIRECT($X$1&amp;ADDRESS($X17, I$57)&amp;":"&amp;ADDRESS($Y17, I$57)))</f>
        <v>0</v>
      </c>
      <c r="J17" s="47">
        <f ca="1">AVERAGE(INDIRECT($X$1&amp;ADDRESS($X17, J$57)&amp;":"&amp;ADDRESS($Y17, J$57)))</f>
        <v>0</v>
      </c>
      <c r="K17" s="47">
        <f ca="1">AVERAGE(INDIRECT($X$1&amp;ADDRESS($X17, K$57)&amp;":"&amp;ADDRESS($Y17, K$57)))</f>
        <v>0</v>
      </c>
      <c r="L17" s="47">
        <f ca="1">AVERAGE(INDIRECT($X$1&amp;ADDRESS($X17, L$57)&amp;":"&amp;ADDRESS($Y17, L$57)))</f>
        <v>0</v>
      </c>
      <c r="M17" s="49">
        <f ca="1">AVERAGE(INDIRECT($X$1&amp;ADDRESS($X17, M$57)&amp;":"&amp;ADDRESS($Y17, M$57)))</f>
        <v>0</v>
      </c>
      <c r="N17" s="47">
        <f ca="1">AVERAGE(INDIRECT($X$1&amp;ADDRESS($X17, N$57)&amp;":"&amp;ADDRESS($Y17, N$57)))</f>
        <v>1995.6800000000003</v>
      </c>
      <c r="O17" s="47">
        <f ca="1">AVERAGE(INDIRECT($X$1&amp;ADDRESS($X17, O$57)&amp;":"&amp;ADDRESS($Y17, O$57)))</f>
        <v>0.24</v>
      </c>
      <c r="P17" s="47">
        <f ca="1">AVERAGE(INDIRECT($X$1&amp;ADDRESS($X17, P$57)&amp;":"&amp;ADDRESS($Y17, P$57)))</f>
        <v>0.42799999999999994</v>
      </c>
      <c r="Q17" s="47">
        <f ca="1">AVERAGE(INDIRECT($X$1&amp;ADDRESS($X17, Q$57)&amp;":"&amp;ADDRESS($Y17, Q$57)))</f>
        <v>5.6000000000000008E-2</v>
      </c>
      <c r="R17" s="47">
        <f ca="1">AVERAGE(INDIRECT($X$1&amp;ADDRESS($X17, R$57)&amp;":"&amp;ADDRESS($Y17, R$57)))</f>
        <v>0.16600000000000001</v>
      </c>
      <c r="S17" s="47">
        <f ca="1">AVERAGE(INDIRECT($X$1&amp;ADDRESS($X17, S$57)&amp;":"&amp;ADDRESS($Y17, S$57)))</f>
        <v>29.101229524612428</v>
      </c>
      <c r="T17" s="47">
        <f ca="1">AVERAGE(INDIRECT($X$1&amp;ADDRESS($X17, T$57)&amp;":"&amp;ADDRESS($Y17, T$57)))</f>
        <v>32.660420036315919</v>
      </c>
      <c r="U17" s="47">
        <f ca="1">AVERAGE(INDIRECT($X$1&amp;ADDRESS($X17, U$57)&amp;":"&amp;ADDRESS($Y17, U$57)))</f>
        <v>167.75600271224977</v>
      </c>
      <c r="V17" s="49">
        <f ca="1">AVERAGE(INDIRECT($X$1&amp;ADDRESS($X17, V$57)&amp;":"&amp;ADDRESS($Y17, V$57)))</f>
        <v>5.046916580200195</v>
      </c>
      <c r="X17">
        <f t="shared" si="0"/>
        <v>73</v>
      </c>
      <c r="Y17">
        <f t="shared" si="1"/>
        <v>77</v>
      </c>
    </row>
    <row r="18" spans="1:25">
      <c r="A18" s="60">
        <v>75</v>
      </c>
      <c r="B18" s="60">
        <v>4</v>
      </c>
      <c r="C18" s="60">
        <v>0.3</v>
      </c>
      <c r="D18" s="194">
        <v>0.1</v>
      </c>
      <c r="E18" s="47">
        <f ca="1">AVERAGE(INDIRECT($X$1&amp;ADDRESS($X18, E$57)&amp;":"&amp;ADDRESS($Y18, E$57)))</f>
        <v>20</v>
      </c>
      <c r="F18" s="47">
        <f ca="1">AVERAGE(INDIRECT($X$1&amp;ADDRESS($X18, F$57)&amp;":"&amp;ADDRESS($Y18, F$57)))</f>
        <v>0</v>
      </c>
      <c r="G18" s="47">
        <f ca="1">AVERAGE(INDIRECT($X$1&amp;ADDRESS($X18, G$57)&amp;":"&amp;ADDRESS($Y18, G$57)))</f>
        <v>0</v>
      </c>
      <c r="H18" s="47">
        <f ca="1">AVERAGE(INDIRECT($X$1&amp;ADDRESS($X18, H$57)&amp;":"&amp;ADDRESS($Y18, H$57)))</f>
        <v>7.7777799999999999</v>
      </c>
      <c r="I18" s="47">
        <f ca="1">AVERAGE(INDIRECT($X$1&amp;ADDRESS($X18, I$57)&amp;":"&amp;ADDRESS($Y18, I$57)))</f>
        <v>6.9565200000000003</v>
      </c>
      <c r="J18" s="47">
        <f ca="1">AVERAGE(INDIRECT($X$1&amp;ADDRESS($X18, J$57)&amp;":"&amp;ADDRESS($Y18, J$57)))</f>
        <v>0</v>
      </c>
      <c r="K18" s="47">
        <f ca="1">AVERAGE(INDIRECT($X$1&amp;ADDRESS($X18, K$57)&amp;":"&amp;ADDRESS($Y18, K$57)))</f>
        <v>1.1764705882355986</v>
      </c>
      <c r="L18" s="47">
        <f ca="1">AVERAGE(INDIRECT($X$1&amp;ADDRESS($X18, L$57)&amp;":"&amp;ADDRESS($Y18, L$57)))</f>
        <v>0</v>
      </c>
      <c r="M18" s="49">
        <f ca="1">AVERAGE(INDIRECT($X$1&amp;ADDRESS($X18, M$57)&amp;":"&amp;ADDRESS($Y18, M$57)))</f>
        <v>0</v>
      </c>
      <c r="N18" s="47">
        <f ca="1">AVERAGE(INDIRECT($X$1&amp;ADDRESS($X18, N$57)&amp;":"&amp;ADDRESS($Y18, N$57)))</f>
        <v>1549.7099999999998</v>
      </c>
      <c r="O18" s="47">
        <f ca="1">AVERAGE(INDIRECT($X$1&amp;ADDRESS($X18, O$57)&amp;":"&amp;ADDRESS($Y18, O$57)))</f>
        <v>1.7760000000000002</v>
      </c>
      <c r="P18" s="47">
        <f ca="1">AVERAGE(INDIRECT($X$1&amp;ADDRESS($X18, P$57)&amp;":"&amp;ADDRESS($Y18, P$57)))</f>
        <v>34.135999999999996</v>
      </c>
      <c r="Q18" s="47">
        <f ca="1">AVERAGE(INDIRECT($X$1&amp;ADDRESS($X18, Q$57)&amp;":"&amp;ADDRESS($Y18, Q$57)))</f>
        <v>3.6840000000000002</v>
      </c>
      <c r="R18" s="47">
        <f ca="1">AVERAGE(INDIRECT($X$1&amp;ADDRESS($X18, R$57)&amp;":"&amp;ADDRESS($Y18, R$57)))</f>
        <v>2.8480000000000003</v>
      </c>
      <c r="S18" s="47">
        <f ca="1">AVERAGE(INDIRECT($X$1&amp;ADDRESS($X18, S$57)&amp;":"&amp;ADDRESS($Y18, S$57)))</f>
        <v>121.69264078140259</v>
      </c>
      <c r="T18" s="47">
        <f ca="1">AVERAGE(INDIRECT($X$1&amp;ADDRESS($X18, T$57)&amp;":"&amp;ADDRESS($Y18, T$57)))</f>
        <v>1454.8324704170227</v>
      </c>
      <c r="U18" s="47">
        <f ca="1">AVERAGE(INDIRECT($X$1&amp;ADDRESS($X18, U$57)&amp;":"&amp;ADDRESS($Y18, U$57)))</f>
        <v>17.417824602127077</v>
      </c>
      <c r="V18" s="49">
        <f ca="1">AVERAGE(INDIRECT($X$1&amp;ADDRESS($X18, V$57)&amp;":"&amp;ADDRESS($Y18, V$57)))</f>
        <v>5.3285296916961666</v>
      </c>
      <c r="X18">
        <f t="shared" si="0"/>
        <v>78</v>
      </c>
      <c r="Y18">
        <f t="shared" si="1"/>
        <v>82</v>
      </c>
    </row>
    <row r="19" spans="1:25">
      <c r="A19" s="60">
        <v>75</v>
      </c>
      <c r="B19" s="60">
        <v>4</v>
      </c>
      <c r="C19" s="60">
        <v>0.3</v>
      </c>
      <c r="D19" s="194">
        <v>0.5</v>
      </c>
      <c r="E19" s="47">
        <f ca="1">AVERAGE(INDIRECT($X$1&amp;ADDRESS($X19, E$57)&amp;":"&amp;ADDRESS($Y19, E$57)))</f>
        <v>32.22222</v>
      </c>
      <c r="F19" s="47">
        <f ca="1">AVERAGE(INDIRECT($X$1&amp;ADDRESS($X19, F$57)&amp;":"&amp;ADDRESS($Y19, F$57)))</f>
        <v>0</v>
      </c>
      <c r="G19" s="47">
        <f ca="1">AVERAGE(INDIRECT($X$1&amp;ADDRESS($X19, G$57)&amp;":"&amp;ADDRESS($Y19, G$57)))</f>
        <v>0</v>
      </c>
      <c r="H19" s="47">
        <f ca="1">AVERAGE(INDIRECT($X$1&amp;ADDRESS($X19, H$57)&amp;":"&amp;ADDRESS($Y19, H$57)))</f>
        <v>18.985679999999999</v>
      </c>
      <c r="I19" s="47">
        <f ca="1">AVERAGE(INDIRECT($X$1&amp;ADDRESS($X19, I$57)&amp;":"&amp;ADDRESS($Y19, I$57)))</f>
        <v>4.6666600000000003</v>
      </c>
      <c r="J19" s="47">
        <f ca="1">AVERAGE(INDIRECT($X$1&amp;ADDRESS($X19, J$57)&amp;":"&amp;ADDRESS($Y19, J$57)))</f>
        <v>12.860915908126207</v>
      </c>
      <c r="K19" s="47">
        <f ca="1">AVERAGE(INDIRECT($X$1&amp;ADDRESS($X19, K$57)&amp;":"&amp;ADDRESS($Y19, K$57)))</f>
        <v>5.6000000000000094</v>
      </c>
      <c r="L19" s="47">
        <f ca="1">AVERAGE(INDIRECT($X$1&amp;ADDRESS($X19, L$57)&amp;":"&amp;ADDRESS($Y19, L$57)))</f>
        <v>0</v>
      </c>
      <c r="M19" s="49">
        <f ca="1">AVERAGE(INDIRECT($X$1&amp;ADDRESS($X19, M$57)&amp;":"&amp;ADDRESS($Y19, M$57)))</f>
        <v>0</v>
      </c>
      <c r="N19" s="47">
        <f ca="1">AVERAGE(INDIRECT($X$1&amp;ADDRESS($X19, N$57)&amp;":"&amp;ADDRESS($Y19, N$57)))</f>
        <v>4486.5640000000003</v>
      </c>
      <c r="O19" s="47">
        <f ca="1">AVERAGE(INDIRECT($X$1&amp;ADDRESS($X19, O$57)&amp;":"&amp;ADDRESS($Y19, O$57)))</f>
        <v>161.976</v>
      </c>
      <c r="P19" s="47">
        <f ca="1">AVERAGE(INDIRECT($X$1&amp;ADDRESS($X19, P$57)&amp;":"&amp;ADDRESS($Y19, P$57)))</f>
        <v>487.90400000000011</v>
      </c>
      <c r="Q19" s="47">
        <f ca="1">AVERAGE(INDIRECT($X$1&amp;ADDRESS($X19, Q$57)&amp;":"&amp;ADDRESS($Y19, Q$57)))</f>
        <v>1442.4479999999999</v>
      </c>
      <c r="R19" s="47">
        <f ca="1">AVERAGE(INDIRECT($X$1&amp;ADDRESS($X19, R$57)&amp;":"&amp;ADDRESS($Y19, R$57)))</f>
        <v>248.87599999999992</v>
      </c>
      <c r="S19" s="47">
        <f ca="1">AVERAGE(INDIRECT($X$1&amp;ADDRESS($X19, S$57)&amp;":"&amp;ADDRESS($Y19, S$57)))</f>
        <v>2964.1683804035188</v>
      </c>
      <c r="T19" s="47">
        <f ca="1">AVERAGE(INDIRECT($X$1&amp;ADDRESS($X19, T$57)&amp;":"&amp;ADDRESS($Y19, T$57)))</f>
        <v>2118.7153346538544</v>
      </c>
      <c r="U19" s="47">
        <f ca="1">AVERAGE(INDIRECT($X$1&amp;ADDRESS($X19, U$57)&amp;":"&amp;ADDRESS($Y19, U$57)))</f>
        <v>565.105283164978</v>
      </c>
      <c r="V19" s="49">
        <f ca="1">AVERAGE(INDIRECT($X$1&amp;ADDRESS($X19, V$57)&amp;":"&amp;ADDRESS($Y19, V$57)))</f>
        <v>14.712269353866578</v>
      </c>
      <c r="X19">
        <f t="shared" si="0"/>
        <v>83</v>
      </c>
      <c r="Y19">
        <f t="shared" si="1"/>
        <v>87</v>
      </c>
    </row>
    <row r="20" spans="1:25">
      <c r="A20" s="60">
        <v>75</v>
      </c>
      <c r="B20" s="60">
        <v>4</v>
      </c>
      <c r="C20" s="60">
        <v>0.3</v>
      </c>
      <c r="D20" s="194">
        <v>1</v>
      </c>
      <c r="E20" s="47">
        <f ca="1">AVERAGE(INDIRECT($X$1&amp;ADDRESS($X20, E$57)&amp;":"&amp;ADDRESS($Y20, E$57)))</f>
        <v>30.588240000000003</v>
      </c>
      <c r="F20" s="47">
        <f ca="1">AVERAGE(INDIRECT($X$1&amp;ADDRESS($X20, F$57)&amp;":"&amp;ADDRESS($Y20, F$57)))</f>
        <v>0</v>
      </c>
      <c r="G20" s="47">
        <f ca="1">AVERAGE(INDIRECT($X$1&amp;ADDRESS($X20, G$57)&amp;":"&amp;ADDRESS($Y20, G$57)))</f>
        <v>0</v>
      </c>
      <c r="H20" s="47">
        <f ca="1">AVERAGE(INDIRECT($X$1&amp;ADDRESS($X20, H$57)&amp;":"&amp;ADDRESS($Y20, H$57)))</f>
        <v>16.15982</v>
      </c>
      <c r="I20" s="47">
        <f ca="1">AVERAGE(INDIRECT($X$1&amp;ADDRESS($X20, I$57)&amp;":"&amp;ADDRESS($Y20, I$57)))</f>
        <v>4.62608</v>
      </c>
      <c r="J20" s="47">
        <f ca="1">AVERAGE(INDIRECT($X$1&amp;ADDRESS($X20, J$57)&amp;":"&amp;ADDRESS($Y20, J$57)))</f>
        <v>8.8687782805437632</v>
      </c>
      <c r="K20" s="47">
        <f ca="1">AVERAGE(INDIRECT($X$1&amp;ADDRESS($X20, K$57)&amp;":"&amp;ADDRESS($Y20, K$57)))</f>
        <v>13.076923076923077</v>
      </c>
      <c r="L20" s="47">
        <f ca="1">AVERAGE(INDIRECT($X$1&amp;ADDRESS($X20, L$57)&amp;":"&amp;ADDRESS($Y20, L$57)))</f>
        <v>0</v>
      </c>
      <c r="M20" s="49">
        <f ca="1">AVERAGE(INDIRECT($X$1&amp;ADDRESS($X20, M$57)&amp;":"&amp;ADDRESS($Y20, M$57)))</f>
        <v>0</v>
      </c>
      <c r="N20" s="47">
        <f ca="1">AVERAGE(INDIRECT($X$1&amp;ADDRESS($X20, N$57)&amp;":"&amp;ADDRESS($Y20, N$57)))</f>
        <v>3291.2640000000001</v>
      </c>
      <c r="O20" s="47">
        <f ca="1">AVERAGE(INDIRECT($X$1&amp;ADDRESS($X20, O$57)&amp;":"&amp;ADDRESS($Y20, O$57)))</f>
        <v>149.94</v>
      </c>
      <c r="P20" s="47">
        <f ca="1">AVERAGE(INDIRECT($X$1&amp;ADDRESS($X20, P$57)&amp;":"&amp;ADDRESS($Y20, P$57)))</f>
        <v>87.597999999999999</v>
      </c>
      <c r="Q20" s="47">
        <f ca="1">AVERAGE(INDIRECT($X$1&amp;ADDRESS($X20, Q$57)&amp;":"&amp;ADDRESS($Y20, Q$57)))</f>
        <v>2880.1620000000003</v>
      </c>
      <c r="R20" s="47">
        <f ca="1">AVERAGE(INDIRECT($X$1&amp;ADDRESS($X20, R$57)&amp;":"&amp;ADDRESS($Y20, R$57)))</f>
        <v>678.29200000000003</v>
      </c>
      <c r="S20" s="47">
        <f ca="1">AVERAGE(INDIRECT($X$1&amp;ADDRESS($X20, S$57)&amp;":"&amp;ADDRESS($Y20, S$57)))</f>
        <v>2935.2354372024538</v>
      </c>
      <c r="T20" s="47">
        <f ca="1">AVERAGE(INDIRECT($X$1&amp;ADDRESS($X20, T$57)&amp;":"&amp;ADDRESS($Y20, T$57)))</f>
        <v>1559.3117546081544</v>
      </c>
      <c r="U20" s="47">
        <f ca="1">AVERAGE(INDIRECT($X$1&amp;ADDRESS($X20, U$57)&amp;":"&amp;ADDRESS($Y20, U$57)))</f>
        <v>252.75836019515992</v>
      </c>
      <c r="V20" s="49">
        <f ca="1">AVERAGE(INDIRECT($X$1&amp;ADDRESS($X20, V$57)&amp;":"&amp;ADDRESS($Y20, V$57)))</f>
        <v>13.860149574279784</v>
      </c>
      <c r="X20">
        <f t="shared" si="0"/>
        <v>88</v>
      </c>
      <c r="Y20">
        <f t="shared" si="1"/>
        <v>92</v>
      </c>
    </row>
    <row r="21" spans="1:25">
      <c r="A21" s="60">
        <v>75</v>
      </c>
      <c r="B21" s="60">
        <v>8</v>
      </c>
      <c r="C21" s="60">
        <v>0.1</v>
      </c>
      <c r="D21" s="194">
        <v>0.1</v>
      </c>
      <c r="E21" s="47">
        <f ca="1">AVERAGE(INDIRECT($X$1&amp;ADDRESS($X21, E$57)&amp;":"&amp;ADDRESS($Y21, E$57)))</f>
        <v>100</v>
      </c>
      <c r="F21" s="47">
        <f ca="1">AVERAGE(INDIRECT($X$1&amp;ADDRESS($X21, F$57)&amp;":"&amp;ADDRESS($Y21, F$57)))</f>
        <v>52.617000000000004</v>
      </c>
      <c r="G21" s="47">
        <f ca="1">AVERAGE(INDIRECT($X$1&amp;ADDRESS($X21, G$57)&amp;":"&amp;ADDRESS($Y21, G$57)))</f>
        <v>53.971720000000005</v>
      </c>
      <c r="H21" s="47">
        <f ca="1">AVERAGE(INDIRECT($X$1&amp;ADDRESS($X21, H$57)&amp;":"&amp;ADDRESS($Y21, H$57)))</f>
        <v>39.221260000000001</v>
      </c>
      <c r="I21" s="47">
        <f ca="1">AVERAGE(INDIRECT($X$1&amp;ADDRESS($X21, I$57)&amp;":"&amp;ADDRESS($Y21, I$57)))</f>
        <v>36.799960000000006</v>
      </c>
      <c r="J21" s="47">
        <f ca="1">AVERAGE(INDIRECT($X$1&amp;ADDRESS($X21, J$57)&amp;":"&amp;ADDRESS($Y21, J$57)))</f>
        <v>68.715099489043425</v>
      </c>
      <c r="K21" s="47">
        <f ca="1">AVERAGE(INDIRECT($X$1&amp;ADDRESS($X21, K$57)&amp;":"&amp;ADDRESS($Y21, K$57)))</f>
        <v>5.2435761308133344</v>
      </c>
      <c r="L21" s="47">
        <f ca="1">AVERAGE(INDIRECT($X$1&amp;ADDRESS($X21, L$57)&amp;":"&amp;ADDRESS($Y21, L$57)))</f>
        <v>5.1063829787235155</v>
      </c>
      <c r="M21" s="49">
        <f ca="1">AVERAGE(INDIRECT($X$1&amp;ADDRESS($X21, M$57)&amp;":"&amp;ADDRESS($Y21, M$57)))</f>
        <v>0</v>
      </c>
      <c r="N21" s="47">
        <f ca="1">AVERAGE(INDIRECT($X$1&amp;ADDRESS($X21, N$57)&amp;":"&amp;ADDRESS($Y21, N$57)))</f>
        <v>7200</v>
      </c>
      <c r="O21" s="47">
        <f ca="1">AVERAGE(INDIRECT($X$1&amp;ADDRESS($X21, O$57)&amp;":"&amp;ADDRESS($Y21, O$57)))</f>
        <v>7200</v>
      </c>
      <c r="P21" s="47">
        <f ca="1">AVERAGE(INDIRECT($X$1&amp;ADDRESS($X21, P$57)&amp;":"&amp;ADDRESS($Y21, P$57)))</f>
        <v>7200</v>
      </c>
      <c r="Q21" s="47">
        <f ca="1">AVERAGE(INDIRECT($X$1&amp;ADDRESS($X21, Q$57)&amp;":"&amp;ADDRESS($Y21, Q$57)))</f>
        <v>7200</v>
      </c>
      <c r="R21" s="47">
        <f ca="1">AVERAGE(INDIRECT($X$1&amp;ADDRESS($X21, R$57)&amp;":"&amp;ADDRESS($Y21, R$57)))</f>
        <v>7200</v>
      </c>
      <c r="S21" s="47">
        <f ca="1">AVERAGE(INDIRECT($X$1&amp;ADDRESS($X21, S$57)&amp;":"&amp;ADDRESS($Y21, S$57)))</f>
        <v>7200</v>
      </c>
      <c r="T21" s="47">
        <f ca="1">AVERAGE(INDIRECT($X$1&amp;ADDRESS($X21, T$57)&amp;":"&amp;ADDRESS($Y21, T$57)))</f>
        <v>3972.0005103588105</v>
      </c>
      <c r="U21" s="47">
        <f ca="1">AVERAGE(INDIRECT($X$1&amp;ADDRESS($X21, U$57)&amp;":"&amp;ADDRESS($Y21, U$57)))</f>
        <v>3130.2269649028776</v>
      </c>
      <c r="V21" s="49">
        <f ca="1">AVERAGE(INDIRECT($X$1&amp;ADDRESS($X21, V$57)&amp;":"&amp;ADDRESS($Y21, V$57)))</f>
        <v>50.108639860153197</v>
      </c>
      <c r="X21">
        <f t="shared" si="0"/>
        <v>93</v>
      </c>
      <c r="Y21">
        <f t="shared" si="1"/>
        <v>97</v>
      </c>
    </row>
    <row r="22" spans="1:25">
      <c r="A22" s="60">
        <v>75</v>
      </c>
      <c r="B22" s="60">
        <v>8</v>
      </c>
      <c r="C22" s="60">
        <v>0.1</v>
      </c>
      <c r="D22" s="194">
        <v>0.5</v>
      </c>
      <c r="E22" s="47">
        <f ca="1">AVERAGE(INDIRECT($X$1&amp;ADDRESS($X22, E$57)&amp;":"&amp;ADDRESS($Y22, E$57)))</f>
        <v>100</v>
      </c>
      <c r="F22" s="47">
        <f ca="1">AVERAGE(INDIRECT($X$1&amp;ADDRESS($X22, F$57)&amp;":"&amp;ADDRESS($Y22, F$57)))</f>
        <v>66.878520000000009</v>
      </c>
      <c r="G22" s="47">
        <f ca="1">AVERAGE(INDIRECT($X$1&amp;ADDRESS($X22, G$57)&amp;":"&amp;ADDRESS($Y22, G$57)))</f>
        <v>48.711119999999994</v>
      </c>
      <c r="H22" s="47">
        <f ca="1">AVERAGE(INDIRECT($X$1&amp;ADDRESS($X22, H$57)&amp;":"&amp;ADDRESS($Y22, H$57)))</f>
        <v>27.853300000000001</v>
      </c>
      <c r="I22" s="47">
        <f ca="1">AVERAGE(INDIRECT($X$1&amp;ADDRESS($X22, I$57)&amp;":"&amp;ADDRESS($Y22, I$57)))</f>
        <v>11.770399999999999</v>
      </c>
      <c r="J22" s="47">
        <f ca="1">AVERAGE(INDIRECT($X$1&amp;ADDRESS($X22, J$57)&amp;":"&amp;ADDRESS($Y22, J$57)))</f>
        <v>68.515652513069057</v>
      </c>
      <c r="K22" s="47">
        <f ca="1">AVERAGE(INDIRECT($X$1&amp;ADDRESS($X22, K$57)&amp;":"&amp;ADDRESS($Y22, K$57)))</f>
        <v>41.454579012718554</v>
      </c>
      <c r="L22" s="47">
        <f ca="1">AVERAGE(INDIRECT($X$1&amp;ADDRESS($X22, L$57)&amp;":"&amp;ADDRESS($Y22, L$57)))</f>
        <v>18.642357183884435</v>
      </c>
      <c r="M22" s="49">
        <f ca="1">AVERAGE(INDIRECT($X$1&amp;ADDRESS($X22, M$57)&amp;":"&amp;ADDRESS($Y22, M$57)))</f>
        <v>0</v>
      </c>
      <c r="N22" s="47">
        <f ca="1">AVERAGE(INDIRECT($X$1&amp;ADDRESS($X22, N$57)&amp;":"&amp;ADDRESS($Y22, N$57)))</f>
        <v>7200</v>
      </c>
      <c r="O22" s="47">
        <f ca="1">AVERAGE(INDIRECT($X$1&amp;ADDRESS($X22, O$57)&amp;":"&amp;ADDRESS($Y22, O$57)))</f>
        <v>7200</v>
      </c>
      <c r="P22" s="47">
        <f ca="1">AVERAGE(INDIRECT($X$1&amp;ADDRESS($X22, P$57)&amp;":"&amp;ADDRESS($Y22, P$57)))</f>
        <v>7200</v>
      </c>
      <c r="Q22" s="47">
        <f ca="1">AVERAGE(INDIRECT($X$1&amp;ADDRESS($X22, Q$57)&amp;":"&amp;ADDRESS($Y22, Q$57)))</f>
        <v>7200</v>
      </c>
      <c r="R22" s="47">
        <f ca="1">AVERAGE(INDIRECT($X$1&amp;ADDRESS($X22, R$57)&amp;":"&amp;ADDRESS($Y22, R$57)))</f>
        <v>6204.5640000000003</v>
      </c>
      <c r="S22" s="47">
        <f ca="1">AVERAGE(INDIRECT($X$1&amp;ADDRESS($X22, S$57)&amp;":"&amp;ADDRESS($Y22, S$57)))</f>
        <v>7200</v>
      </c>
      <c r="T22" s="47">
        <f ca="1">AVERAGE(INDIRECT($X$1&amp;ADDRESS($X22, T$57)&amp;":"&amp;ADDRESS($Y22, T$57)))</f>
        <v>5895.170824813843</v>
      </c>
      <c r="U22" s="47">
        <f ca="1">AVERAGE(INDIRECT($X$1&amp;ADDRESS($X22, U$57)&amp;":"&amp;ADDRESS($Y22, U$57)))</f>
        <v>6370.9318029880524</v>
      </c>
      <c r="V22" s="49">
        <f ca="1">AVERAGE(INDIRECT($X$1&amp;ADDRESS($X22, V$57)&amp;":"&amp;ADDRESS($Y22, V$57)))</f>
        <v>72.285756063461307</v>
      </c>
      <c r="X22">
        <f t="shared" si="0"/>
        <v>98</v>
      </c>
      <c r="Y22">
        <f t="shared" si="1"/>
        <v>102</v>
      </c>
    </row>
    <row r="23" spans="1:25">
      <c r="A23" s="60">
        <v>75</v>
      </c>
      <c r="B23" s="60">
        <v>8</v>
      </c>
      <c r="C23" s="60">
        <v>0.1</v>
      </c>
      <c r="D23" s="194">
        <v>1</v>
      </c>
      <c r="E23" s="47">
        <f ca="1">AVERAGE(INDIRECT($X$1&amp;ADDRESS($X23, E$57)&amp;":"&amp;ADDRESS($Y23, E$57)))</f>
        <v>100</v>
      </c>
      <c r="F23" s="47">
        <f ca="1">AVERAGE(INDIRECT($X$1&amp;ADDRESS($X23, F$57)&amp;":"&amp;ADDRESS($Y23, F$57)))</f>
        <v>63.304119999999998</v>
      </c>
      <c r="G23" s="47">
        <f ca="1">AVERAGE(INDIRECT($X$1&amp;ADDRESS($X23, G$57)&amp;":"&amp;ADDRESS($Y23, G$57)))</f>
        <v>54.594000000000008</v>
      </c>
      <c r="H23" s="47">
        <f ca="1">AVERAGE(INDIRECT($X$1&amp;ADDRESS($X23, H$57)&amp;":"&amp;ADDRESS($Y23, H$57)))</f>
        <v>26.008305999999997</v>
      </c>
      <c r="I23" s="47">
        <f ca="1">AVERAGE(INDIRECT($X$1&amp;ADDRESS($X23, I$57)&amp;":"&amp;ADDRESS($Y23, I$57)))</f>
        <v>11.1877514</v>
      </c>
      <c r="J23" s="47">
        <f ca="1">AVERAGE(INDIRECT($X$1&amp;ADDRESS($X23, J$57)&amp;":"&amp;ADDRESS($Y23, J$57)))</f>
        <v>43.453189241481503</v>
      </c>
      <c r="K23" s="47">
        <f ca="1">AVERAGE(INDIRECT($X$1&amp;ADDRESS($X23, K$57)&amp;":"&amp;ADDRESS($Y23, K$57)))</f>
        <v>17.054450677915259</v>
      </c>
      <c r="L23" s="47">
        <f ca="1">AVERAGE(INDIRECT($X$1&amp;ADDRESS($X23, L$57)&amp;":"&amp;ADDRESS($Y23, L$57)))</f>
        <v>26.473524289962597</v>
      </c>
      <c r="M23" s="49">
        <f ca="1">AVERAGE(INDIRECT($X$1&amp;ADDRESS($X23, M$57)&amp;":"&amp;ADDRESS($Y23, M$57)))</f>
        <v>0</v>
      </c>
      <c r="N23" s="47">
        <f ca="1">AVERAGE(INDIRECT($X$1&amp;ADDRESS($X23, N$57)&amp;":"&amp;ADDRESS($Y23, N$57)))</f>
        <v>7200</v>
      </c>
      <c r="O23" s="47">
        <f ca="1">AVERAGE(INDIRECT($X$1&amp;ADDRESS($X23, O$57)&amp;":"&amp;ADDRESS($Y23, O$57)))</f>
        <v>7200</v>
      </c>
      <c r="P23" s="47">
        <f ca="1">AVERAGE(INDIRECT($X$1&amp;ADDRESS($X23, P$57)&amp;":"&amp;ADDRESS($Y23, P$57)))</f>
        <v>7200</v>
      </c>
      <c r="Q23" s="47">
        <f ca="1">AVERAGE(INDIRECT($X$1&amp;ADDRESS($X23, Q$57)&amp;":"&amp;ADDRESS($Y23, Q$57)))</f>
        <v>7200</v>
      </c>
      <c r="R23" s="47">
        <f ca="1">AVERAGE(INDIRECT($X$1&amp;ADDRESS($X23, R$57)&amp;":"&amp;ADDRESS($Y23, R$57)))</f>
        <v>6529.99</v>
      </c>
      <c r="S23" s="47">
        <f ca="1">AVERAGE(INDIRECT($X$1&amp;ADDRESS($X23, S$57)&amp;":"&amp;ADDRESS($Y23, S$57)))</f>
        <v>7200</v>
      </c>
      <c r="T23" s="47">
        <f ca="1">AVERAGE(INDIRECT($X$1&amp;ADDRESS($X23, T$57)&amp;":"&amp;ADDRESS($Y23, T$57)))</f>
        <v>4496.1710961818699</v>
      </c>
      <c r="U23" s="47">
        <f ca="1">AVERAGE(INDIRECT($X$1&amp;ADDRESS($X23, U$57)&amp;":"&amp;ADDRESS($Y23, U$57)))</f>
        <v>5958.3337661743162</v>
      </c>
      <c r="V23" s="49">
        <f ca="1">AVERAGE(INDIRECT($X$1&amp;ADDRESS($X23, V$57)&amp;":"&amp;ADDRESS($Y23, V$57)))</f>
        <v>73.379321193695063</v>
      </c>
      <c r="X23">
        <f t="shared" si="0"/>
        <v>103</v>
      </c>
      <c r="Y23">
        <f t="shared" si="1"/>
        <v>107</v>
      </c>
    </row>
    <row r="24" spans="1:25">
      <c r="A24" s="60">
        <v>75</v>
      </c>
      <c r="B24" s="60">
        <v>8</v>
      </c>
      <c r="C24" s="60">
        <v>0.3</v>
      </c>
      <c r="D24" s="194">
        <v>0.1</v>
      </c>
      <c r="E24" s="47">
        <f ca="1">AVERAGE(INDIRECT($X$1&amp;ADDRESS($X24, E$57)&amp;":"&amp;ADDRESS($Y24, E$57)))</f>
        <v>100</v>
      </c>
      <c r="F24" s="47">
        <f ca="1">AVERAGE(INDIRECT($X$1&amp;ADDRESS($X24, F$57)&amp;":"&amp;ADDRESS($Y24, F$57)))</f>
        <v>53.377359999999996</v>
      </c>
      <c r="G24" s="47">
        <f ca="1">AVERAGE(INDIRECT($X$1&amp;ADDRESS($X24, G$57)&amp;":"&amp;ADDRESS($Y24, G$57)))</f>
        <v>59.104500000000009</v>
      </c>
      <c r="H24" s="47">
        <f ca="1">AVERAGE(INDIRECT($X$1&amp;ADDRESS($X24, H$57)&amp;":"&amp;ADDRESS($Y24, H$57)))</f>
        <v>35.971119999999999</v>
      </c>
      <c r="I24" s="47">
        <f ca="1">AVERAGE(INDIRECT($X$1&amp;ADDRESS($X24, I$57)&amp;":"&amp;ADDRESS($Y24, I$57)))</f>
        <v>34.042899999999996</v>
      </c>
      <c r="J24" s="47">
        <f ca="1">AVERAGE(INDIRECT($X$1&amp;ADDRESS($X24, J$57)&amp;":"&amp;ADDRESS($Y24, J$57)))</f>
        <v>70.756051429496154</v>
      </c>
      <c r="K24" s="47">
        <f ca="1">AVERAGE(INDIRECT($X$1&amp;ADDRESS($X24, K$57)&amp;":"&amp;ADDRESS($Y24, K$57)))</f>
        <v>5.7161552051299847</v>
      </c>
      <c r="L24" s="47">
        <f ca="1">AVERAGE(INDIRECT($X$1&amp;ADDRESS($X24, L$57)&amp;":"&amp;ADDRESS($Y24, L$57)))</f>
        <v>8.7772562335631825</v>
      </c>
      <c r="M24" s="49">
        <f ca="1">AVERAGE(INDIRECT($X$1&amp;ADDRESS($X24, M$57)&amp;":"&amp;ADDRESS($Y24, M$57)))</f>
        <v>0</v>
      </c>
      <c r="N24" s="47">
        <f ca="1">AVERAGE(INDIRECT($X$1&amp;ADDRESS($X24, N$57)&amp;":"&amp;ADDRESS($Y24, N$57)))</f>
        <v>7200</v>
      </c>
      <c r="O24" s="47">
        <f ca="1">AVERAGE(INDIRECT($X$1&amp;ADDRESS($X24, O$57)&amp;":"&amp;ADDRESS($Y24, O$57)))</f>
        <v>7200</v>
      </c>
      <c r="P24" s="47">
        <f ca="1">AVERAGE(INDIRECT($X$1&amp;ADDRESS($X24, P$57)&amp;":"&amp;ADDRESS($Y24, P$57)))</f>
        <v>7200</v>
      </c>
      <c r="Q24" s="47">
        <f ca="1">AVERAGE(INDIRECT($X$1&amp;ADDRESS($X24, Q$57)&amp;":"&amp;ADDRESS($Y24, Q$57)))</f>
        <v>6946.7640000000001</v>
      </c>
      <c r="R24" s="47">
        <f ca="1">AVERAGE(INDIRECT($X$1&amp;ADDRESS($X24, R$57)&amp;":"&amp;ADDRESS($Y24, R$57)))</f>
        <v>6554.5439999999999</v>
      </c>
      <c r="S24" s="47">
        <f ca="1">AVERAGE(INDIRECT($X$1&amp;ADDRESS($X24, S$57)&amp;":"&amp;ADDRESS($Y24, S$57)))</f>
        <v>7200</v>
      </c>
      <c r="T24" s="47">
        <f ca="1">AVERAGE(INDIRECT($X$1&amp;ADDRESS($X24, T$57)&amp;":"&amp;ADDRESS($Y24, T$57)))</f>
        <v>5097.1923786163334</v>
      </c>
      <c r="U24" s="47">
        <f ca="1">AVERAGE(INDIRECT($X$1&amp;ADDRESS($X24, U$57)&amp;":"&amp;ADDRESS($Y24, U$57)))</f>
        <v>6172.9851117610933</v>
      </c>
      <c r="V24" s="49">
        <f ca="1">AVERAGE(INDIRECT($X$1&amp;ADDRESS($X24, V$57)&amp;":"&amp;ADDRESS($Y24, V$57)))</f>
        <v>124.9971577167511</v>
      </c>
      <c r="X24">
        <f t="shared" si="0"/>
        <v>108</v>
      </c>
      <c r="Y24">
        <f t="shared" si="1"/>
        <v>112</v>
      </c>
    </row>
    <row r="25" spans="1:25">
      <c r="A25" s="60">
        <v>75</v>
      </c>
      <c r="B25" s="60">
        <v>8</v>
      </c>
      <c r="C25" s="60">
        <v>0.3</v>
      </c>
      <c r="D25" s="194">
        <v>0.5</v>
      </c>
      <c r="E25" s="47">
        <f ca="1">AVERAGE(INDIRECT($X$1&amp;ADDRESS($X25, E$57)&amp;":"&amp;ADDRESS($Y25, E$57)))</f>
        <v>100</v>
      </c>
      <c r="F25" s="47">
        <f ca="1">AVERAGE(INDIRECT($X$1&amp;ADDRESS($X25, F$57)&amp;":"&amp;ADDRESS($Y25, F$57)))</f>
        <v>74.178019999999989</v>
      </c>
      <c r="G25" s="47">
        <f ca="1">AVERAGE(INDIRECT($X$1&amp;ADDRESS($X25, G$57)&amp;":"&amp;ADDRESS($Y25, G$57)))</f>
        <v>77.760099999999994</v>
      </c>
      <c r="H25" s="47">
        <f ca="1">AVERAGE(INDIRECT($X$1&amp;ADDRESS($X25, H$57)&amp;":"&amp;ADDRESS($Y25, H$57)))</f>
        <v>40.01306799999999</v>
      </c>
      <c r="I25" s="47">
        <f ca="1">AVERAGE(INDIRECT($X$1&amp;ADDRESS($X25, I$57)&amp;":"&amp;ADDRESS($Y25, I$57)))</f>
        <v>29.419319999999999</v>
      </c>
      <c r="J25" s="47">
        <f ca="1">AVERAGE(INDIRECT($X$1&amp;ADDRESS($X25, J$57)&amp;":"&amp;ADDRESS($Y25, J$57)))</f>
        <v>75.711614164527262</v>
      </c>
      <c r="K25" s="47">
        <f ca="1">AVERAGE(INDIRECT($X$1&amp;ADDRESS($X25, K$57)&amp;":"&amp;ADDRESS($Y25, K$57)))</f>
        <v>60.871276153609621</v>
      </c>
      <c r="L25" s="47">
        <f ca="1">AVERAGE(INDIRECT($X$1&amp;ADDRESS($X25, L$57)&amp;":"&amp;ADDRESS($Y25, L$57)))</f>
        <v>43.585242977426653</v>
      </c>
      <c r="M25" s="49">
        <f ca="1">AVERAGE(INDIRECT($X$1&amp;ADDRESS($X25, M$57)&amp;":"&amp;ADDRESS($Y25, M$57)))</f>
        <v>0</v>
      </c>
      <c r="N25" s="47">
        <f ca="1">AVERAGE(INDIRECT($X$1&amp;ADDRESS($X25, N$57)&amp;":"&amp;ADDRESS($Y25, N$57)))</f>
        <v>7200</v>
      </c>
      <c r="O25" s="47">
        <f ca="1">AVERAGE(INDIRECT($X$1&amp;ADDRESS($X25, O$57)&amp;":"&amp;ADDRESS($Y25, O$57)))</f>
        <v>7200</v>
      </c>
      <c r="P25" s="47">
        <f ca="1">AVERAGE(INDIRECT($X$1&amp;ADDRESS($X25, P$57)&amp;":"&amp;ADDRESS($Y25, P$57)))</f>
        <v>7200</v>
      </c>
      <c r="Q25" s="47">
        <f ca="1">AVERAGE(INDIRECT($X$1&amp;ADDRESS($X25, Q$57)&amp;":"&amp;ADDRESS($Y25, Q$57)))</f>
        <v>7200</v>
      </c>
      <c r="R25" s="47">
        <f ca="1">AVERAGE(INDIRECT($X$1&amp;ADDRESS($X25, R$57)&amp;":"&amp;ADDRESS($Y25, R$57)))</f>
        <v>6056.6220000000003</v>
      </c>
      <c r="S25" s="47">
        <f ca="1">AVERAGE(INDIRECT($X$1&amp;ADDRESS($X25, S$57)&amp;":"&amp;ADDRESS($Y25, S$57)))</f>
        <v>7200</v>
      </c>
      <c r="T25" s="47">
        <f ca="1">AVERAGE(INDIRECT($X$1&amp;ADDRESS($X25, T$57)&amp;":"&amp;ADDRESS($Y25, T$57)))</f>
        <v>7200</v>
      </c>
      <c r="U25" s="47">
        <f ca="1">AVERAGE(INDIRECT($X$1&amp;ADDRESS($X25, U$57)&amp;":"&amp;ADDRESS($Y25, U$57)))</f>
        <v>6181.475636386871</v>
      </c>
      <c r="V25" s="49">
        <f ca="1">AVERAGE(INDIRECT($X$1&amp;ADDRESS($X25, V$57)&amp;":"&amp;ADDRESS($Y25, V$57)))</f>
        <v>221.20799121856689</v>
      </c>
      <c r="X25">
        <f t="shared" si="0"/>
        <v>113</v>
      </c>
      <c r="Y25">
        <f t="shared" si="1"/>
        <v>117</v>
      </c>
    </row>
    <row r="26" spans="1:25">
      <c r="A26" s="60">
        <v>75</v>
      </c>
      <c r="B26" s="60">
        <v>8</v>
      </c>
      <c r="C26" s="60">
        <v>0.3</v>
      </c>
      <c r="D26" s="194">
        <v>1</v>
      </c>
      <c r="E26" s="47">
        <f ca="1">AVERAGE(INDIRECT($X$1&amp;ADDRESS($X26, E$57)&amp;":"&amp;ADDRESS($Y26, E$57)))</f>
        <v>100</v>
      </c>
      <c r="F26" s="47">
        <f ca="1">AVERAGE(INDIRECT($X$1&amp;ADDRESS($X26, F$57)&amp;":"&amp;ADDRESS($Y26, F$57)))</f>
        <v>76.497640000000004</v>
      </c>
      <c r="G26" s="47">
        <f ca="1">AVERAGE(INDIRECT($X$1&amp;ADDRESS($X26, G$57)&amp;":"&amp;ADDRESS($Y26, G$57)))</f>
        <v>76.13458</v>
      </c>
      <c r="H26" s="47">
        <f ca="1">AVERAGE(INDIRECT($X$1&amp;ADDRESS($X26, H$57)&amp;":"&amp;ADDRESS($Y26, H$57)))</f>
        <v>42.291980000000002</v>
      </c>
      <c r="I26" s="47">
        <f ca="1">AVERAGE(INDIRECT($X$1&amp;ADDRESS($X26, I$57)&amp;":"&amp;ADDRESS($Y26, I$57)))</f>
        <v>30.330480000000001</v>
      </c>
      <c r="J26" s="47">
        <f ca="1">AVERAGE(INDIRECT($X$1&amp;ADDRESS($X26, J$57)&amp;":"&amp;ADDRESS($Y26, J$57)))</f>
        <v>51.550473141400708</v>
      </c>
      <c r="K26" s="47">
        <f ca="1">AVERAGE(INDIRECT($X$1&amp;ADDRESS($X26, K$57)&amp;":"&amp;ADDRESS($Y26, K$57)))</f>
        <v>46.117602528362518</v>
      </c>
      <c r="L26" s="47">
        <f ca="1">AVERAGE(INDIRECT($X$1&amp;ADDRESS($X26, L$57)&amp;":"&amp;ADDRESS($Y26, L$57)))</f>
        <v>45.379050532192593</v>
      </c>
      <c r="M26" s="49">
        <f ca="1">AVERAGE(INDIRECT($X$1&amp;ADDRESS($X26, M$57)&amp;":"&amp;ADDRESS($Y26, M$57)))</f>
        <v>0</v>
      </c>
      <c r="N26" s="47">
        <f ca="1">AVERAGE(INDIRECT($X$1&amp;ADDRESS($X26, N$57)&amp;":"&amp;ADDRESS($Y26, N$57)))</f>
        <v>7200</v>
      </c>
      <c r="O26" s="47">
        <f ca="1">AVERAGE(INDIRECT($X$1&amp;ADDRESS($X26, O$57)&amp;":"&amp;ADDRESS($Y26, O$57)))</f>
        <v>7200</v>
      </c>
      <c r="P26" s="47">
        <f ca="1">AVERAGE(INDIRECT($X$1&amp;ADDRESS($X26, P$57)&amp;":"&amp;ADDRESS($Y26, P$57)))</f>
        <v>7200</v>
      </c>
      <c r="Q26" s="47">
        <f ca="1">AVERAGE(INDIRECT($X$1&amp;ADDRESS($X26, Q$57)&amp;":"&amp;ADDRESS($Y26, Q$57)))</f>
        <v>7200</v>
      </c>
      <c r="R26" s="47">
        <f ca="1">AVERAGE(INDIRECT($X$1&amp;ADDRESS($X26, R$57)&amp;":"&amp;ADDRESS($Y26, R$57)))</f>
        <v>6189.9859999999999</v>
      </c>
      <c r="S26" s="47">
        <f ca="1">AVERAGE(INDIRECT($X$1&amp;ADDRESS($X26, S$57)&amp;":"&amp;ADDRESS($Y26, S$57)))</f>
        <v>7200</v>
      </c>
      <c r="T26" s="47">
        <f ca="1">AVERAGE(INDIRECT($X$1&amp;ADDRESS($X26, T$57)&amp;":"&amp;ADDRESS($Y26, T$57)))</f>
        <v>6340.8345541954041</v>
      </c>
      <c r="U26" s="47">
        <f ca="1">AVERAGE(INDIRECT($X$1&amp;ADDRESS($X26, U$57)&amp;":"&amp;ADDRESS($Y26, U$57)))</f>
        <v>7200</v>
      </c>
      <c r="V26" s="49">
        <f ca="1">AVERAGE(INDIRECT($X$1&amp;ADDRESS($X26, V$57)&amp;":"&amp;ADDRESS($Y26, V$57)))</f>
        <v>835.32541718482969</v>
      </c>
      <c r="X26">
        <f t="shared" si="0"/>
        <v>118</v>
      </c>
      <c r="Y26">
        <f t="shared" si="1"/>
        <v>122</v>
      </c>
    </row>
    <row r="27" spans="1:25">
      <c r="A27" s="60">
        <v>75</v>
      </c>
      <c r="B27" s="60">
        <v>12</v>
      </c>
      <c r="C27" s="60">
        <v>0.1</v>
      </c>
      <c r="D27" s="194">
        <v>0.1</v>
      </c>
      <c r="E27" s="47">
        <f ca="1">AVERAGE(INDIRECT($X$1&amp;ADDRESS($X27, E$57)&amp;":"&amp;ADDRESS($Y27, E$57)))</f>
        <v>100</v>
      </c>
      <c r="F27" s="47">
        <f ca="1">AVERAGE(INDIRECT($X$1&amp;ADDRESS($X27, F$57)&amp;":"&amp;ADDRESS($Y27, F$57)))</f>
        <v>79.886960000000002</v>
      </c>
      <c r="G27" s="47">
        <f ca="1">AVERAGE(INDIRECT($X$1&amp;ADDRESS($X27, G$57)&amp;":"&amp;ADDRESS($Y27, G$57)))</f>
        <v>79.29498000000001</v>
      </c>
      <c r="H27" s="47">
        <f ca="1">AVERAGE(INDIRECT($X$1&amp;ADDRESS($X27, H$57)&amp;":"&amp;ADDRESS($Y27, H$57)))</f>
        <v>60.516300000000001</v>
      </c>
      <c r="I27" s="47">
        <f ca="1">AVERAGE(INDIRECT($X$1&amp;ADDRESS($X27, I$57)&amp;":"&amp;ADDRESS($Y27, I$57)))</f>
        <v>63.081899999999997</v>
      </c>
      <c r="J27" s="47">
        <f ca="1">AVERAGE(INDIRECT($X$1&amp;ADDRESS($X27, J$57)&amp;":"&amp;ADDRESS($Y27, J$57)))</f>
        <v>85.286088704589929</v>
      </c>
      <c r="K27" s="47">
        <f ca="1">AVERAGE(INDIRECT($X$1&amp;ADDRESS($X27, K$57)&amp;":"&amp;ADDRESS($Y27, K$57)))</f>
        <v>68.549279495016464</v>
      </c>
      <c r="L27" s="47">
        <f ca="1">AVERAGE(INDIRECT($X$1&amp;ADDRESS($X27, L$57)&amp;":"&amp;ADDRESS($Y27, L$57)))</f>
        <v>67.830016840362958</v>
      </c>
      <c r="M27" s="49">
        <f ca="1">AVERAGE(INDIRECT($X$1&amp;ADDRESS($X27, M$57)&amp;":"&amp;ADDRESS($Y27, M$57)))</f>
        <v>40.728011743550105</v>
      </c>
      <c r="N27" s="47">
        <f ca="1">AVERAGE(INDIRECT($X$1&amp;ADDRESS($X27, N$57)&amp;":"&amp;ADDRESS($Y27, N$57)))</f>
        <v>7200</v>
      </c>
      <c r="O27" s="47">
        <f ca="1">AVERAGE(INDIRECT($X$1&amp;ADDRESS($X27, O$57)&amp;":"&amp;ADDRESS($Y27, O$57)))</f>
        <v>7200</v>
      </c>
      <c r="P27" s="47">
        <f ca="1">AVERAGE(INDIRECT($X$1&amp;ADDRESS($X27, P$57)&amp;":"&amp;ADDRESS($Y27, P$57)))</f>
        <v>7200</v>
      </c>
      <c r="Q27" s="47">
        <f ca="1">AVERAGE(INDIRECT($X$1&amp;ADDRESS($X27, Q$57)&amp;":"&amp;ADDRESS($Y27, Q$57)))</f>
        <v>7200</v>
      </c>
      <c r="R27" s="47">
        <f ca="1">AVERAGE(INDIRECT($X$1&amp;ADDRESS($X27, R$57)&amp;":"&amp;ADDRESS($Y27, R$57)))</f>
        <v>7200</v>
      </c>
      <c r="S27" s="47">
        <f ca="1">AVERAGE(INDIRECT($X$1&amp;ADDRESS($X27, S$57)&amp;":"&amp;ADDRESS($Y27, S$57)))</f>
        <v>7200</v>
      </c>
      <c r="T27" s="47">
        <f ca="1">AVERAGE(INDIRECT($X$1&amp;ADDRESS($X27, T$57)&amp;":"&amp;ADDRESS($Y27, T$57)))</f>
        <v>7200</v>
      </c>
      <c r="U27" s="47">
        <f ca="1">AVERAGE(INDIRECT($X$1&amp;ADDRESS($X27, U$57)&amp;":"&amp;ADDRESS($Y27, U$57)))</f>
        <v>7200</v>
      </c>
      <c r="V27" s="49">
        <f ca="1">AVERAGE(INDIRECT($X$1&amp;ADDRESS($X27, V$57)&amp;":"&amp;ADDRESS($Y27, V$57)))</f>
        <v>7200</v>
      </c>
      <c r="X27">
        <f t="shared" si="0"/>
        <v>123</v>
      </c>
      <c r="Y27">
        <f t="shared" si="1"/>
        <v>127</v>
      </c>
    </row>
    <row r="28" spans="1:25">
      <c r="A28" s="60">
        <v>75</v>
      </c>
      <c r="B28" s="60">
        <v>12</v>
      </c>
      <c r="C28" s="60">
        <v>0.1</v>
      </c>
      <c r="D28" s="194">
        <v>0.5</v>
      </c>
      <c r="E28" s="47">
        <f ca="1">AVERAGE(INDIRECT($X$1&amp;ADDRESS($X28, E$57)&amp;":"&amp;ADDRESS($Y28, E$57)))</f>
        <v>100</v>
      </c>
      <c r="F28" s="47">
        <f ca="1">AVERAGE(INDIRECT($X$1&amp;ADDRESS($X28, F$57)&amp;":"&amp;ADDRESS($Y28, F$57)))</f>
        <v>85.498959999999997</v>
      </c>
      <c r="G28" s="47">
        <f ca="1">AVERAGE(INDIRECT($X$1&amp;ADDRESS($X28, G$57)&amp;":"&amp;ADDRESS($Y28, G$57)))</f>
        <v>85.21584</v>
      </c>
      <c r="H28" s="47">
        <f ca="1">AVERAGE(INDIRECT($X$1&amp;ADDRESS($X28, H$57)&amp;":"&amp;ADDRESS($Y28, H$57)))</f>
        <v>65.770840000000007</v>
      </c>
      <c r="I28" s="47">
        <f ca="1">AVERAGE(INDIRECT($X$1&amp;ADDRESS($X28, I$57)&amp;":"&amp;ADDRESS($Y28, I$57)))</f>
        <v>64.022079999999988</v>
      </c>
      <c r="J28" s="47">
        <f ca="1">AVERAGE(INDIRECT($X$1&amp;ADDRESS($X28, J$57)&amp;":"&amp;ADDRESS($Y28, J$57)))</f>
        <v>87.571755192624735</v>
      </c>
      <c r="K28" s="47">
        <f ca="1">AVERAGE(INDIRECT($X$1&amp;ADDRESS($X28, K$57)&amp;":"&amp;ADDRESS($Y28, K$57)))</f>
        <v>77.657005171055403</v>
      </c>
      <c r="L28" s="47">
        <f ca="1">AVERAGE(INDIRECT($X$1&amp;ADDRESS($X28, L$57)&amp;":"&amp;ADDRESS($Y28, L$57)))</f>
        <v>75.869469843071982</v>
      </c>
      <c r="M28" s="49">
        <f ca="1">AVERAGE(INDIRECT($X$1&amp;ADDRESS($X28, M$57)&amp;":"&amp;ADDRESS($Y28, M$57)))</f>
        <v>28.84363301792294</v>
      </c>
      <c r="N28" s="47">
        <f ca="1">AVERAGE(INDIRECT($X$1&amp;ADDRESS($X28, N$57)&amp;":"&amp;ADDRESS($Y28, N$57)))</f>
        <v>7200</v>
      </c>
      <c r="O28" s="47">
        <f ca="1">AVERAGE(INDIRECT($X$1&amp;ADDRESS($X28, O$57)&amp;":"&amp;ADDRESS($Y28, O$57)))</f>
        <v>7200</v>
      </c>
      <c r="P28" s="47">
        <f ca="1">AVERAGE(INDIRECT($X$1&amp;ADDRESS($X28, P$57)&amp;":"&amp;ADDRESS($Y28, P$57)))</f>
        <v>7200</v>
      </c>
      <c r="Q28" s="47">
        <f ca="1">AVERAGE(INDIRECT($X$1&amp;ADDRESS($X28, Q$57)&amp;":"&amp;ADDRESS($Y28, Q$57)))</f>
        <v>7200</v>
      </c>
      <c r="R28" s="47">
        <f ca="1">AVERAGE(INDIRECT($X$1&amp;ADDRESS($X28, R$57)&amp;":"&amp;ADDRESS($Y28, R$57)))</f>
        <v>7200</v>
      </c>
      <c r="S28" s="47">
        <f ca="1">AVERAGE(INDIRECT($X$1&amp;ADDRESS($X28, S$57)&amp;":"&amp;ADDRESS($Y28, S$57)))</f>
        <v>7200</v>
      </c>
      <c r="T28" s="47">
        <f ca="1">AVERAGE(INDIRECT($X$1&amp;ADDRESS($X28, T$57)&amp;":"&amp;ADDRESS($Y28, T$57)))</f>
        <v>7200</v>
      </c>
      <c r="U28" s="47">
        <f ca="1">AVERAGE(INDIRECT($X$1&amp;ADDRESS($X28, U$57)&amp;":"&amp;ADDRESS($Y28, U$57)))</f>
        <v>7200</v>
      </c>
      <c r="V28" s="49">
        <f ca="1">AVERAGE(INDIRECT($X$1&amp;ADDRESS($X28, V$57)&amp;":"&amp;ADDRESS($Y28, V$57)))</f>
        <v>6502.5226731777193</v>
      </c>
      <c r="X28">
        <f t="shared" si="0"/>
        <v>128</v>
      </c>
      <c r="Y28">
        <f t="shared" si="1"/>
        <v>132</v>
      </c>
    </row>
    <row r="29" spans="1:25">
      <c r="A29" s="60">
        <v>75</v>
      </c>
      <c r="B29" s="60">
        <v>12</v>
      </c>
      <c r="C29" s="60">
        <v>0.1</v>
      </c>
      <c r="D29" s="194">
        <v>1</v>
      </c>
      <c r="E29" s="47">
        <f ca="1">AVERAGE(INDIRECT($X$1&amp;ADDRESS($X29, E$57)&amp;":"&amp;ADDRESS($Y29, E$57)))</f>
        <v>100</v>
      </c>
      <c r="F29" s="47">
        <f ca="1">AVERAGE(INDIRECT($X$1&amp;ADDRESS($X29, F$57)&amp;":"&amp;ADDRESS($Y29, F$57)))</f>
        <v>84.915660000000003</v>
      </c>
      <c r="G29" s="47">
        <f ca="1">AVERAGE(INDIRECT($X$1&amp;ADDRESS($X29, G$57)&amp;":"&amp;ADDRESS($Y29, G$57)))</f>
        <v>82.216679999999997</v>
      </c>
      <c r="H29" s="47">
        <f ca="1">AVERAGE(INDIRECT($X$1&amp;ADDRESS($X29, H$57)&amp;":"&amp;ADDRESS($Y29, H$57)))</f>
        <v>63.60172</v>
      </c>
      <c r="I29" s="47">
        <f ca="1">AVERAGE(INDIRECT($X$1&amp;ADDRESS($X29, I$57)&amp;":"&amp;ADDRESS($Y29, I$57)))</f>
        <v>59.296680000000002</v>
      </c>
      <c r="J29" s="47">
        <f ca="1">AVERAGE(INDIRECT($X$1&amp;ADDRESS($X29, J$57)&amp;":"&amp;ADDRESS($Y29, J$57)))</f>
        <v>73.110879037082483</v>
      </c>
      <c r="K29" s="47">
        <f ca="1">AVERAGE(INDIRECT($X$1&amp;ADDRESS($X29, K$57)&amp;":"&amp;ADDRESS($Y29, K$57)))</f>
        <v>73.197089710526782</v>
      </c>
      <c r="L29" s="47">
        <f ca="1">AVERAGE(INDIRECT($X$1&amp;ADDRESS($X29, L$57)&amp;":"&amp;ADDRESS($Y29, L$57)))</f>
        <v>73.196184884249647</v>
      </c>
      <c r="M29" s="49">
        <f ca="1">AVERAGE(INDIRECT($X$1&amp;ADDRESS($X29, M$57)&amp;":"&amp;ADDRESS($Y29, M$57)))</f>
        <v>28.438143379690963</v>
      </c>
      <c r="N29" s="47">
        <f ca="1">AVERAGE(INDIRECT($X$1&amp;ADDRESS($X29, N$57)&amp;":"&amp;ADDRESS($Y29, N$57)))</f>
        <v>7200</v>
      </c>
      <c r="O29" s="47">
        <f ca="1">AVERAGE(INDIRECT($X$1&amp;ADDRESS($X29, O$57)&amp;":"&amp;ADDRESS($Y29, O$57)))</f>
        <v>7200</v>
      </c>
      <c r="P29" s="47">
        <f ca="1">AVERAGE(INDIRECT($X$1&amp;ADDRESS($X29, P$57)&amp;":"&amp;ADDRESS($Y29, P$57)))</f>
        <v>7200</v>
      </c>
      <c r="Q29" s="47">
        <f ca="1">AVERAGE(INDIRECT($X$1&amp;ADDRESS($X29, Q$57)&amp;":"&amp;ADDRESS($Y29, Q$57)))</f>
        <v>7200</v>
      </c>
      <c r="R29" s="47">
        <f ca="1">AVERAGE(INDIRECT($X$1&amp;ADDRESS($X29, R$57)&amp;":"&amp;ADDRESS($Y29, R$57)))</f>
        <v>7200</v>
      </c>
      <c r="S29" s="47">
        <f ca="1">AVERAGE(INDIRECT($X$1&amp;ADDRESS($X29, S$57)&amp;":"&amp;ADDRESS($Y29, S$57)))</f>
        <v>7200</v>
      </c>
      <c r="T29" s="47">
        <f ca="1">AVERAGE(INDIRECT($X$1&amp;ADDRESS($X29, T$57)&amp;":"&amp;ADDRESS($Y29, T$57)))</f>
        <v>7200</v>
      </c>
      <c r="U29" s="47">
        <f ca="1">AVERAGE(INDIRECT($X$1&amp;ADDRESS($X29, U$57)&amp;":"&amp;ADDRESS($Y29, U$57)))</f>
        <v>7200</v>
      </c>
      <c r="V29" s="49">
        <f ca="1">AVERAGE(INDIRECT($X$1&amp;ADDRESS($X29, V$57)&amp;":"&amp;ADDRESS($Y29, V$57)))</f>
        <v>7200</v>
      </c>
      <c r="X29">
        <f t="shared" si="0"/>
        <v>133</v>
      </c>
      <c r="Y29">
        <f t="shared" si="1"/>
        <v>137</v>
      </c>
    </row>
    <row r="30" spans="1:25">
      <c r="A30" s="60">
        <v>75</v>
      </c>
      <c r="B30" s="60">
        <v>12</v>
      </c>
      <c r="C30" s="60">
        <v>0.3</v>
      </c>
      <c r="D30" s="194">
        <v>0.1</v>
      </c>
      <c r="E30" s="47">
        <f ca="1">AVERAGE(INDIRECT($X$1&amp;ADDRESS($X30, E$57)&amp;":"&amp;ADDRESS($Y30, E$57)))</f>
        <v>100</v>
      </c>
      <c r="F30" s="47">
        <f ca="1">AVERAGE(INDIRECT($X$1&amp;ADDRESS($X30, F$57)&amp;":"&amp;ADDRESS($Y30, F$57)))</f>
        <v>81.374160000000003</v>
      </c>
      <c r="G30" s="47">
        <f ca="1">AVERAGE(INDIRECT($X$1&amp;ADDRESS($X30, G$57)&amp;":"&amp;ADDRESS($Y30, G$57)))</f>
        <v>81.107659999999981</v>
      </c>
      <c r="H30" s="47">
        <f ca="1">AVERAGE(INDIRECT($X$1&amp;ADDRESS($X30, H$57)&amp;":"&amp;ADDRESS($Y30, H$57)))</f>
        <v>68.87606000000001</v>
      </c>
      <c r="I30" s="47">
        <f ca="1">AVERAGE(INDIRECT($X$1&amp;ADDRESS($X30, I$57)&amp;":"&amp;ADDRESS($Y30, I$57)))</f>
        <v>70.255300000000005</v>
      </c>
      <c r="J30" s="47">
        <f ca="1">AVERAGE(INDIRECT($X$1&amp;ADDRESS($X30, J$57)&amp;":"&amp;ADDRESS($Y30, J$57)))</f>
        <v>86.17221151657148</v>
      </c>
      <c r="K30" s="47">
        <f ca="1">AVERAGE(INDIRECT($X$1&amp;ADDRESS($X30, K$57)&amp;":"&amp;ADDRESS($Y30, K$57)))</f>
        <v>68.996705152030501</v>
      </c>
      <c r="L30" s="47">
        <f ca="1">AVERAGE(INDIRECT($X$1&amp;ADDRESS($X30, L$57)&amp;":"&amp;ADDRESS($Y30, L$57)))</f>
        <v>72.278371936802387</v>
      </c>
      <c r="M30" s="49">
        <f ca="1">AVERAGE(INDIRECT($X$1&amp;ADDRESS($X30, M$57)&amp;":"&amp;ADDRESS($Y30, M$57)))</f>
        <v>49.833450789734833</v>
      </c>
      <c r="N30" s="47">
        <f ca="1">AVERAGE(INDIRECT($X$1&amp;ADDRESS($X30, N$57)&amp;":"&amp;ADDRESS($Y30, N$57)))</f>
        <v>7200</v>
      </c>
      <c r="O30" s="47">
        <f ca="1">AVERAGE(INDIRECT($X$1&amp;ADDRESS($X30, O$57)&amp;":"&amp;ADDRESS($Y30, O$57)))</f>
        <v>7200</v>
      </c>
      <c r="P30" s="47">
        <f ca="1">AVERAGE(INDIRECT($X$1&amp;ADDRESS($X30, P$57)&amp;":"&amp;ADDRESS($Y30, P$57)))</f>
        <v>7200</v>
      </c>
      <c r="Q30" s="47">
        <f ca="1">AVERAGE(INDIRECT($X$1&amp;ADDRESS($X30, Q$57)&amp;":"&amp;ADDRESS($Y30, Q$57)))</f>
        <v>7200</v>
      </c>
      <c r="R30" s="47">
        <f ca="1">AVERAGE(INDIRECT($X$1&amp;ADDRESS($X30, R$57)&amp;":"&amp;ADDRESS($Y30, R$57)))</f>
        <v>7200</v>
      </c>
      <c r="S30" s="47">
        <f ca="1">AVERAGE(INDIRECT($X$1&amp;ADDRESS($X30, S$57)&amp;":"&amp;ADDRESS($Y30, S$57)))</f>
        <v>7200</v>
      </c>
      <c r="T30" s="47">
        <f ca="1">AVERAGE(INDIRECT($X$1&amp;ADDRESS($X30, T$57)&amp;":"&amp;ADDRESS($Y30, T$57)))</f>
        <v>7200</v>
      </c>
      <c r="U30" s="47">
        <f ca="1">AVERAGE(INDIRECT($X$1&amp;ADDRESS($X30, U$57)&amp;":"&amp;ADDRESS($Y30, U$57)))</f>
        <v>7200</v>
      </c>
      <c r="V30" s="49">
        <f ca="1">AVERAGE(INDIRECT($X$1&amp;ADDRESS($X30, V$57)&amp;":"&amp;ADDRESS($Y30, V$57)))</f>
        <v>7200</v>
      </c>
      <c r="X30">
        <f t="shared" si="0"/>
        <v>138</v>
      </c>
      <c r="Y30">
        <f t="shared" si="1"/>
        <v>142</v>
      </c>
    </row>
    <row r="31" spans="1:25">
      <c r="A31" s="60">
        <v>75</v>
      </c>
      <c r="B31" s="60">
        <v>12</v>
      </c>
      <c r="C31" s="60">
        <v>0.3</v>
      </c>
      <c r="D31" s="194">
        <v>0.5</v>
      </c>
      <c r="E31" s="47">
        <f ca="1">AVERAGE(INDIRECT($X$1&amp;ADDRESS($X31, E$57)&amp;":"&amp;ADDRESS($Y31, E$57)))</f>
        <v>100</v>
      </c>
      <c r="F31" s="47">
        <f ca="1">AVERAGE(INDIRECT($X$1&amp;ADDRESS($X31, F$57)&amp;":"&amp;ADDRESS($Y31, F$57)))</f>
        <v>88.910639999999987</v>
      </c>
      <c r="G31" s="47">
        <f ca="1">AVERAGE(INDIRECT($X$1&amp;ADDRESS($X31, G$57)&amp;":"&amp;ADDRESS($Y31, G$57)))</f>
        <v>87.8249</v>
      </c>
      <c r="H31" s="47">
        <f ca="1">AVERAGE(INDIRECT($X$1&amp;ADDRESS($X31, H$57)&amp;":"&amp;ADDRESS($Y31, H$57)))</f>
        <v>76.673600000000008</v>
      </c>
      <c r="I31" s="47">
        <f ca="1">AVERAGE(INDIRECT($X$1&amp;ADDRESS($X31, I$57)&amp;":"&amp;ADDRESS($Y31, I$57)))</f>
        <v>75.904360000000011</v>
      </c>
      <c r="J31" s="47">
        <f ca="1">AVERAGE(INDIRECT($X$1&amp;ADDRESS($X31, J$57)&amp;":"&amp;ADDRESS($Y31, J$57)))</f>
        <v>90.293491018132968</v>
      </c>
      <c r="K31" s="47">
        <f ca="1">AVERAGE(INDIRECT($X$1&amp;ADDRESS($X31, K$57)&amp;":"&amp;ADDRESS($Y31, K$57)))</f>
        <v>81.189468676259239</v>
      </c>
      <c r="L31" s="47">
        <f ca="1">AVERAGE(INDIRECT($X$1&amp;ADDRESS($X31, L$57)&amp;":"&amp;ADDRESS($Y31, L$57)))</f>
        <v>80.302066802379514</v>
      </c>
      <c r="M31" s="49">
        <f ca="1">AVERAGE(INDIRECT($X$1&amp;ADDRESS($X31, M$57)&amp;":"&amp;ADDRESS($Y31, M$57)))</f>
        <v>60.248333605541141</v>
      </c>
      <c r="N31" s="47">
        <f ca="1">AVERAGE(INDIRECT($X$1&amp;ADDRESS($X31, N$57)&amp;":"&amp;ADDRESS($Y31, N$57)))</f>
        <v>7200</v>
      </c>
      <c r="O31" s="47">
        <f ca="1">AVERAGE(INDIRECT($X$1&amp;ADDRESS($X31, O$57)&amp;":"&amp;ADDRESS($Y31, O$57)))</f>
        <v>7200</v>
      </c>
      <c r="P31" s="47">
        <f ca="1">AVERAGE(INDIRECT($X$1&amp;ADDRESS($X31, P$57)&amp;":"&amp;ADDRESS($Y31, P$57)))</f>
        <v>7200</v>
      </c>
      <c r="Q31" s="47">
        <f ca="1">AVERAGE(INDIRECT($X$1&amp;ADDRESS($X31, Q$57)&amp;":"&amp;ADDRESS($Y31, Q$57)))</f>
        <v>7200</v>
      </c>
      <c r="R31" s="47">
        <f ca="1">AVERAGE(INDIRECT($X$1&amp;ADDRESS($X31, R$57)&amp;":"&amp;ADDRESS($Y31, R$57)))</f>
        <v>7200</v>
      </c>
      <c r="S31" s="47">
        <f ca="1">AVERAGE(INDIRECT($X$1&amp;ADDRESS($X31, S$57)&amp;":"&amp;ADDRESS($Y31, S$57)))</f>
        <v>7200</v>
      </c>
      <c r="T31" s="47">
        <f ca="1">AVERAGE(INDIRECT($X$1&amp;ADDRESS($X31, T$57)&amp;":"&amp;ADDRESS($Y31, T$57)))</f>
        <v>7200</v>
      </c>
      <c r="U31" s="47">
        <f ca="1">AVERAGE(INDIRECT($X$1&amp;ADDRESS($X31, U$57)&amp;":"&amp;ADDRESS($Y31, U$57)))</f>
        <v>7200</v>
      </c>
      <c r="V31" s="49">
        <f ca="1">AVERAGE(INDIRECT($X$1&amp;ADDRESS($X31, V$57)&amp;":"&amp;ADDRESS($Y31, V$57)))</f>
        <v>7200</v>
      </c>
      <c r="X31">
        <f t="shared" si="0"/>
        <v>143</v>
      </c>
      <c r="Y31">
        <f t="shared" si="1"/>
        <v>147</v>
      </c>
    </row>
    <row r="32" spans="1:25">
      <c r="A32" s="60">
        <v>75</v>
      </c>
      <c r="B32" s="60">
        <v>12</v>
      </c>
      <c r="C32" s="60">
        <v>0.3</v>
      </c>
      <c r="D32" s="194">
        <v>1</v>
      </c>
      <c r="E32" s="47">
        <f ca="1">AVERAGE(INDIRECT($X$1&amp;ADDRESS($X32, E$57)&amp;":"&amp;ADDRESS($Y32, E$57)))</f>
        <v>100</v>
      </c>
      <c r="F32" s="47">
        <f ca="1">AVERAGE(INDIRECT($X$1&amp;ADDRESS($X32, F$57)&amp;":"&amp;ADDRESS($Y32, F$57)))</f>
        <v>89.48726000000002</v>
      </c>
      <c r="G32" s="47">
        <f ca="1">AVERAGE(INDIRECT($X$1&amp;ADDRESS($X32, G$57)&amp;":"&amp;ADDRESS($Y32, G$57)))</f>
        <v>89.588100000000011</v>
      </c>
      <c r="H32" s="47">
        <f ca="1">AVERAGE(INDIRECT($X$1&amp;ADDRESS($X32, H$57)&amp;":"&amp;ADDRESS($Y32, H$57)))</f>
        <v>74.820859999999996</v>
      </c>
      <c r="I32" s="47">
        <f ca="1">AVERAGE(INDIRECT($X$1&amp;ADDRESS($X32, I$57)&amp;":"&amp;ADDRESS($Y32, I$57)))</f>
        <v>75.343940000000003</v>
      </c>
      <c r="J32" s="47">
        <f ca="1">AVERAGE(INDIRECT($X$1&amp;ADDRESS($X32, J$57)&amp;":"&amp;ADDRESS($Y32, J$57)))</f>
        <v>80.704044086346727</v>
      </c>
      <c r="K32" s="47">
        <f ca="1">AVERAGE(INDIRECT($X$1&amp;ADDRESS($X32, K$57)&amp;":"&amp;ADDRESS($Y32, K$57)))</f>
        <v>83.450931209336318</v>
      </c>
      <c r="L32" s="47">
        <f ca="1">AVERAGE(INDIRECT($X$1&amp;ADDRESS($X32, L$57)&amp;":"&amp;ADDRESS($Y32, L$57)))</f>
        <v>82.620289354039386</v>
      </c>
      <c r="M32" s="49">
        <f ca="1">AVERAGE(INDIRECT($X$1&amp;ADDRESS($X32, M$57)&amp;":"&amp;ADDRESS($Y32, M$57)))</f>
        <v>62.682311267663636</v>
      </c>
      <c r="N32" s="47">
        <f ca="1">AVERAGE(INDIRECT($X$1&amp;ADDRESS($X32, N$57)&amp;":"&amp;ADDRESS($Y32, N$57)))</f>
        <v>7200</v>
      </c>
      <c r="O32" s="47">
        <f ca="1">AVERAGE(INDIRECT($X$1&amp;ADDRESS($X32, O$57)&amp;":"&amp;ADDRESS($Y32, O$57)))</f>
        <v>7200</v>
      </c>
      <c r="P32" s="47">
        <f ca="1">AVERAGE(INDIRECT($X$1&amp;ADDRESS($X32, P$57)&amp;":"&amp;ADDRESS($Y32, P$57)))</f>
        <v>7200</v>
      </c>
      <c r="Q32" s="47">
        <f ca="1">AVERAGE(INDIRECT($X$1&amp;ADDRESS($X32, Q$57)&amp;":"&amp;ADDRESS($Y32, Q$57)))</f>
        <v>7200</v>
      </c>
      <c r="R32" s="47">
        <f ca="1">AVERAGE(INDIRECT($X$1&amp;ADDRESS($X32, R$57)&amp;":"&amp;ADDRESS($Y32, R$57)))</f>
        <v>7200</v>
      </c>
      <c r="S32" s="47">
        <f ca="1">AVERAGE(INDIRECT($X$1&amp;ADDRESS($X32, S$57)&amp;":"&amp;ADDRESS($Y32, S$57)))</f>
        <v>7200</v>
      </c>
      <c r="T32" s="47">
        <f ca="1">AVERAGE(INDIRECT($X$1&amp;ADDRESS($X32, T$57)&amp;":"&amp;ADDRESS($Y32, T$57)))</f>
        <v>7200</v>
      </c>
      <c r="U32" s="47">
        <f ca="1">AVERAGE(INDIRECT($X$1&amp;ADDRESS($X32, U$57)&amp;":"&amp;ADDRESS($Y32, U$57)))</f>
        <v>7200</v>
      </c>
      <c r="V32" s="49">
        <f ca="1">AVERAGE(INDIRECT($X$1&amp;ADDRESS($X32, V$57)&amp;":"&amp;ADDRESS($Y32, V$57)))</f>
        <v>7200</v>
      </c>
      <c r="X32">
        <f t="shared" si="0"/>
        <v>148</v>
      </c>
      <c r="Y32">
        <f t="shared" si="1"/>
        <v>152</v>
      </c>
    </row>
    <row r="33" spans="1:25">
      <c r="A33" s="60">
        <v>100</v>
      </c>
      <c r="B33" s="60">
        <v>4</v>
      </c>
      <c r="C33" s="60">
        <v>0.1</v>
      </c>
      <c r="D33" s="194">
        <v>0.1</v>
      </c>
      <c r="E33" s="47">
        <f ca="1">AVERAGE(INDIRECT($X$1&amp;ADDRESS($X33, E$57)&amp;":"&amp;ADDRESS($Y33, E$57)))</f>
        <v>80</v>
      </c>
      <c r="F33" s="47">
        <f ca="1">AVERAGE(INDIRECT($X$1&amp;ADDRESS($X33, F$57)&amp;":"&amp;ADDRESS($Y33, F$57)))</f>
        <v>0</v>
      </c>
      <c r="G33" s="47">
        <f ca="1">AVERAGE(INDIRECT($X$1&amp;ADDRESS($X33, G$57)&amp;":"&amp;ADDRESS($Y33, G$57)))</f>
        <v>0</v>
      </c>
      <c r="H33" s="47">
        <f ca="1">AVERAGE(INDIRECT($X$1&amp;ADDRESS($X33, H$57)&amp;":"&amp;ADDRESS($Y33, H$57)))</f>
        <v>0</v>
      </c>
      <c r="I33" s="47">
        <f ca="1">AVERAGE(INDIRECT($X$1&amp;ADDRESS($X33, I$57)&amp;":"&amp;ADDRESS($Y33, I$57)))</f>
        <v>0</v>
      </c>
      <c r="J33" s="47">
        <f ca="1">AVERAGE(INDIRECT($X$1&amp;ADDRESS($X33, J$57)&amp;":"&amp;ADDRESS($Y33, J$57)))</f>
        <v>0</v>
      </c>
      <c r="K33" s="47">
        <f ca="1">AVERAGE(INDIRECT($X$1&amp;ADDRESS($X33, K$57)&amp;":"&amp;ADDRESS($Y33, K$57)))</f>
        <v>0</v>
      </c>
      <c r="L33" s="47">
        <f ca="1">AVERAGE(INDIRECT($X$1&amp;ADDRESS($X33, L$57)&amp;":"&amp;ADDRESS($Y33, L$57)))</f>
        <v>0</v>
      </c>
      <c r="M33" s="49">
        <f ca="1">AVERAGE(INDIRECT($X$1&amp;ADDRESS($X33, M$57)&amp;":"&amp;ADDRESS($Y33, M$57)))</f>
        <v>0</v>
      </c>
      <c r="N33" s="47">
        <f ca="1">AVERAGE(INDIRECT($X$1&amp;ADDRESS($X33, N$57)&amp;":"&amp;ADDRESS($Y33, N$57)))</f>
        <v>5760.21</v>
      </c>
      <c r="O33" s="47">
        <f ca="1">AVERAGE(INDIRECT($X$1&amp;ADDRESS($X33, O$57)&amp;":"&amp;ADDRESS($Y33, O$57)))</f>
        <v>0.26600000000000001</v>
      </c>
      <c r="P33" s="47">
        <f ca="1">AVERAGE(INDIRECT($X$1&amp;ADDRESS($X33, P$57)&amp;":"&amp;ADDRESS($Y33, P$57)))</f>
        <v>0.7</v>
      </c>
      <c r="Q33" s="47">
        <f ca="1">AVERAGE(INDIRECT($X$1&amp;ADDRESS($X33, Q$57)&amp;":"&amp;ADDRESS($Y33, Q$57)))</f>
        <v>0.13600000000000001</v>
      </c>
      <c r="R33" s="47">
        <f ca="1">AVERAGE(INDIRECT($X$1&amp;ADDRESS($X33, R$57)&amp;":"&amp;ADDRESS($Y33, R$57)))</f>
        <v>0.29800000000000004</v>
      </c>
      <c r="S33" s="47">
        <f ca="1">AVERAGE(INDIRECT($X$1&amp;ADDRESS($X33, S$57)&amp;":"&amp;ADDRESS($Y33, S$57)))</f>
        <v>132.33279976844787</v>
      </c>
      <c r="T33" s="47">
        <f ca="1">AVERAGE(INDIRECT($X$1&amp;ADDRESS($X33, T$57)&amp;":"&amp;ADDRESS($Y33, T$57)))</f>
        <v>30.620702219009399</v>
      </c>
      <c r="U33" s="47">
        <f ca="1">AVERAGE(INDIRECT($X$1&amp;ADDRESS($X33, U$57)&amp;":"&amp;ADDRESS($Y33, U$57)))</f>
        <v>17.837394952774048</v>
      </c>
      <c r="V33" s="49">
        <f ca="1">AVERAGE(INDIRECT($X$1&amp;ADDRESS($X33, V$57)&amp;":"&amp;ADDRESS($Y33, V$57)))</f>
        <v>5.1495809555053711</v>
      </c>
      <c r="X33">
        <f t="shared" si="0"/>
        <v>153</v>
      </c>
      <c r="Y33">
        <f t="shared" si="1"/>
        <v>157</v>
      </c>
    </row>
    <row r="34" spans="1:25">
      <c r="A34" s="60">
        <v>100</v>
      </c>
      <c r="B34" s="60">
        <v>4</v>
      </c>
      <c r="C34" s="60">
        <v>0.1</v>
      </c>
      <c r="D34" s="194">
        <v>0.5</v>
      </c>
      <c r="E34" s="47">
        <f ca="1">AVERAGE(INDIRECT($X$1&amp;ADDRESS($X34, E$57)&amp;":"&amp;ADDRESS($Y34, E$57)))</f>
        <v>80</v>
      </c>
      <c r="F34" s="47">
        <f ca="1">AVERAGE(INDIRECT($X$1&amp;ADDRESS($X34, F$57)&amp;":"&amp;ADDRESS($Y34, F$57)))</f>
        <v>0</v>
      </c>
      <c r="G34" s="47">
        <f ca="1">AVERAGE(INDIRECT($X$1&amp;ADDRESS($X34, G$57)&amp;":"&amp;ADDRESS($Y34, G$57)))</f>
        <v>0</v>
      </c>
      <c r="H34" s="47">
        <f ca="1">AVERAGE(INDIRECT($X$1&amp;ADDRESS($X34, H$57)&amp;":"&amp;ADDRESS($Y34, H$57)))</f>
        <v>9.30274</v>
      </c>
      <c r="I34" s="47">
        <f ca="1">AVERAGE(INDIRECT($X$1&amp;ADDRESS($X34, I$57)&amp;":"&amp;ADDRESS($Y34, I$57)))</f>
        <v>0</v>
      </c>
      <c r="J34" s="47">
        <f ca="1">AVERAGE(INDIRECT($X$1&amp;ADDRESS($X34, J$57)&amp;":"&amp;ADDRESS($Y34, J$57)))</f>
        <v>20.666666666666686</v>
      </c>
      <c r="K34" s="47">
        <f ca="1">AVERAGE(INDIRECT($X$1&amp;ADDRESS($X34, K$57)&amp;":"&amp;ADDRESS($Y34, K$57)))</f>
        <v>0</v>
      </c>
      <c r="L34" s="47">
        <f ca="1">AVERAGE(INDIRECT($X$1&amp;ADDRESS($X34, L$57)&amp;":"&amp;ADDRESS($Y34, L$57)))</f>
        <v>0</v>
      </c>
      <c r="M34" s="49">
        <f ca="1">AVERAGE(INDIRECT($X$1&amp;ADDRESS($X34, M$57)&amp;":"&amp;ADDRESS($Y34, M$57)))</f>
        <v>0</v>
      </c>
      <c r="N34" s="47">
        <f ca="1">AVERAGE(INDIRECT($X$1&amp;ADDRESS($X34, N$57)&amp;":"&amp;ADDRESS($Y34, N$57)))</f>
        <v>5772.08</v>
      </c>
      <c r="O34" s="47">
        <f ca="1">AVERAGE(INDIRECT($X$1&amp;ADDRESS($X34, O$57)&amp;":"&amp;ADDRESS($Y34, O$57)))</f>
        <v>4.8780000000000001</v>
      </c>
      <c r="P34" s="47">
        <f ca="1">AVERAGE(INDIRECT($X$1&amp;ADDRESS($X34, P$57)&amp;":"&amp;ADDRESS($Y34, P$57)))</f>
        <v>7.4019999999999992</v>
      </c>
      <c r="Q34" s="47">
        <f ca="1">AVERAGE(INDIRECT($X$1&amp;ADDRESS($X34, Q$57)&amp;":"&amp;ADDRESS($Y34, Q$57)))</f>
        <v>1.72</v>
      </c>
      <c r="R34" s="47">
        <f ca="1">AVERAGE(INDIRECT($X$1&amp;ADDRESS($X34, R$57)&amp;":"&amp;ADDRESS($Y34, R$57)))</f>
        <v>21.928000000000001</v>
      </c>
      <c r="S34" s="47">
        <f ca="1">AVERAGE(INDIRECT($X$1&amp;ADDRESS($X34, S$57)&amp;":"&amp;ADDRESS($Y34, S$57)))</f>
        <v>3030.4702373981477</v>
      </c>
      <c r="T34" s="47">
        <f ca="1">AVERAGE(INDIRECT($X$1&amp;ADDRESS($X34, T$57)&amp;":"&amp;ADDRESS($Y34, T$57)))</f>
        <v>299.80659041404726</v>
      </c>
      <c r="U34" s="47">
        <f ca="1">AVERAGE(INDIRECT($X$1&amp;ADDRESS($X34, U$57)&amp;":"&amp;ADDRESS($Y34, U$57)))</f>
        <v>140.51393141746522</v>
      </c>
      <c r="V34" s="49">
        <f ca="1">AVERAGE(INDIRECT($X$1&amp;ADDRESS($X34, V$57)&amp;":"&amp;ADDRESS($Y34, V$57)))</f>
        <v>5.7695695877075197</v>
      </c>
      <c r="X34">
        <f t="shared" si="0"/>
        <v>158</v>
      </c>
      <c r="Y34">
        <f t="shared" si="1"/>
        <v>162</v>
      </c>
    </row>
    <row r="35" spans="1:25">
      <c r="A35" s="60">
        <v>100</v>
      </c>
      <c r="B35" s="60">
        <v>4</v>
      </c>
      <c r="C35" s="60">
        <v>0.1</v>
      </c>
      <c r="D35" s="194">
        <v>1</v>
      </c>
      <c r="E35" s="47">
        <f ca="1">AVERAGE(INDIRECT($X$1&amp;ADDRESS($X35, E$57)&amp;":"&amp;ADDRESS($Y35, E$57)))</f>
        <v>80</v>
      </c>
      <c r="F35" s="47">
        <f ca="1">AVERAGE(INDIRECT($X$1&amp;ADDRESS($X35, F$57)&amp;":"&amp;ADDRESS($Y35, F$57)))</f>
        <v>0</v>
      </c>
      <c r="G35" s="47">
        <f ca="1">AVERAGE(INDIRECT($X$1&amp;ADDRESS($X35, G$57)&amp;":"&amp;ADDRESS($Y35, G$57)))</f>
        <v>0</v>
      </c>
      <c r="H35" s="47">
        <f ca="1">AVERAGE(INDIRECT($X$1&amp;ADDRESS($X35, H$57)&amp;":"&amp;ADDRESS($Y35, H$57)))</f>
        <v>9.7825999999999986</v>
      </c>
      <c r="I35" s="47">
        <f ca="1">AVERAGE(INDIRECT($X$1&amp;ADDRESS($X35, I$57)&amp;":"&amp;ADDRESS($Y35, I$57)))</f>
        <v>0</v>
      </c>
      <c r="J35" s="47">
        <f ca="1">AVERAGE(INDIRECT($X$1&amp;ADDRESS($X35, J$57)&amp;":"&amp;ADDRESS($Y35, J$57)))</f>
        <v>0</v>
      </c>
      <c r="K35" s="47">
        <f ca="1">AVERAGE(INDIRECT($X$1&amp;ADDRESS($X35, K$57)&amp;":"&amp;ADDRESS($Y35, K$57)))</f>
        <v>0</v>
      </c>
      <c r="L35" s="47">
        <f ca="1">AVERAGE(INDIRECT($X$1&amp;ADDRESS($X35, L$57)&amp;":"&amp;ADDRESS($Y35, L$57)))</f>
        <v>0</v>
      </c>
      <c r="M35" s="49">
        <f ca="1">AVERAGE(INDIRECT($X$1&amp;ADDRESS($X35, M$57)&amp;":"&amp;ADDRESS($Y35, M$57)))</f>
        <v>0</v>
      </c>
      <c r="N35" s="47">
        <f ca="1">AVERAGE(INDIRECT($X$1&amp;ADDRESS($X35, N$57)&amp;":"&amp;ADDRESS($Y35, N$57)))</f>
        <v>5761.34</v>
      </c>
      <c r="O35" s="47">
        <f ca="1">AVERAGE(INDIRECT($X$1&amp;ADDRESS($X35, O$57)&amp;":"&amp;ADDRESS($Y35, O$57)))</f>
        <v>1.8060000000000003</v>
      </c>
      <c r="P35" s="47">
        <f ca="1">AVERAGE(INDIRECT($X$1&amp;ADDRESS($X35, P$57)&amp;":"&amp;ADDRESS($Y35, P$57)))</f>
        <v>5.5679999999999996</v>
      </c>
      <c r="Q35" s="47">
        <f ca="1">AVERAGE(INDIRECT($X$1&amp;ADDRESS($X35, Q$57)&amp;":"&amp;ADDRESS($Y35, Q$57)))</f>
        <v>1.0379999999999998</v>
      </c>
      <c r="R35" s="47">
        <f ca="1">AVERAGE(INDIRECT($X$1&amp;ADDRESS($X35, R$57)&amp;":"&amp;ADDRESS($Y35, R$57)))</f>
        <v>2.286</v>
      </c>
      <c r="S35" s="47">
        <f ca="1">AVERAGE(INDIRECT($X$1&amp;ADDRESS($X35, S$57)&amp;":"&amp;ADDRESS($Y35, S$57)))</f>
        <v>136.07358603477479</v>
      </c>
      <c r="T35" s="47">
        <f ca="1">AVERAGE(INDIRECT($X$1&amp;ADDRESS($X35, T$57)&amp;":"&amp;ADDRESS($Y35, T$57)))</f>
        <v>208.41064658164979</v>
      </c>
      <c r="U35" s="47">
        <f ca="1">AVERAGE(INDIRECT($X$1&amp;ADDRESS($X35, U$57)&amp;":"&amp;ADDRESS($Y35, U$57)))</f>
        <v>55.434107160568246</v>
      </c>
      <c r="V35" s="49">
        <f ca="1">AVERAGE(INDIRECT($X$1&amp;ADDRESS($X35, V$57)&amp;":"&amp;ADDRESS($Y35, V$57)))</f>
        <v>6.0310133934021</v>
      </c>
      <c r="X35">
        <f t="shared" si="0"/>
        <v>163</v>
      </c>
      <c r="Y35">
        <f t="shared" si="1"/>
        <v>167</v>
      </c>
    </row>
    <row r="36" spans="1:25">
      <c r="A36" s="60">
        <v>100</v>
      </c>
      <c r="B36" s="60">
        <v>4</v>
      </c>
      <c r="C36" s="60">
        <v>0.3</v>
      </c>
      <c r="D36" s="194">
        <v>0.1</v>
      </c>
      <c r="E36" s="47">
        <f ca="1">AVERAGE(INDIRECT($X$1&amp;ADDRESS($X36, E$57)&amp;":"&amp;ADDRESS($Y36, E$57)))</f>
        <v>100</v>
      </c>
      <c r="F36" s="47">
        <f ca="1">AVERAGE(INDIRECT($X$1&amp;ADDRESS($X36, F$57)&amp;":"&amp;ADDRESS($Y36, F$57)))</f>
        <v>0</v>
      </c>
      <c r="G36" s="47">
        <f ca="1">AVERAGE(INDIRECT($X$1&amp;ADDRESS($X36, G$57)&amp;":"&amp;ADDRESS($Y36, G$57)))</f>
        <v>0</v>
      </c>
      <c r="H36" s="47">
        <f ca="1">AVERAGE(INDIRECT($X$1&amp;ADDRESS($X36, H$57)&amp;":"&amp;ADDRESS($Y36, H$57)))</f>
        <v>16.666679999999999</v>
      </c>
      <c r="I36" s="47">
        <f ca="1">AVERAGE(INDIRECT($X$1&amp;ADDRESS($X36, I$57)&amp;":"&amp;ADDRESS($Y36, I$57)))</f>
        <v>14.701299999999998</v>
      </c>
      <c r="J36" s="47">
        <f ca="1">AVERAGE(INDIRECT($X$1&amp;ADDRESS($X36, J$57)&amp;":"&amp;ADDRESS($Y36, J$57)))</f>
        <v>10.000000000000004</v>
      </c>
      <c r="K36" s="47">
        <f ca="1">AVERAGE(INDIRECT($X$1&amp;ADDRESS($X36, K$57)&amp;":"&amp;ADDRESS($Y36, K$57)))</f>
        <v>16.7843137254902</v>
      </c>
      <c r="L36" s="47">
        <f ca="1">AVERAGE(INDIRECT($X$1&amp;ADDRESS($X36, L$57)&amp;":"&amp;ADDRESS($Y36, L$57)))</f>
        <v>4.4444444444444464</v>
      </c>
      <c r="M36" s="49">
        <f ca="1">AVERAGE(INDIRECT($X$1&amp;ADDRESS($X36, M$57)&amp;":"&amp;ADDRESS($Y36, M$57)))</f>
        <v>0</v>
      </c>
      <c r="N36" s="47">
        <f ca="1">AVERAGE(INDIRECT($X$1&amp;ADDRESS($X36, N$57)&amp;":"&amp;ADDRESS($Y36, N$57)))</f>
        <v>7200</v>
      </c>
      <c r="O36" s="47">
        <f ca="1">AVERAGE(INDIRECT($X$1&amp;ADDRESS($X36, O$57)&amp;":"&amp;ADDRESS($Y36, O$57)))</f>
        <v>17.742000000000001</v>
      </c>
      <c r="P36" s="47">
        <f ca="1">AVERAGE(INDIRECT($X$1&amp;ADDRESS($X36, P$57)&amp;":"&amp;ADDRESS($Y36, P$57)))</f>
        <v>224.33800000000002</v>
      </c>
      <c r="Q36" s="47">
        <f ca="1">AVERAGE(INDIRECT($X$1&amp;ADDRESS($X36, Q$57)&amp;":"&amp;ADDRESS($Y36, Q$57)))</f>
        <v>1345.2439999999999</v>
      </c>
      <c r="R36" s="47">
        <f ca="1">AVERAGE(INDIRECT($X$1&amp;ADDRESS($X36, R$57)&amp;":"&amp;ADDRESS($Y36, R$57)))</f>
        <v>1054.8939999999998</v>
      </c>
      <c r="S36" s="47">
        <f ca="1">AVERAGE(INDIRECT($X$1&amp;ADDRESS($X36, S$57)&amp;":"&amp;ADDRESS($Y36, S$57)))</f>
        <v>2646.238265657425</v>
      </c>
      <c r="T36" s="47">
        <f ca="1">AVERAGE(INDIRECT($X$1&amp;ADDRESS($X36, T$57)&amp;":"&amp;ADDRESS($Y36, T$57)))</f>
        <v>5864.0381507873535</v>
      </c>
      <c r="U36" s="47">
        <f ca="1">AVERAGE(INDIRECT($X$1&amp;ADDRESS($X36, U$57)&amp;":"&amp;ADDRESS($Y36, U$57)))</f>
        <v>2998.5411334037781</v>
      </c>
      <c r="V36" s="49">
        <f ca="1">AVERAGE(INDIRECT($X$1&amp;ADDRESS($X36, V$57)&amp;":"&amp;ADDRESS($Y36, V$57)))</f>
        <v>6.9658136367797852</v>
      </c>
      <c r="X36">
        <f t="shared" si="0"/>
        <v>168</v>
      </c>
      <c r="Y36">
        <f t="shared" si="1"/>
        <v>172</v>
      </c>
    </row>
    <row r="37" spans="1:25">
      <c r="A37" s="60">
        <v>100</v>
      </c>
      <c r="B37" s="60">
        <v>4</v>
      </c>
      <c r="C37" s="60">
        <v>0.3</v>
      </c>
      <c r="D37" s="194">
        <v>0.5</v>
      </c>
      <c r="E37" s="47">
        <f ca="1">AVERAGE(INDIRECT($X$1&amp;ADDRESS($X37, E$57)&amp;":"&amp;ADDRESS($Y37, E$57)))</f>
        <v>100</v>
      </c>
      <c r="F37" s="47">
        <f ca="1">AVERAGE(INDIRECT($X$1&amp;ADDRESS($X37, F$57)&amp;":"&amp;ADDRESS($Y37, F$57)))</f>
        <v>0</v>
      </c>
      <c r="G37" s="47">
        <f ca="1">AVERAGE(INDIRECT($X$1&amp;ADDRESS($X37, G$57)&amp;":"&amp;ADDRESS($Y37, G$57)))</f>
        <v>0</v>
      </c>
      <c r="H37" s="47">
        <f ca="1">AVERAGE(INDIRECT($X$1&amp;ADDRESS($X37, H$57)&amp;":"&amp;ADDRESS($Y37, H$57)))</f>
        <v>29.893700000000003</v>
      </c>
      <c r="I37" s="47">
        <f ca="1">AVERAGE(INDIRECT($X$1&amp;ADDRESS($X37, I$57)&amp;":"&amp;ADDRESS($Y37, I$57)))</f>
        <v>0</v>
      </c>
      <c r="J37" s="47">
        <f ca="1">AVERAGE(INDIRECT($X$1&amp;ADDRESS($X37, J$57)&amp;":"&amp;ADDRESS($Y37, J$57)))</f>
        <v>52.369453044375703</v>
      </c>
      <c r="K37" s="47">
        <f ca="1">AVERAGE(INDIRECT($X$1&amp;ADDRESS($X37, K$57)&amp;":"&amp;ADDRESS($Y37, K$57)))</f>
        <v>17.307189542483659</v>
      </c>
      <c r="L37" s="47">
        <f ca="1">AVERAGE(INDIRECT($X$1&amp;ADDRESS($X37, L$57)&amp;":"&amp;ADDRESS($Y37, L$57)))</f>
        <v>0</v>
      </c>
      <c r="M37" s="49">
        <f ca="1">AVERAGE(INDIRECT($X$1&amp;ADDRESS($X37, M$57)&amp;":"&amp;ADDRESS($Y37, M$57)))</f>
        <v>0</v>
      </c>
      <c r="N37" s="47">
        <f ca="1">AVERAGE(INDIRECT($X$1&amp;ADDRESS($X37, N$57)&amp;":"&amp;ADDRESS($Y37, N$57)))</f>
        <v>7200</v>
      </c>
      <c r="O37" s="47">
        <f ca="1">AVERAGE(INDIRECT($X$1&amp;ADDRESS($X37, O$57)&amp;":"&amp;ADDRESS($Y37, O$57)))</f>
        <v>84.177999999999997</v>
      </c>
      <c r="P37" s="47">
        <f ca="1">AVERAGE(INDIRECT($X$1&amp;ADDRESS($X37, P$57)&amp;":"&amp;ADDRESS($Y37, P$57)))</f>
        <v>175.89</v>
      </c>
      <c r="Q37" s="47">
        <f ca="1">AVERAGE(INDIRECT($X$1&amp;ADDRESS($X37, Q$57)&amp;":"&amp;ADDRESS($Y37, Q$57)))</f>
        <v>2942.63</v>
      </c>
      <c r="R37" s="47">
        <f ca="1">AVERAGE(INDIRECT($X$1&amp;ADDRESS($X37, R$57)&amp;":"&amp;ADDRESS($Y37, R$57)))</f>
        <v>115.71400000000001</v>
      </c>
      <c r="S37" s="47">
        <f ca="1">AVERAGE(INDIRECT($X$1&amp;ADDRESS($X37, S$57)&amp;":"&amp;ADDRESS($Y37, S$57)))</f>
        <v>7200</v>
      </c>
      <c r="T37" s="47">
        <f ca="1">AVERAGE(INDIRECT($X$1&amp;ADDRESS($X37, T$57)&amp;":"&amp;ADDRESS($Y37, T$57)))</f>
        <v>5586.5226208686827</v>
      </c>
      <c r="U37" s="47">
        <f ca="1">AVERAGE(INDIRECT($X$1&amp;ADDRESS($X37, U$57)&amp;":"&amp;ADDRESS($Y37, U$57)))</f>
        <v>599.96319980621342</v>
      </c>
      <c r="V37" s="49">
        <f ca="1">AVERAGE(INDIRECT($X$1&amp;ADDRESS($X37, V$57)&amp;":"&amp;ADDRESS($Y37, V$57)))</f>
        <v>9.0826688766479471</v>
      </c>
      <c r="X37">
        <f t="shared" si="0"/>
        <v>173</v>
      </c>
      <c r="Y37">
        <f t="shared" si="1"/>
        <v>177</v>
      </c>
    </row>
    <row r="38" spans="1:25">
      <c r="A38" s="60">
        <v>100</v>
      </c>
      <c r="B38" s="60">
        <v>4</v>
      </c>
      <c r="C38" s="60">
        <v>0.3</v>
      </c>
      <c r="D38" s="194">
        <v>1</v>
      </c>
      <c r="E38" s="47">
        <f ca="1">AVERAGE(INDIRECT($X$1&amp;ADDRESS($X38, E$57)&amp;":"&amp;ADDRESS($Y38, E$57)))</f>
        <v>86.654320000000013</v>
      </c>
      <c r="F38" s="47">
        <f ca="1">AVERAGE(INDIRECT($X$1&amp;ADDRESS($X38, F$57)&amp;":"&amp;ADDRESS($Y38, F$57)))</f>
        <v>0</v>
      </c>
      <c r="G38" s="47">
        <f ca="1">AVERAGE(INDIRECT($X$1&amp;ADDRESS($X38, G$57)&amp;":"&amp;ADDRESS($Y38, G$57)))</f>
        <v>0</v>
      </c>
      <c r="H38" s="47">
        <f ca="1">AVERAGE(INDIRECT($X$1&amp;ADDRESS($X38, H$57)&amp;":"&amp;ADDRESS($Y38, H$57)))</f>
        <v>16.17896</v>
      </c>
      <c r="I38" s="47">
        <f ca="1">AVERAGE(INDIRECT($X$1&amp;ADDRESS($X38, I$57)&amp;":"&amp;ADDRESS($Y38, I$57)))</f>
        <v>3.3333399999999997</v>
      </c>
      <c r="J38" s="47">
        <f ca="1">AVERAGE(INDIRECT($X$1&amp;ADDRESS($X38, J$57)&amp;":"&amp;ADDRESS($Y38, J$57)))</f>
        <v>7.1503267973858637</v>
      </c>
      <c r="K38" s="47">
        <f ca="1">AVERAGE(INDIRECT($X$1&amp;ADDRESS($X38, K$57)&amp;":"&amp;ADDRESS($Y38, K$57)))</f>
        <v>0.83333333333333248</v>
      </c>
      <c r="L38" s="47">
        <f ca="1">AVERAGE(INDIRECT($X$1&amp;ADDRESS($X38, L$57)&amp;":"&amp;ADDRESS($Y38, L$57)))</f>
        <v>0</v>
      </c>
      <c r="M38" s="49">
        <f ca="1">AVERAGE(INDIRECT($X$1&amp;ADDRESS($X38, M$57)&amp;":"&amp;ADDRESS($Y38, M$57)))</f>
        <v>0</v>
      </c>
      <c r="N38" s="47">
        <f ca="1">AVERAGE(INDIRECT($X$1&amp;ADDRESS($X38, N$57)&amp;":"&amp;ADDRESS($Y38, N$57)))</f>
        <v>7200</v>
      </c>
      <c r="O38" s="47">
        <f ca="1">AVERAGE(INDIRECT($X$1&amp;ADDRESS($X38, O$57)&amp;":"&amp;ADDRESS($Y38, O$57)))</f>
        <v>81.095999999999989</v>
      </c>
      <c r="P38" s="47">
        <f ca="1">AVERAGE(INDIRECT($X$1&amp;ADDRESS($X38, P$57)&amp;":"&amp;ADDRESS($Y38, P$57)))</f>
        <v>109.824</v>
      </c>
      <c r="Q38" s="47">
        <f ca="1">AVERAGE(INDIRECT($X$1&amp;ADDRESS($X38, Q$57)&amp;":"&amp;ADDRESS($Y38, Q$57)))</f>
        <v>2572.6799999999998</v>
      </c>
      <c r="R38" s="47">
        <f ca="1">AVERAGE(INDIRECT($X$1&amp;ADDRESS($X38, R$57)&amp;":"&amp;ADDRESS($Y38, R$57)))</f>
        <v>2838.0160000000001</v>
      </c>
      <c r="S38" s="47">
        <f ca="1">AVERAGE(INDIRECT($X$1&amp;ADDRESS($X38, S$57)&amp;":"&amp;ADDRESS($Y38, S$57)))</f>
        <v>5785.1932643890377</v>
      </c>
      <c r="T38" s="47">
        <f ca="1">AVERAGE(INDIRECT($X$1&amp;ADDRESS($X38, T$57)&amp;":"&amp;ADDRESS($Y38, T$57)))</f>
        <v>1934.8815242290498</v>
      </c>
      <c r="U38" s="47">
        <f ca="1">AVERAGE(INDIRECT($X$1&amp;ADDRESS($X38, U$57)&amp;":"&amp;ADDRESS($Y38, U$57)))</f>
        <v>96.272225093841556</v>
      </c>
      <c r="V38" s="49">
        <f ca="1">AVERAGE(INDIRECT($X$1&amp;ADDRESS($X38, V$57)&amp;":"&amp;ADDRESS($Y38, V$57)))</f>
        <v>9.0989786148071286</v>
      </c>
      <c r="X38">
        <f t="shared" si="0"/>
        <v>178</v>
      </c>
      <c r="Y38">
        <f t="shared" si="1"/>
        <v>182</v>
      </c>
    </row>
    <row r="39" spans="1:25">
      <c r="A39" s="60">
        <v>100</v>
      </c>
      <c r="B39" s="60">
        <v>8</v>
      </c>
      <c r="C39" s="60">
        <v>0.1</v>
      </c>
      <c r="D39" s="194">
        <v>0.1</v>
      </c>
      <c r="E39" s="47">
        <f ca="1">AVERAGE(INDIRECT($X$1&amp;ADDRESS($X39, E$57)&amp;":"&amp;ADDRESS($Y39, E$57)))</f>
        <v>100</v>
      </c>
      <c r="F39" s="47">
        <f ca="1">AVERAGE(INDIRECT($X$1&amp;ADDRESS($X39, F$57)&amp;":"&amp;ADDRESS($Y39, F$57)))</f>
        <v>65.647440000000003</v>
      </c>
      <c r="G39" s="47">
        <f ca="1">AVERAGE(INDIRECT($X$1&amp;ADDRESS($X39, G$57)&amp;":"&amp;ADDRESS($Y39, G$57)))</f>
        <v>66.153779999999998</v>
      </c>
      <c r="H39" s="47">
        <f ca="1">AVERAGE(INDIRECT($X$1&amp;ADDRESS($X39, H$57)&amp;":"&amp;ADDRESS($Y39, H$57)))</f>
        <v>40.80856</v>
      </c>
      <c r="I39" s="47">
        <f ca="1">AVERAGE(INDIRECT($X$1&amp;ADDRESS($X39, I$57)&amp;":"&amp;ADDRESS($Y39, I$57)))</f>
        <v>39.978879999999997</v>
      </c>
      <c r="J39" s="47">
        <f ca="1">AVERAGE(INDIRECT($X$1&amp;ADDRESS($X39, J$57)&amp;":"&amp;ADDRESS($Y39, J$57)))</f>
        <v>75.481441727953396</v>
      </c>
      <c r="K39" s="47">
        <f ca="1">AVERAGE(INDIRECT($X$1&amp;ADDRESS($X39, K$57)&amp;":"&amp;ADDRESS($Y39, K$57)))</f>
        <v>21.399169823182724</v>
      </c>
      <c r="L39" s="47">
        <f ca="1">AVERAGE(INDIRECT($X$1&amp;ADDRESS($X39, L$57)&amp;":"&amp;ADDRESS($Y39, L$57)))</f>
        <v>18.661497499397083</v>
      </c>
      <c r="M39" s="49">
        <f ca="1">AVERAGE(INDIRECT($X$1&amp;ADDRESS($X39, M$57)&amp;":"&amp;ADDRESS($Y39, M$57)))</f>
        <v>0</v>
      </c>
      <c r="N39" s="47">
        <f ca="1">AVERAGE(INDIRECT($X$1&amp;ADDRESS($X39, N$57)&amp;":"&amp;ADDRESS($Y39, N$57)))</f>
        <v>7200</v>
      </c>
      <c r="O39" s="47">
        <f ca="1">AVERAGE(INDIRECT($X$1&amp;ADDRESS($X39, O$57)&amp;":"&amp;ADDRESS($Y39, O$57)))</f>
        <v>7200</v>
      </c>
      <c r="P39" s="47">
        <f ca="1">AVERAGE(INDIRECT($X$1&amp;ADDRESS($X39, P$57)&amp;":"&amp;ADDRESS($Y39, P$57)))</f>
        <v>7200</v>
      </c>
      <c r="Q39" s="47">
        <f ca="1">AVERAGE(INDIRECT($X$1&amp;ADDRESS($X39, Q$57)&amp;":"&amp;ADDRESS($Y39, Q$57)))</f>
        <v>7200</v>
      </c>
      <c r="R39" s="47">
        <f ca="1">AVERAGE(INDIRECT($X$1&amp;ADDRESS($X39, R$57)&amp;":"&amp;ADDRESS($Y39, R$57)))</f>
        <v>7200</v>
      </c>
      <c r="S39" s="47">
        <f ca="1">AVERAGE(INDIRECT($X$1&amp;ADDRESS($X39, S$57)&amp;":"&amp;ADDRESS($Y39, S$57)))</f>
        <v>7200</v>
      </c>
      <c r="T39" s="47">
        <f ca="1">AVERAGE(INDIRECT($X$1&amp;ADDRESS($X39, T$57)&amp;":"&amp;ADDRESS($Y39, T$57)))</f>
        <v>5123.7467351913456</v>
      </c>
      <c r="U39" s="47">
        <f ca="1">AVERAGE(INDIRECT($X$1&amp;ADDRESS($X39, U$57)&amp;":"&amp;ADDRESS($Y39, U$57)))</f>
        <v>5865.884239387512</v>
      </c>
      <c r="V39" s="49">
        <f ca="1">AVERAGE(INDIRECT($X$1&amp;ADDRESS($X39, V$57)&amp;":"&amp;ADDRESS($Y39, V$57)))</f>
        <v>157.61383805274963</v>
      </c>
      <c r="X39">
        <f t="shared" si="0"/>
        <v>183</v>
      </c>
      <c r="Y39">
        <f t="shared" si="1"/>
        <v>187</v>
      </c>
    </row>
    <row r="40" spans="1:25">
      <c r="A40" s="60">
        <v>100</v>
      </c>
      <c r="B40" s="60">
        <v>8</v>
      </c>
      <c r="C40" s="60">
        <v>0.1</v>
      </c>
      <c r="D40" s="194">
        <v>0.5</v>
      </c>
      <c r="E40" s="47">
        <f ca="1">AVERAGE(INDIRECT($X$1&amp;ADDRESS($X40, E$57)&amp;":"&amp;ADDRESS($Y40, E$57)))</f>
        <v>100</v>
      </c>
      <c r="F40" s="47">
        <f ca="1">AVERAGE(INDIRECT($X$1&amp;ADDRESS($X40, F$57)&amp;":"&amp;ADDRESS($Y40, F$57)))</f>
        <v>58.277000000000001</v>
      </c>
      <c r="G40" s="47">
        <f ca="1">AVERAGE(INDIRECT($X$1&amp;ADDRESS($X40, G$57)&amp;":"&amp;ADDRESS($Y40, G$57)))</f>
        <v>47.84066</v>
      </c>
      <c r="H40" s="47">
        <f ca="1">AVERAGE(INDIRECT($X$1&amp;ADDRESS($X40, H$57)&amp;":"&amp;ADDRESS($Y40, H$57)))</f>
        <v>36.366679999999995</v>
      </c>
      <c r="I40" s="47">
        <f ca="1">AVERAGE(INDIRECT($X$1&amp;ADDRESS($X40, I$57)&amp;":"&amp;ADDRESS($Y40, I$57)))</f>
        <v>11.705360000000001</v>
      </c>
      <c r="J40" s="47">
        <f ca="1">AVERAGE(INDIRECT($X$1&amp;ADDRESS($X40, J$57)&amp;":"&amp;ADDRESS($Y40, J$57)))</f>
        <v>73.784103824643395</v>
      </c>
      <c r="K40" s="47">
        <f ca="1">AVERAGE(INDIRECT($X$1&amp;ADDRESS($X40, K$57)&amp;":"&amp;ADDRESS($Y40, K$57)))</f>
        <v>49.979653714189801</v>
      </c>
      <c r="L40" s="47">
        <f ca="1">AVERAGE(INDIRECT($X$1&amp;ADDRESS($X40, L$57)&amp;":"&amp;ADDRESS($Y40, L$57)))</f>
        <v>26.686685218623886</v>
      </c>
      <c r="M40" s="49">
        <f ca="1">AVERAGE(INDIRECT($X$1&amp;ADDRESS($X40, M$57)&amp;":"&amp;ADDRESS($Y40, M$57)))</f>
        <v>0</v>
      </c>
      <c r="N40" s="47">
        <f ca="1">AVERAGE(INDIRECT($X$1&amp;ADDRESS($X40, N$57)&amp;":"&amp;ADDRESS($Y40, N$57)))</f>
        <v>7200</v>
      </c>
      <c r="O40" s="47">
        <f ca="1">AVERAGE(INDIRECT($X$1&amp;ADDRESS($X40, O$57)&amp;":"&amp;ADDRESS($Y40, O$57)))</f>
        <v>7117.1440000000002</v>
      </c>
      <c r="P40" s="47">
        <f ca="1">AVERAGE(INDIRECT($X$1&amp;ADDRESS($X40, P$57)&amp;":"&amp;ADDRESS($Y40, P$57)))</f>
        <v>7200</v>
      </c>
      <c r="Q40" s="47">
        <f ca="1">AVERAGE(INDIRECT($X$1&amp;ADDRESS($X40, Q$57)&amp;":"&amp;ADDRESS($Y40, Q$57)))</f>
        <v>7200</v>
      </c>
      <c r="R40" s="47">
        <f ca="1">AVERAGE(INDIRECT($X$1&amp;ADDRESS($X40, R$57)&amp;":"&amp;ADDRESS($Y40, R$57)))</f>
        <v>5236.768</v>
      </c>
      <c r="S40" s="47">
        <f ca="1">AVERAGE(INDIRECT($X$1&amp;ADDRESS($X40, S$57)&amp;":"&amp;ADDRESS($Y40, S$57)))</f>
        <v>7200</v>
      </c>
      <c r="T40" s="47">
        <f ca="1">AVERAGE(INDIRECT($X$1&amp;ADDRESS($X40, T$57)&amp;":"&amp;ADDRESS($Y40, T$57)))</f>
        <v>7200</v>
      </c>
      <c r="U40" s="47">
        <f ca="1">AVERAGE(INDIRECT($X$1&amp;ADDRESS($X40, U$57)&amp;":"&amp;ADDRESS($Y40, U$57)))</f>
        <v>4650.7502496242523</v>
      </c>
      <c r="V40" s="49">
        <f ca="1">AVERAGE(INDIRECT($X$1&amp;ADDRESS($X40, V$57)&amp;":"&amp;ADDRESS($Y40, V$57)))</f>
        <v>45.492014551162718</v>
      </c>
      <c r="X40">
        <f t="shared" si="0"/>
        <v>188</v>
      </c>
      <c r="Y40">
        <f t="shared" si="1"/>
        <v>192</v>
      </c>
    </row>
    <row r="41" spans="1:25">
      <c r="A41" s="60">
        <v>100</v>
      </c>
      <c r="B41" s="60">
        <v>8</v>
      </c>
      <c r="C41" s="60">
        <v>0.1</v>
      </c>
      <c r="D41" s="194">
        <v>1</v>
      </c>
      <c r="E41" s="47">
        <f ca="1">AVERAGE(INDIRECT($X$1&amp;ADDRESS($X41, E$57)&amp;":"&amp;ADDRESS($Y41, E$57)))</f>
        <v>100</v>
      </c>
      <c r="F41" s="47">
        <f ca="1">AVERAGE(INDIRECT($X$1&amp;ADDRESS($X41, F$57)&amp;":"&amp;ADDRESS($Y41, F$57)))</f>
        <v>73.521199999999993</v>
      </c>
      <c r="G41" s="47">
        <f ca="1">AVERAGE(INDIRECT($X$1&amp;ADDRESS($X41, G$57)&amp;":"&amp;ADDRESS($Y41, G$57)))</f>
        <v>64.56392000000001</v>
      </c>
      <c r="H41" s="47">
        <f ca="1">AVERAGE(INDIRECT($X$1&amp;ADDRESS($X41, H$57)&amp;":"&amp;ADDRESS($Y41, H$57)))</f>
        <v>35.82526</v>
      </c>
      <c r="I41" s="47">
        <f ca="1">AVERAGE(INDIRECT($X$1&amp;ADDRESS($X41, I$57)&amp;":"&amp;ADDRESS($Y41, I$57)))</f>
        <v>19.193540000000002</v>
      </c>
      <c r="J41" s="47">
        <f ca="1">AVERAGE(INDIRECT($X$1&amp;ADDRESS($X41, J$57)&amp;":"&amp;ADDRESS($Y41, J$57)))</f>
        <v>45.965032679738684</v>
      </c>
      <c r="K41" s="47">
        <f ca="1">AVERAGE(INDIRECT($X$1&amp;ADDRESS($X41, K$57)&amp;":"&amp;ADDRESS($Y41, K$57)))</f>
        <v>40.528130511464028</v>
      </c>
      <c r="L41" s="47">
        <f ca="1">AVERAGE(INDIRECT($X$1&amp;ADDRESS($X41, L$57)&amp;":"&amp;ADDRESS($Y41, L$57)))</f>
        <v>45.112103702685985</v>
      </c>
      <c r="M41" s="49">
        <f ca="1">AVERAGE(INDIRECT($X$1&amp;ADDRESS($X41, M$57)&amp;":"&amp;ADDRESS($Y41, M$57)))</f>
        <v>0</v>
      </c>
      <c r="N41" s="47">
        <f ca="1">AVERAGE(INDIRECT($X$1&amp;ADDRESS($X41, N$57)&amp;":"&amp;ADDRESS($Y41, N$57)))</f>
        <v>7200</v>
      </c>
      <c r="O41" s="47">
        <f ca="1">AVERAGE(INDIRECT($X$1&amp;ADDRESS($X41, O$57)&amp;":"&amp;ADDRESS($Y41, O$57)))</f>
        <v>7200</v>
      </c>
      <c r="P41" s="47">
        <f ca="1">AVERAGE(INDIRECT($X$1&amp;ADDRESS($X41, P$57)&amp;":"&amp;ADDRESS($Y41, P$57)))</f>
        <v>7200</v>
      </c>
      <c r="Q41" s="47">
        <f ca="1">AVERAGE(INDIRECT($X$1&amp;ADDRESS($X41, Q$57)&amp;":"&amp;ADDRESS($Y41, Q$57)))</f>
        <v>7200</v>
      </c>
      <c r="R41" s="47">
        <f ca="1">AVERAGE(INDIRECT($X$1&amp;ADDRESS($X41, R$57)&amp;":"&amp;ADDRESS($Y41, R$57)))</f>
        <v>5644.3540000000003</v>
      </c>
      <c r="S41" s="47">
        <f ca="1">AVERAGE(INDIRECT($X$1&amp;ADDRESS($X41, S$57)&amp;":"&amp;ADDRESS($Y41, S$57)))</f>
        <v>7200</v>
      </c>
      <c r="T41" s="47">
        <f ca="1">AVERAGE(INDIRECT($X$1&amp;ADDRESS($X41, T$57)&amp;":"&amp;ADDRESS($Y41, T$57)))</f>
        <v>6405.3456228256227</v>
      </c>
      <c r="U41" s="47">
        <f ca="1">AVERAGE(INDIRECT($X$1&amp;ADDRESS($X41, U$57)&amp;":"&amp;ADDRESS($Y41, U$57)))</f>
        <v>7200</v>
      </c>
      <c r="V41" s="49">
        <f ca="1">AVERAGE(INDIRECT($X$1&amp;ADDRESS($X41, V$57)&amp;":"&amp;ADDRESS($Y41, V$57)))</f>
        <v>93.721597957611081</v>
      </c>
      <c r="X41">
        <f t="shared" si="0"/>
        <v>193</v>
      </c>
      <c r="Y41">
        <f t="shared" si="1"/>
        <v>197</v>
      </c>
    </row>
    <row r="42" spans="1:25">
      <c r="A42" s="60">
        <v>100</v>
      </c>
      <c r="B42" s="60">
        <v>8</v>
      </c>
      <c r="C42" s="60">
        <v>0.3</v>
      </c>
      <c r="D42" s="194">
        <v>0.1</v>
      </c>
      <c r="E42" s="47">
        <f ca="1">AVERAGE(INDIRECT($X$1&amp;ADDRESS($X42, E$57)&amp;":"&amp;ADDRESS($Y42, E$57)))</f>
        <v>100</v>
      </c>
      <c r="F42" s="47">
        <f ca="1">AVERAGE(INDIRECT($X$1&amp;ADDRESS($X42, F$57)&amp;":"&amp;ADDRESS($Y42, F$57)))</f>
        <v>72.583680000000001</v>
      </c>
      <c r="G42" s="47">
        <f ca="1">AVERAGE(INDIRECT($X$1&amp;ADDRESS($X42, G$57)&amp;":"&amp;ADDRESS($Y42, G$57)))</f>
        <v>79.84371999999999</v>
      </c>
      <c r="H42" s="47">
        <f ca="1">AVERAGE(INDIRECT($X$1&amp;ADDRESS($X42, H$57)&amp;":"&amp;ADDRESS($Y42, H$57)))</f>
        <v>49.653919999999999</v>
      </c>
      <c r="I42" s="47">
        <f ca="1">AVERAGE(INDIRECT($X$1&amp;ADDRESS($X42, I$57)&amp;":"&amp;ADDRESS($Y42, I$57)))</f>
        <v>51.58377999999999</v>
      </c>
      <c r="J42" s="47">
        <f ca="1">AVERAGE(INDIRECT($X$1&amp;ADDRESS($X42, J$57)&amp;":"&amp;ADDRESS($Y42, J$57)))</f>
        <v>79.017265274341398</v>
      </c>
      <c r="K42" s="47">
        <f ca="1">AVERAGE(INDIRECT($X$1&amp;ADDRESS($X42, K$57)&amp;":"&amp;ADDRESS($Y42, K$57)))</f>
        <v>53.073590811170639</v>
      </c>
      <c r="L42" s="47">
        <f ca="1">AVERAGE(INDIRECT($X$1&amp;ADDRESS($X42, L$57)&amp;":"&amp;ADDRESS($Y42, L$57)))</f>
        <v>50.864410536138195</v>
      </c>
      <c r="M42" s="49">
        <f ca="1">AVERAGE(INDIRECT($X$1&amp;ADDRESS($X42, M$57)&amp;":"&amp;ADDRESS($Y42, M$57)))</f>
        <v>0</v>
      </c>
      <c r="N42" s="47">
        <f ca="1">AVERAGE(INDIRECT($X$1&amp;ADDRESS($X42, N$57)&amp;":"&amp;ADDRESS($Y42, N$57)))</f>
        <v>7200</v>
      </c>
      <c r="O42" s="47">
        <f ca="1">AVERAGE(INDIRECT($X$1&amp;ADDRESS($X42, O$57)&amp;":"&amp;ADDRESS($Y42, O$57)))</f>
        <v>7200</v>
      </c>
      <c r="P42" s="47">
        <f ca="1">AVERAGE(INDIRECT($X$1&amp;ADDRESS($X42, P$57)&amp;":"&amp;ADDRESS($Y42, P$57)))</f>
        <v>7200</v>
      </c>
      <c r="Q42" s="47">
        <f ca="1">AVERAGE(INDIRECT($X$1&amp;ADDRESS($X42, Q$57)&amp;":"&amp;ADDRESS($Y42, Q$57)))</f>
        <v>7200</v>
      </c>
      <c r="R42" s="47">
        <f ca="1">AVERAGE(INDIRECT($X$1&amp;ADDRESS($X42, R$57)&amp;":"&amp;ADDRESS($Y42, R$57)))</f>
        <v>7200</v>
      </c>
      <c r="S42" s="47">
        <f ca="1">AVERAGE(INDIRECT($X$1&amp;ADDRESS($X42, S$57)&amp;":"&amp;ADDRESS($Y42, S$57)))</f>
        <v>7200</v>
      </c>
      <c r="T42" s="47">
        <f ca="1">AVERAGE(INDIRECT($X$1&amp;ADDRESS($X42, T$57)&amp;":"&amp;ADDRESS($Y42, T$57)))</f>
        <v>7200</v>
      </c>
      <c r="U42" s="47">
        <f ca="1">AVERAGE(INDIRECT($X$1&amp;ADDRESS($X42, U$57)&amp;":"&amp;ADDRESS($Y42, U$57)))</f>
        <v>7200</v>
      </c>
      <c r="V42" s="49">
        <f ca="1">AVERAGE(INDIRECT($X$1&amp;ADDRESS($X42, V$57)&amp;":"&amp;ADDRESS($Y42, V$57)))</f>
        <v>971.92697758674626</v>
      </c>
      <c r="X42">
        <f t="shared" si="0"/>
        <v>198</v>
      </c>
      <c r="Y42">
        <f t="shared" si="1"/>
        <v>202</v>
      </c>
    </row>
    <row r="43" spans="1:25">
      <c r="A43" s="60">
        <v>100</v>
      </c>
      <c r="B43" s="60">
        <v>8</v>
      </c>
      <c r="C43" s="60">
        <v>0.3</v>
      </c>
      <c r="D43" s="194">
        <v>0.5</v>
      </c>
      <c r="E43" s="47">
        <f ca="1">AVERAGE(INDIRECT($X$1&amp;ADDRESS($X43, E$57)&amp;":"&amp;ADDRESS($Y43, E$57)))</f>
        <v>100</v>
      </c>
      <c r="F43" s="47">
        <f ca="1">AVERAGE(INDIRECT($X$1&amp;ADDRESS($X43, F$57)&amp;":"&amp;ADDRESS($Y43, F$57)))</f>
        <v>85.130539999999996</v>
      </c>
      <c r="G43" s="47">
        <f ca="1">AVERAGE(INDIRECT($X$1&amp;ADDRESS($X43, G$57)&amp;":"&amp;ADDRESS($Y43, G$57)))</f>
        <v>83.514580000000009</v>
      </c>
      <c r="H43" s="47">
        <f ca="1">AVERAGE(INDIRECT($X$1&amp;ADDRESS($X43, H$57)&amp;":"&amp;ADDRESS($Y43, H$57)))</f>
        <v>60.73968</v>
      </c>
      <c r="I43" s="47">
        <f ca="1">AVERAGE(INDIRECT($X$1&amp;ADDRESS($X43, I$57)&amp;":"&amp;ADDRESS($Y43, I$57)))</f>
        <v>45.490279999999998</v>
      </c>
      <c r="J43" s="47">
        <f ca="1">AVERAGE(INDIRECT($X$1&amp;ADDRESS($X43, J$57)&amp;":"&amp;ADDRESS($Y43, J$57)))</f>
        <v>87.82589030037893</v>
      </c>
      <c r="K43" s="47">
        <f ca="1">AVERAGE(INDIRECT($X$1&amp;ADDRESS($X43, K$57)&amp;":"&amp;ADDRESS($Y43, K$57)))</f>
        <v>77.254632442815634</v>
      </c>
      <c r="L43" s="47">
        <f ca="1">AVERAGE(INDIRECT($X$1&amp;ADDRESS($X43, L$57)&amp;":"&amp;ADDRESS($Y43, L$57)))</f>
        <v>75.597596002597157</v>
      </c>
      <c r="M43" s="49">
        <f ca="1">AVERAGE(INDIRECT($X$1&amp;ADDRESS($X43, M$57)&amp;":"&amp;ADDRESS($Y43, M$57)))</f>
        <v>0</v>
      </c>
      <c r="N43" s="47">
        <f ca="1">AVERAGE(INDIRECT($X$1&amp;ADDRESS($X43, N$57)&amp;":"&amp;ADDRESS($Y43, N$57)))</f>
        <v>7200</v>
      </c>
      <c r="O43" s="47">
        <f ca="1">AVERAGE(INDIRECT($X$1&amp;ADDRESS($X43, O$57)&amp;":"&amp;ADDRESS($Y43, O$57)))</f>
        <v>7200</v>
      </c>
      <c r="P43" s="47">
        <f ca="1">AVERAGE(INDIRECT($X$1&amp;ADDRESS($X43, P$57)&amp;":"&amp;ADDRESS($Y43, P$57)))</f>
        <v>7200</v>
      </c>
      <c r="Q43" s="47">
        <f ca="1">AVERAGE(INDIRECT($X$1&amp;ADDRESS($X43, Q$57)&amp;":"&amp;ADDRESS($Y43, Q$57)))</f>
        <v>7200</v>
      </c>
      <c r="R43" s="47">
        <f ca="1">AVERAGE(INDIRECT($X$1&amp;ADDRESS($X43, R$57)&amp;":"&amp;ADDRESS($Y43, R$57)))</f>
        <v>7200</v>
      </c>
      <c r="S43" s="47">
        <f ca="1">AVERAGE(INDIRECT($X$1&amp;ADDRESS($X43, S$57)&amp;":"&amp;ADDRESS($Y43, S$57)))</f>
        <v>7200</v>
      </c>
      <c r="T43" s="47">
        <f ca="1">AVERAGE(INDIRECT($X$1&amp;ADDRESS($X43, T$57)&amp;":"&amp;ADDRESS($Y43, T$57)))</f>
        <v>7200</v>
      </c>
      <c r="U43" s="47">
        <f ca="1">AVERAGE(INDIRECT($X$1&amp;ADDRESS($X43, U$57)&amp;":"&amp;ADDRESS($Y43, U$57)))</f>
        <v>7200</v>
      </c>
      <c r="V43" s="49">
        <f ca="1">AVERAGE(INDIRECT($X$1&amp;ADDRESS($X43, V$57)&amp;":"&amp;ADDRESS($Y43, V$57)))</f>
        <v>2434.9574659347536</v>
      </c>
      <c r="X43">
        <f t="shared" si="0"/>
        <v>203</v>
      </c>
      <c r="Y43">
        <f t="shared" si="1"/>
        <v>207</v>
      </c>
    </row>
    <row r="44" spans="1:25">
      <c r="A44" s="60">
        <v>100</v>
      </c>
      <c r="B44" s="60">
        <v>8</v>
      </c>
      <c r="C44" s="60">
        <v>0.3</v>
      </c>
      <c r="D44" s="194">
        <v>1</v>
      </c>
      <c r="E44" s="47">
        <f ca="1">AVERAGE(INDIRECT($X$1&amp;ADDRESS($X44, E$57)&amp;":"&amp;ADDRESS($Y44, E$57)))</f>
        <v>100</v>
      </c>
      <c r="F44" s="47">
        <f ca="1">AVERAGE(INDIRECT($X$1&amp;ADDRESS($X44, F$57)&amp;":"&amp;ADDRESS($Y44, F$57)))</f>
        <v>89.880020000000002</v>
      </c>
      <c r="G44" s="47">
        <f ca="1">AVERAGE(INDIRECT($X$1&amp;ADDRESS($X44, G$57)&amp;":"&amp;ADDRESS($Y44, G$57)))</f>
        <v>85.779840000000007</v>
      </c>
      <c r="H44" s="47">
        <f ca="1">AVERAGE(INDIRECT($X$1&amp;ADDRESS($X44, H$57)&amp;":"&amp;ADDRESS($Y44, H$57)))</f>
        <v>55.07714</v>
      </c>
      <c r="I44" s="47">
        <f ca="1">AVERAGE(INDIRECT($X$1&amp;ADDRESS($X44, I$57)&amp;":"&amp;ADDRESS($Y44, I$57)))</f>
        <v>48.825119999999998</v>
      </c>
      <c r="J44" s="47">
        <f ca="1">AVERAGE(INDIRECT($X$1&amp;ADDRESS($X44, J$57)&amp;":"&amp;ADDRESS($Y44, J$57)))</f>
        <v>73.833950753142091</v>
      </c>
      <c r="K44" s="47">
        <f ca="1">AVERAGE(INDIRECT($X$1&amp;ADDRESS($X44, K$57)&amp;":"&amp;ADDRESS($Y44, K$57)))</f>
        <v>70.024468275417092</v>
      </c>
      <c r="L44" s="47">
        <f ca="1">AVERAGE(INDIRECT($X$1&amp;ADDRESS($X44, L$57)&amp;":"&amp;ADDRESS($Y44, L$57)))</f>
        <v>71.279382421692645</v>
      </c>
      <c r="M44" s="49">
        <f ca="1">AVERAGE(INDIRECT($X$1&amp;ADDRESS($X44, M$57)&amp;":"&amp;ADDRESS($Y44, M$57)))</f>
        <v>5.0913464014139764</v>
      </c>
      <c r="N44" s="47">
        <f ca="1">AVERAGE(INDIRECT($X$1&amp;ADDRESS($X44, N$57)&amp;":"&amp;ADDRESS($Y44, N$57)))</f>
        <v>7200</v>
      </c>
      <c r="O44" s="47">
        <f ca="1">AVERAGE(INDIRECT($X$1&amp;ADDRESS($X44, O$57)&amp;":"&amp;ADDRESS($Y44, O$57)))</f>
        <v>7200</v>
      </c>
      <c r="P44" s="47">
        <f ca="1">AVERAGE(INDIRECT($X$1&amp;ADDRESS($X44, P$57)&amp;":"&amp;ADDRESS($Y44, P$57)))</f>
        <v>7200</v>
      </c>
      <c r="Q44" s="47">
        <f ca="1">AVERAGE(INDIRECT($X$1&amp;ADDRESS($X44, Q$57)&amp;":"&amp;ADDRESS($Y44, Q$57)))</f>
        <v>7200</v>
      </c>
      <c r="R44" s="47">
        <f ca="1">AVERAGE(INDIRECT($X$1&amp;ADDRESS($X44, R$57)&amp;":"&amp;ADDRESS($Y44, R$57)))</f>
        <v>7200</v>
      </c>
      <c r="S44" s="47">
        <f ca="1">AVERAGE(INDIRECT($X$1&amp;ADDRESS($X44, S$57)&amp;":"&amp;ADDRESS($Y44, S$57)))</f>
        <v>7200</v>
      </c>
      <c r="T44" s="47">
        <f ca="1">AVERAGE(INDIRECT($X$1&amp;ADDRESS($X44, T$57)&amp;":"&amp;ADDRESS($Y44, T$57)))</f>
        <v>7200</v>
      </c>
      <c r="U44" s="47">
        <f ca="1">AVERAGE(INDIRECT($X$1&amp;ADDRESS($X44, U$57)&amp;":"&amp;ADDRESS($Y44, U$57)))</f>
        <v>7200</v>
      </c>
      <c r="V44" s="49">
        <f ca="1">AVERAGE(INDIRECT($X$1&amp;ADDRESS($X44, V$57)&amp;":"&amp;ADDRESS($Y44, V$57)))</f>
        <v>2129.3536140441893</v>
      </c>
      <c r="X44">
        <f t="shared" si="0"/>
        <v>208</v>
      </c>
      <c r="Y44">
        <f t="shared" si="1"/>
        <v>212</v>
      </c>
    </row>
    <row r="45" spans="1:25">
      <c r="A45" s="60">
        <v>100</v>
      </c>
      <c r="B45" s="60">
        <v>12</v>
      </c>
      <c r="C45" s="60">
        <v>0.1</v>
      </c>
      <c r="D45" s="194">
        <v>0.1</v>
      </c>
      <c r="E45" s="47">
        <f ca="1">AVERAGE(INDIRECT($X$1&amp;ADDRESS($X45, E$57)&amp;":"&amp;ADDRESS($Y45, E$57)))</f>
        <v>100</v>
      </c>
      <c r="F45" s="47">
        <f ca="1">AVERAGE(INDIRECT($X$1&amp;ADDRESS($X45, F$57)&amp;":"&amp;ADDRESS($Y45, F$57)))</f>
        <v>82.660120000000006</v>
      </c>
      <c r="G45" s="47">
        <f ca="1">AVERAGE(INDIRECT($X$1&amp;ADDRESS($X45, G$57)&amp;":"&amp;ADDRESS($Y45, G$57)))</f>
        <v>82.319440000000014</v>
      </c>
      <c r="H45" s="47">
        <f ca="1">AVERAGE(INDIRECT($X$1&amp;ADDRESS($X45, H$57)&amp;":"&amp;ADDRESS($Y45, H$57)))</f>
        <v>64.084300000000013</v>
      </c>
      <c r="I45" s="47">
        <f ca="1">AVERAGE(INDIRECT($X$1&amp;ADDRESS($X45, I$57)&amp;":"&amp;ADDRESS($Y45, I$57)))</f>
        <v>65.13900000000001</v>
      </c>
      <c r="J45" s="47">
        <f ca="1">AVERAGE(INDIRECT($X$1&amp;ADDRESS($X45, J$57)&amp;":"&amp;ADDRESS($Y45, J$57)))</f>
        <v>89.047921104558569</v>
      </c>
      <c r="K45" s="47">
        <f ca="1">AVERAGE(INDIRECT($X$1&amp;ADDRESS($X45, K$57)&amp;":"&amp;ADDRESS($Y45, K$57)))</f>
        <v>72.400651931915775</v>
      </c>
      <c r="L45" s="47">
        <f ca="1">AVERAGE(INDIRECT($X$1&amp;ADDRESS($X45, L$57)&amp;":"&amp;ADDRESS($Y45, L$57)))</f>
        <v>72.712099414123287</v>
      </c>
      <c r="M45" s="49">
        <f ca="1">AVERAGE(INDIRECT($X$1&amp;ADDRESS($X45, M$57)&amp;":"&amp;ADDRESS($Y45, M$57)))</f>
        <v>56.946833985574969</v>
      </c>
      <c r="N45" s="47">
        <f ca="1">AVERAGE(INDIRECT($X$1&amp;ADDRESS($X45, N$57)&amp;":"&amp;ADDRESS($Y45, N$57)))</f>
        <v>7200</v>
      </c>
      <c r="O45" s="47">
        <f ca="1">AVERAGE(INDIRECT($X$1&amp;ADDRESS($X45, O$57)&amp;":"&amp;ADDRESS($Y45, O$57)))</f>
        <v>7200</v>
      </c>
      <c r="P45" s="47">
        <f ca="1">AVERAGE(INDIRECT($X$1&amp;ADDRESS($X45, P$57)&amp;":"&amp;ADDRESS($Y45, P$57)))</f>
        <v>7200</v>
      </c>
      <c r="Q45" s="47">
        <f ca="1">AVERAGE(INDIRECT($X$1&amp;ADDRESS($X45, Q$57)&amp;":"&amp;ADDRESS($Y45, Q$57)))</f>
        <v>7200</v>
      </c>
      <c r="R45" s="47">
        <f ca="1">AVERAGE(INDIRECT($X$1&amp;ADDRESS($X45, R$57)&amp;":"&amp;ADDRESS($Y45, R$57)))</f>
        <v>7200</v>
      </c>
      <c r="S45" s="47">
        <f ca="1">AVERAGE(INDIRECT($X$1&amp;ADDRESS($X45, S$57)&amp;":"&amp;ADDRESS($Y45, S$57)))</f>
        <v>7200</v>
      </c>
      <c r="T45" s="47">
        <f ca="1">AVERAGE(INDIRECT($X$1&amp;ADDRESS($X45, T$57)&amp;":"&amp;ADDRESS($Y45, T$57)))</f>
        <v>7200</v>
      </c>
      <c r="U45" s="47">
        <f ca="1">AVERAGE(INDIRECT($X$1&amp;ADDRESS($X45, U$57)&amp;":"&amp;ADDRESS($Y45, U$57)))</f>
        <v>7200</v>
      </c>
      <c r="V45" s="49">
        <f ca="1">AVERAGE(INDIRECT($X$1&amp;ADDRESS($X45, V$57)&amp;":"&amp;ADDRESS($Y45, V$57)))</f>
        <v>7200</v>
      </c>
      <c r="X45">
        <f t="shared" si="0"/>
        <v>213</v>
      </c>
      <c r="Y45">
        <f t="shared" si="1"/>
        <v>217</v>
      </c>
    </row>
    <row r="46" spans="1:25">
      <c r="A46" s="60">
        <v>100</v>
      </c>
      <c r="B46" s="60">
        <v>12</v>
      </c>
      <c r="C46" s="60">
        <v>0.1</v>
      </c>
      <c r="D46" s="194">
        <v>0.5</v>
      </c>
      <c r="E46" s="47">
        <f ca="1">AVERAGE(INDIRECT($X$1&amp;ADDRESS($X46, E$57)&amp;":"&amp;ADDRESS($Y46, E$57)))</f>
        <v>100</v>
      </c>
      <c r="F46" s="47">
        <f ca="1">AVERAGE(INDIRECT($X$1&amp;ADDRESS($X46, F$57)&amp;":"&amp;ADDRESS($Y46, F$57)))</f>
        <v>84.561479999999989</v>
      </c>
      <c r="G46" s="47">
        <f ca="1">AVERAGE(INDIRECT($X$1&amp;ADDRESS($X46, G$57)&amp;":"&amp;ADDRESS($Y46, G$57)))</f>
        <v>83.465920000000011</v>
      </c>
      <c r="H46" s="47">
        <f ca="1">AVERAGE(INDIRECT($X$1&amp;ADDRESS($X46, H$57)&amp;":"&amp;ADDRESS($Y46, H$57)))</f>
        <v>66.757939999999991</v>
      </c>
      <c r="I46" s="47">
        <f ca="1">AVERAGE(INDIRECT($X$1&amp;ADDRESS($X46, I$57)&amp;":"&amp;ADDRESS($Y46, I$57)))</f>
        <v>68.675399999999996</v>
      </c>
      <c r="J46" s="47">
        <f ca="1">AVERAGE(INDIRECT($X$1&amp;ADDRESS($X46, J$57)&amp;":"&amp;ADDRESS($Y46, J$57)))</f>
        <v>88.901347574759754</v>
      </c>
      <c r="K46" s="47">
        <f ca="1">AVERAGE(INDIRECT($X$1&amp;ADDRESS($X46, K$57)&amp;":"&amp;ADDRESS($Y46, K$57)))</f>
        <v>83.03106489752976</v>
      </c>
      <c r="L46" s="47">
        <f ca="1">AVERAGE(INDIRECT($X$1&amp;ADDRESS($X46, L$57)&amp;":"&amp;ADDRESS($Y46, L$57)))</f>
        <v>75.289559956321426</v>
      </c>
      <c r="M46" s="49">
        <f ca="1">AVERAGE(INDIRECT($X$1&amp;ADDRESS($X46, M$57)&amp;":"&amp;ADDRESS($Y46, M$57)))</f>
        <v>40.681305364860016</v>
      </c>
      <c r="N46" s="47">
        <f ca="1">AVERAGE(INDIRECT($X$1&amp;ADDRESS($X46, N$57)&amp;":"&amp;ADDRESS($Y46, N$57)))</f>
        <v>7200</v>
      </c>
      <c r="O46" s="47">
        <f ca="1">AVERAGE(INDIRECT($X$1&amp;ADDRESS($X46, O$57)&amp;":"&amp;ADDRESS($Y46, O$57)))</f>
        <v>7200</v>
      </c>
      <c r="P46" s="47">
        <f ca="1">AVERAGE(INDIRECT($X$1&amp;ADDRESS($X46, P$57)&amp;":"&amp;ADDRESS($Y46, P$57)))</f>
        <v>7200</v>
      </c>
      <c r="Q46" s="47">
        <f ca="1">AVERAGE(INDIRECT($X$1&amp;ADDRESS($X46, Q$57)&amp;":"&amp;ADDRESS($Y46, Q$57)))</f>
        <v>7200</v>
      </c>
      <c r="R46" s="47">
        <f ca="1">AVERAGE(INDIRECT($X$1&amp;ADDRESS($X46, R$57)&amp;":"&amp;ADDRESS($Y46, R$57)))</f>
        <v>7200</v>
      </c>
      <c r="S46" s="47">
        <f ca="1">AVERAGE(INDIRECT($X$1&amp;ADDRESS($X46, S$57)&amp;":"&amp;ADDRESS($Y46, S$57)))</f>
        <v>7200</v>
      </c>
      <c r="T46" s="47">
        <f ca="1">AVERAGE(INDIRECT($X$1&amp;ADDRESS($X46, T$57)&amp;":"&amp;ADDRESS($Y46, T$57)))</f>
        <v>7200</v>
      </c>
      <c r="U46" s="47">
        <f ca="1">AVERAGE(INDIRECT($X$1&amp;ADDRESS($X46, U$57)&amp;":"&amp;ADDRESS($Y46, U$57)))</f>
        <v>7200</v>
      </c>
      <c r="V46" s="49">
        <f ca="1">AVERAGE(INDIRECT($X$1&amp;ADDRESS($X46, V$57)&amp;":"&amp;ADDRESS($Y46, V$57)))</f>
        <v>7200</v>
      </c>
      <c r="X46">
        <f t="shared" si="0"/>
        <v>218</v>
      </c>
      <c r="Y46">
        <f t="shared" si="1"/>
        <v>222</v>
      </c>
    </row>
    <row r="47" spans="1:25">
      <c r="A47" s="60">
        <v>100</v>
      </c>
      <c r="B47" s="60">
        <v>12</v>
      </c>
      <c r="C47" s="60">
        <v>0.1</v>
      </c>
      <c r="D47" s="194">
        <v>1</v>
      </c>
      <c r="E47" s="47">
        <f ca="1">AVERAGE(INDIRECT($X$1&amp;ADDRESS($X47, E$57)&amp;":"&amp;ADDRESS($Y47, E$57)))</f>
        <v>100</v>
      </c>
      <c r="F47" s="47">
        <f ca="1">AVERAGE(INDIRECT($X$1&amp;ADDRESS($X47, F$57)&amp;":"&amp;ADDRESS($Y47, F$57)))</f>
        <v>83.626019999999997</v>
      </c>
      <c r="G47" s="47">
        <f ca="1">AVERAGE(INDIRECT($X$1&amp;ADDRESS($X47, G$57)&amp;":"&amp;ADDRESS($Y47, G$57)))</f>
        <v>85.190280000000001</v>
      </c>
      <c r="H47" s="47">
        <f ca="1">AVERAGE(INDIRECT($X$1&amp;ADDRESS($X47, H$57)&amp;":"&amp;ADDRESS($Y47, H$57)))</f>
        <v>68.698180000000008</v>
      </c>
      <c r="I47" s="47">
        <f ca="1">AVERAGE(INDIRECT($X$1&amp;ADDRESS($X47, I$57)&amp;":"&amp;ADDRESS($Y47, I$57)))</f>
        <v>66.360900000000001</v>
      </c>
      <c r="J47" s="47">
        <f ca="1">AVERAGE(INDIRECT($X$1&amp;ADDRESS($X47, J$57)&amp;":"&amp;ADDRESS($Y47, J$57)))</f>
        <v>72.054010851757511</v>
      </c>
      <c r="K47" s="47">
        <f ca="1">AVERAGE(INDIRECT($X$1&amp;ADDRESS($X47, K$57)&amp;":"&amp;ADDRESS($Y47, K$57)))</f>
        <v>75.145604399769809</v>
      </c>
      <c r="L47" s="47">
        <f ca="1">AVERAGE(INDIRECT($X$1&amp;ADDRESS($X47, L$57)&amp;":"&amp;ADDRESS($Y47, L$57)))</f>
        <v>74.189204555581242</v>
      </c>
      <c r="M47" s="49">
        <f ca="1">AVERAGE(INDIRECT($X$1&amp;ADDRESS($X47, M$57)&amp;":"&amp;ADDRESS($Y47, M$57)))</f>
        <v>36.602000586146758</v>
      </c>
      <c r="N47" s="47">
        <f ca="1">AVERAGE(INDIRECT($X$1&amp;ADDRESS($X47, N$57)&amp;":"&amp;ADDRESS($Y47, N$57)))</f>
        <v>7200</v>
      </c>
      <c r="O47" s="47">
        <f ca="1">AVERAGE(INDIRECT($X$1&amp;ADDRESS($X47, O$57)&amp;":"&amp;ADDRESS($Y47, O$57)))</f>
        <v>7200</v>
      </c>
      <c r="P47" s="47">
        <f ca="1">AVERAGE(INDIRECT($X$1&amp;ADDRESS($X47, P$57)&amp;":"&amp;ADDRESS($Y47, P$57)))</f>
        <v>7200</v>
      </c>
      <c r="Q47" s="47">
        <f ca="1">AVERAGE(INDIRECT($X$1&amp;ADDRESS($X47, Q$57)&amp;":"&amp;ADDRESS($Y47, Q$57)))</f>
        <v>7200</v>
      </c>
      <c r="R47" s="47">
        <f ca="1">AVERAGE(INDIRECT($X$1&amp;ADDRESS($X47, R$57)&amp;":"&amp;ADDRESS($Y47, R$57)))</f>
        <v>7200</v>
      </c>
      <c r="S47" s="47">
        <f ca="1">AVERAGE(INDIRECT($X$1&amp;ADDRESS($X47, S$57)&amp;":"&amp;ADDRESS($Y47, S$57)))</f>
        <v>7200</v>
      </c>
      <c r="T47" s="47">
        <f ca="1">AVERAGE(INDIRECT($X$1&amp;ADDRESS($X47, T$57)&amp;":"&amp;ADDRESS($Y47, T$57)))</f>
        <v>7200</v>
      </c>
      <c r="U47" s="47">
        <f ca="1">AVERAGE(INDIRECT($X$1&amp;ADDRESS($X47, U$57)&amp;":"&amp;ADDRESS($Y47, U$57)))</f>
        <v>7200</v>
      </c>
      <c r="V47" s="49">
        <f ca="1">AVERAGE(INDIRECT($X$1&amp;ADDRESS($X47, V$57)&amp;":"&amp;ADDRESS($Y47, V$57)))</f>
        <v>7200</v>
      </c>
      <c r="X47">
        <f t="shared" si="0"/>
        <v>223</v>
      </c>
      <c r="Y47">
        <f t="shared" si="1"/>
        <v>227</v>
      </c>
    </row>
    <row r="48" spans="1:25">
      <c r="A48" s="60">
        <v>100</v>
      </c>
      <c r="B48" s="60">
        <v>12</v>
      </c>
      <c r="C48" s="60">
        <v>0.3</v>
      </c>
      <c r="D48" s="194">
        <v>0.1</v>
      </c>
      <c r="E48" s="47">
        <f ca="1">AVERAGE(INDIRECT($X$1&amp;ADDRESS($X48, E$57)&amp;":"&amp;ADDRESS($Y48, E$57)))</f>
        <v>100</v>
      </c>
      <c r="F48" s="47">
        <f ca="1">AVERAGE(INDIRECT($X$1&amp;ADDRESS($X48, F$57)&amp;":"&amp;ADDRESS($Y48, F$57)))</f>
        <v>87.325479999999999</v>
      </c>
      <c r="G48" s="47">
        <f ca="1">AVERAGE(INDIRECT($X$1&amp;ADDRESS($X48, G$57)&amp;":"&amp;ADDRESS($Y48, G$57)))</f>
        <v>87.325479999999999</v>
      </c>
      <c r="H48" s="47">
        <f ca="1">AVERAGE(INDIRECT($X$1&amp;ADDRESS($X48, H$57)&amp;":"&amp;ADDRESS($Y48, H$57)))</f>
        <v>73.709120000000013</v>
      </c>
      <c r="I48" s="47">
        <f ca="1">AVERAGE(INDIRECT($X$1&amp;ADDRESS($X48, I$57)&amp;":"&amp;ADDRESS($Y48, I$57)))</f>
        <v>73.573039999999992</v>
      </c>
      <c r="J48" s="47">
        <f ca="1">AVERAGE(INDIRECT($X$1&amp;ADDRESS($X48, J$57)&amp;":"&amp;ADDRESS($Y48, J$57)))</f>
        <v>96.01069586362442</v>
      </c>
      <c r="K48" s="47">
        <f ca="1">AVERAGE(INDIRECT($X$1&amp;ADDRESS($X48, K$57)&amp;":"&amp;ADDRESS($Y48, K$57)))</f>
        <v>76.953560179632362</v>
      </c>
      <c r="L48" s="47">
        <f ca="1">AVERAGE(INDIRECT($X$1&amp;ADDRESS($X48, L$57)&amp;":"&amp;ADDRESS($Y48, L$57)))</f>
        <v>76.944056139527135</v>
      </c>
      <c r="M48" s="49">
        <f ca="1">AVERAGE(INDIRECT($X$1&amp;ADDRESS($X48, M$57)&amp;":"&amp;ADDRESS($Y48, M$57)))</f>
        <v>69.470914773559173</v>
      </c>
      <c r="N48" s="47">
        <f ca="1">AVERAGE(INDIRECT($X$1&amp;ADDRESS($X48, N$57)&amp;":"&amp;ADDRESS($Y48, N$57)))</f>
        <v>7200</v>
      </c>
      <c r="O48" s="47">
        <f ca="1">AVERAGE(INDIRECT($X$1&amp;ADDRESS($X48, O$57)&amp;":"&amp;ADDRESS($Y48, O$57)))</f>
        <v>7200</v>
      </c>
      <c r="P48" s="47">
        <f ca="1">AVERAGE(INDIRECT($X$1&amp;ADDRESS($X48, P$57)&amp;":"&amp;ADDRESS($Y48, P$57)))</f>
        <v>7200</v>
      </c>
      <c r="Q48" s="47">
        <f ca="1">AVERAGE(INDIRECT($X$1&amp;ADDRESS($X48, Q$57)&amp;":"&amp;ADDRESS($Y48, Q$57)))</f>
        <v>7200</v>
      </c>
      <c r="R48" s="47">
        <f ca="1">AVERAGE(INDIRECT($X$1&amp;ADDRESS($X48, R$57)&amp;":"&amp;ADDRESS($Y48, R$57)))</f>
        <v>7200</v>
      </c>
      <c r="S48" s="47">
        <f ca="1">AVERAGE(INDIRECT($X$1&amp;ADDRESS($X48, S$57)&amp;":"&amp;ADDRESS($Y48, S$57)))</f>
        <v>7200</v>
      </c>
      <c r="T48" s="47">
        <f ca="1">AVERAGE(INDIRECT($X$1&amp;ADDRESS($X48, T$57)&amp;":"&amp;ADDRESS($Y48, T$57)))</f>
        <v>7200</v>
      </c>
      <c r="U48" s="47">
        <f ca="1">AVERAGE(INDIRECT($X$1&amp;ADDRESS($X48, U$57)&amp;":"&amp;ADDRESS($Y48, U$57)))</f>
        <v>7200</v>
      </c>
      <c r="V48" s="49">
        <f ca="1">AVERAGE(INDIRECT($X$1&amp;ADDRESS($X48, V$57)&amp;":"&amp;ADDRESS($Y48, V$57)))</f>
        <v>7200</v>
      </c>
      <c r="X48">
        <f t="shared" si="0"/>
        <v>228</v>
      </c>
      <c r="Y48">
        <f t="shared" si="1"/>
        <v>232</v>
      </c>
    </row>
    <row r="49" spans="1:25">
      <c r="A49" s="60">
        <v>100</v>
      </c>
      <c r="B49" s="60">
        <v>12</v>
      </c>
      <c r="C49" s="60">
        <v>0.3</v>
      </c>
      <c r="D49" s="194">
        <v>0.5</v>
      </c>
      <c r="E49" s="47">
        <f ca="1">AVERAGE(INDIRECT($X$1&amp;ADDRESS($X49, E$57)&amp;":"&amp;ADDRESS($Y49, E$57)))</f>
        <v>100</v>
      </c>
      <c r="F49" s="47">
        <f ca="1">AVERAGE(INDIRECT($X$1&amp;ADDRESS($X49, F$57)&amp;":"&amp;ADDRESS($Y49, F$57)))</f>
        <v>93.644419999999997</v>
      </c>
      <c r="G49" s="47">
        <f ca="1">AVERAGE(INDIRECT($X$1&amp;ADDRESS($X49, G$57)&amp;":"&amp;ADDRESS($Y49, G$57)))</f>
        <v>93.26415999999999</v>
      </c>
      <c r="H49" s="47">
        <f ca="1">AVERAGE(INDIRECT($X$1&amp;ADDRESS($X49, H$57)&amp;":"&amp;ADDRESS($Y49, H$57)))</f>
        <v>80.650819999999996</v>
      </c>
      <c r="I49" s="47">
        <f ca="1">AVERAGE(INDIRECT($X$1&amp;ADDRESS($X49, I$57)&amp;":"&amp;ADDRESS($Y49, I$57)))</f>
        <v>81.328600000000009</v>
      </c>
      <c r="J49" s="47">
        <f ca="1">AVERAGE(INDIRECT($X$1&amp;ADDRESS($X49, J$57)&amp;":"&amp;ADDRESS($Y49, J$57)))</f>
        <v>94.041979826754087</v>
      </c>
      <c r="K49" s="47">
        <f ca="1">AVERAGE(INDIRECT($X$1&amp;ADDRESS($X49, K$57)&amp;":"&amp;ADDRESS($Y49, K$57)))</f>
        <v>88.510730305270812</v>
      </c>
      <c r="L49" s="47">
        <f ca="1">AVERAGE(INDIRECT($X$1&amp;ADDRESS($X49, L$57)&amp;":"&amp;ADDRESS($Y49, L$57)))</f>
        <v>87.26564612184076</v>
      </c>
      <c r="M49" s="49">
        <f ca="1">AVERAGE(INDIRECT($X$1&amp;ADDRESS($X49, M$57)&amp;":"&amp;ADDRESS($Y49, M$57)))</f>
        <v>71.568373965461305</v>
      </c>
      <c r="N49" s="47">
        <f ca="1">AVERAGE(INDIRECT($X$1&amp;ADDRESS($X49, N$57)&amp;":"&amp;ADDRESS($Y49, N$57)))</f>
        <v>7200</v>
      </c>
      <c r="O49" s="47">
        <f ca="1">AVERAGE(INDIRECT($X$1&amp;ADDRESS($X49, O$57)&amp;":"&amp;ADDRESS($Y49, O$57)))</f>
        <v>7200</v>
      </c>
      <c r="P49" s="47">
        <f ca="1">AVERAGE(INDIRECT($X$1&amp;ADDRESS($X49, P$57)&amp;":"&amp;ADDRESS($Y49, P$57)))</f>
        <v>7200</v>
      </c>
      <c r="Q49" s="47">
        <f ca="1">AVERAGE(INDIRECT($X$1&amp;ADDRESS($X49, Q$57)&amp;":"&amp;ADDRESS($Y49, Q$57)))</f>
        <v>7200</v>
      </c>
      <c r="R49" s="47">
        <f ca="1">AVERAGE(INDIRECT($X$1&amp;ADDRESS($X49, R$57)&amp;":"&amp;ADDRESS($Y49, R$57)))</f>
        <v>7200</v>
      </c>
      <c r="S49" s="47">
        <f ca="1">AVERAGE(INDIRECT($X$1&amp;ADDRESS($X49, S$57)&amp;":"&amp;ADDRESS($Y49, S$57)))</f>
        <v>7200</v>
      </c>
      <c r="T49" s="47">
        <f ca="1">AVERAGE(INDIRECT($X$1&amp;ADDRESS($X49, T$57)&amp;":"&amp;ADDRESS($Y49, T$57)))</f>
        <v>7200</v>
      </c>
      <c r="U49" s="47">
        <f ca="1">AVERAGE(INDIRECT($X$1&amp;ADDRESS($X49, U$57)&amp;":"&amp;ADDRESS($Y49, U$57)))</f>
        <v>7200</v>
      </c>
      <c r="V49" s="49">
        <f ca="1">AVERAGE(INDIRECT($X$1&amp;ADDRESS($X49, V$57)&amp;":"&amp;ADDRESS($Y49, V$57)))</f>
        <v>7200</v>
      </c>
      <c r="X49">
        <f t="shared" si="0"/>
        <v>233</v>
      </c>
      <c r="Y49">
        <f t="shared" si="1"/>
        <v>237</v>
      </c>
    </row>
    <row r="50" spans="1:25">
      <c r="A50" s="60">
        <v>100</v>
      </c>
      <c r="B50" s="60">
        <v>12</v>
      </c>
      <c r="C50" s="60">
        <v>0.3</v>
      </c>
      <c r="D50" s="194">
        <v>1</v>
      </c>
      <c r="E50" s="47">
        <f ca="1">AVERAGE(INDIRECT($X$1&amp;ADDRESS($X50, E$57)&amp;":"&amp;ADDRESS($Y50, E$57)))</f>
        <v>100</v>
      </c>
      <c r="F50" s="47">
        <f ca="1">AVERAGE(INDIRECT($X$1&amp;ADDRESS($X50, F$57)&amp;":"&amp;ADDRESS($Y50, F$57)))</f>
        <v>93.253799999999998</v>
      </c>
      <c r="G50" s="47">
        <f ca="1">AVERAGE(INDIRECT($X$1&amp;ADDRESS($X50, G$57)&amp;":"&amp;ADDRESS($Y50, G$57)))</f>
        <v>92.224399999999989</v>
      </c>
      <c r="H50" s="47">
        <f ca="1">AVERAGE(INDIRECT($X$1&amp;ADDRESS($X50, H$57)&amp;":"&amp;ADDRESS($Y50, H$57)))</f>
        <v>80.850319999999996</v>
      </c>
      <c r="I50" s="47">
        <f ca="1">AVERAGE(INDIRECT($X$1&amp;ADDRESS($X50, I$57)&amp;":"&amp;ADDRESS($Y50, I$57)))</f>
        <v>81.338600000000014</v>
      </c>
      <c r="J50" s="47">
        <f ca="1">AVERAGE(INDIRECT($X$1&amp;ADDRESS($X50, J$57)&amp;":"&amp;ADDRESS($Y50, J$57)))</f>
        <v>85.260305284665066</v>
      </c>
      <c r="K50" s="47">
        <f ca="1">AVERAGE(INDIRECT($X$1&amp;ADDRESS($X50, K$57)&amp;":"&amp;ADDRESS($Y50, K$57)))</f>
        <v>88.775034643738522</v>
      </c>
      <c r="L50" s="47">
        <f ca="1">AVERAGE(INDIRECT($X$1&amp;ADDRESS($X50, L$57)&amp;":"&amp;ADDRESS($Y50, L$57)))</f>
        <v>86.658193770593428</v>
      </c>
      <c r="M50" s="49">
        <f ca="1">AVERAGE(INDIRECT($X$1&amp;ADDRESS($X50, M$57)&amp;":"&amp;ADDRESS($Y50, M$57)))</f>
        <v>74.28947026206977</v>
      </c>
      <c r="N50" s="47">
        <f ca="1">AVERAGE(INDIRECT($X$1&amp;ADDRESS($X50, N$57)&amp;":"&amp;ADDRESS($Y50, N$57)))</f>
        <v>7200</v>
      </c>
      <c r="O50" s="47">
        <f ca="1">AVERAGE(INDIRECT($X$1&amp;ADDRESS($X50, O$57)&amp;":"&amp;ADDRESS($Y50, O$57)))</f>
        <v>7200</v>
      </c>
      <c r="P50" s="47">
        <f ca="1">AVERAGE(INDIRECT($X$1&amp;ADDRESS($X50, P$57)&amp;":"&amp;ADDRESS($Y50, P$57)))</f>
        <v>7200</v>
      </c>
      <c r="Q50" s="47">
        <f ca="1">AVERAGE(INDIRECT($X$1&amp;ADDRESS($X50, Q$57)&amp;":"&amp;ADDRESS($Y50, Q$57)))</f>
        <v>7200</v>
      </c>
      <c r="R50" s="47">
        <f ca="1">AVERAGE(INDIRECT($X$1&amp;ADDRESS($X50, R$57)&amp;":"&amp;ADDRESS($Y50, R$57)))</f>
        <v>7200</v>
      </c>
      <c r="S50" s="47">
        <f ca="1">AVERAGE(INDIRECT($X$1&amp;ADDRESS($X50, S$57)&amp;":"&amp;ADDRESS($Y50, S$57)))</f>
        <v>7200</v>
      </c>
      <c r="T50" s="47">
        <f ca="1">AVERAGE(INDIRECT($X$1&amp;ADDRESS($X50, T$57)&amp;":"&amp;ADDRESS($Y50, T$57)))</f>
        <v>7200</v>
      </c>
      <c r="U50" s="47">
        <f ca="1">AVERAGE(INDIRECT($X$1&amp;ADDRESS($X50, U$57)&amp;":"&amp;ADDRESS($Y50, U$57)))</f>
        <v>7200</v>
      </c>
      <c r="V50" s="49">
        <f ca="1">AVERAGE(INDIRECT($X$1&amp;ADDRESS($X50, V$57)&amp;":"&amp;ADDRESS($Y50, V$57)))</f>
        <v>7200</v>
      </c>
      <c r="X50">
        <f t="shared" si="0"/>
        <v>238</v>
      </c>
      <c r="Y50">
        <f t="shared" si="1"/>
        <v>242</v>
      </c>
    </row>
    <row r="51" spans="1:25">
      <c r="A51" s="60">
        <v>100</v>
      </c>
      <c r="B51" s="60">
        <v>16</v>
      </c>
      <c r="C51" s="60">
        <v>0.1</v>
      </c>
      <c r="D51" s="194">
        <v>0.1</v>
      </c>
      <c r="E51" s="47">
        <f ca="1">AVERAGE(INDIRECT($X$1&amp;ADDRESS($X51, E$57)&amp;":"&amp;ADDRESS($Y51, E$57)))</f>
        <v>100</v>
      </c>
      <c r="F51" s="47">
        <f ca="1">AVERAGE(INDIRECT($X$1&amp;ADDRESS($X51, F$57)&amp;":"&amp;ADDRESS($Y51, F$57)))</f>
        <v>100</v>
      </c>
      <c r="G51" s="47">
        <f ca="1">AVERAGE(INDIRECT($X$1&amp;ADDRESS($X51, G$57)&amp;":"&amp;ADDRESS($Y51, G$57)))</f>
        <v>100</v>
      </c>
      <c r="H51" s="47">
        <f ca="1">AVERAGE(INDIRECT($X$1&amp;ADDRESS($X51, H$57)&amp;":"&amp;ADDRESS($Y51, H$57)))</f>
        <v>72.496200000000002</v>
      </c>
      <c r="I51" s="47">
        <f ca="1">AVERAGE(INDIRECT($X$1&amp;ADDRESS($X51, I$57)&amp;":"&amp;ADDRESS($Y51, I$57)))</f>
        <v>73.776599999999988</v>
      </c>
      <c r="J51" s="47">
        <f ca="1">AVERAGE(INDIRECT($X$1&amp;ADDRESS($X51, J$57)&amp;":"&amp;ADDRESS($Y51, J$57)))</f>
        <v>93.906840223138644</v>
      </c>
      <c r="K51" s="47">
        <f ca="1">AVERAGE(INDIRECT($X$1&amp;ADDRESS($X51, K$57)&amp;":"&amp;ADDRESS($Y51, K$57)))</f>
        <v>91.375011540943632</v>
      </c>
      <c r="L51" s="47">
        <f ca="1">AVERAGE(INDIRECT($X$1&amp;ADDRESS($X51, L$57)&amp;":"&amp;ADDRESS($Y51, L$57)))</f>
        <v>89.69594866695607</v>
      </c>
      <c r="M51" s="49">
        <f ca="1">AVERAGE(INDIRECT($X$1&amp;ADDRESS($X51, M$57)&amp;":"&amp;ADDRESS($Y51, M$57)))</f>
        <v>76.240295369661098</v>
      </c>
      <c r="N51" s="47">
        <f ca="1">AVERAGE(INDIRECT($X$1&amp;ADDRESS($X51, N$57)&amp;":"&amp;ADDRESS($Y51, N$57)))</f>
        <v>7200</v>
      </c>
      <c r="O51" s="47">
        <f ca="1">AVERAGE(INDIRECT($X$1&amp;ADDRESS($X51, O$57)&amp;":"&amp;ADDRESS($Y51, O$57)))</f>
        <v>7200</v>
      </c>
      <c r="P51" s="47">
        <f ca="1">AVERAGE(INDIRECT($X$1&amp;ADDRESS($X51, P$57)&amp;":"&amp;ADDRESS($Y51, P$57)))</f>
        <v>7200</v>
      </c>
      <c r="Q51" s="47">
        <f ca="1">AVERAGE(INDIRECT($X$1&amp;ADDRESS($X51, Q$57)&amp;":"&amp;ADDRESS($Y51, Q$57)))</f>
        <v>7200</v>
      </c>
      <c r="R51" s="47">
        <f ca="1">AVERAGE(INDIRECT($X$1&amp;ADDRESS($X51, R$57)&amp;":"&amp;ADDRESS($Y51, R$57)))</f>
        <v>7200</v>
      </c>
      <c r="S51" s="47">
        <f ca="1">AVERAGE(INDIRECT($X$1&amp;ADDRESS($X51, S$57)&amp;":"&amp;ADDRESS($Y51, S$57)))</f>
        <v>7200</v>
      </c>
      <c r="T51" s="47">
        <f ca="1">AVERAGE(INDIRECT($X$1&amp;ADDRESS($X51, T$57)&amp;":"&amp;ADDRESS($Y51, T$57)))</f>
        <v>7200</v>
      </c>
      <c r="U51" s="47">
        <f ca="1">AVERAGE(INDIRECT($X$1&amp;ADDRESS($X51, U$57)&amp;":"&amp;ADDRESS($Y51, U$57)))</f>
        <v>7200</v>
      </c>
      <c r="V51" s="49">
        <f ca="1">AVERAGE(INDIRECT($X$1&amp;ADDRESS($X51, V$57)&amp;":"&amp;ADDRESS($Y51, V$57)))</f>
        <v>7200</v>
      </c>
      <c r="X51">
        <f t="shared" si="0"/>
        <v>243</v>
      </c>
      <c r="Y51">
        <f t="shared" si="1"/>
        <v>247</v>
      </c>
    </row>
    <row r="52" spans="1:25">
      <c r="A52" s="60">
        <v>100</v>
      </c>
      <c r="B52" s="60">
        <v>16</v>
      </c>
      <c r="C52" s="60">
        <v>0.1</v>
      </c>
      <c r="D52" s="194">
        <v>0.5</v>
      </c>
      <c r="E52" s="47">
        <f ca="1">AVERAGE(INDIRECT($X$1&amp;ADDRESS($X52, E$57)&amp;":"&amp;ADDRESS($Y52, E$57)))</f>
        <v>100</v>
      </c>
      <c r="F52" s="47">
        <f ca="1">AVERAGE(INDIRECT($X$1&amp;ADDRESS($X52, F$57)&amp;":"&amp;ADDRESS($Y52, F$57)))</f>
        <v>100</v>
      </c>
      <c r="G52" s="47">
        <f ca="1">AVERAGE(INDIRECT($X$1&amp;ADDRESS($X52, G$57)&amp;":"&amp;ADDRESS($Y52, G$57)))</f>
        <v>100</v>
      </c>
      <c r="H52" s="47">
        <f ca="1">AVERAGE(INDIRECT($X$1&amp;ADDRESS($X52, H$57)&amp;":"&amp;ADDRESS($Y52, H$57)))</f>
        <v>79.091220000000007</v>
      </c>
      <c r="I52" s="47">
        <f ca="1">AVERAGE(INDIRECT($X$1&amp;ADDRESS($X52, I$57)&amp;":"&amp;ADDRESS($Y52, I$57)))</f>
        <v>76.889179999999996</v>
      </c>
      <c r="J52" s="47">
        <f ca="1">AVERAGE(INDIRECT($X$1&amp;ADDRESS($X52, J$57)&amp;":"&amp;ADDRESS($Y52, J$57)))</f>
        <v>99.611016731122973</v>
      </c>
      <c r="K52" s="47">
        <f ca="1">AVERAGE(INDIRECT($X$1&amp;ADDRESS($X52, K$57)&amp;":"&amp;ADDRESS($Y52, K$57)))</f>
        <v>99.448525754709834</v>
      </c>
      <c r="L52" s="47">
        <f ca="1">AVERAGE(INDIRECT($X$1&amp;ADDRESS($X52, L$57)&amp;":"&amp;ADDRESS($Y52, L$57)))</f>
        <v>98.236591026491013</v>
      </c>
      <c r="M52" s="49">
        <f ca="1">AVERAGE(INDIRECT($X$1&amp;ADDRESS($X52, M$57)&amp;":"&amp;ADDRESS($Y52, M$57)))</f>
        <v>70.853049056121932</v>
      </c>
      <c r="N52" s="47">
        <f ca="1">AVERAGE(INDIRECT($X$1&amp;ADDRESS($X52, N$57)&amp;":"&amp;ADDRESS($Y52, N$57)))</f>
        <v>7200</v>
      </c>
      <c r="O52" s="47">
        <f ca="1">AVERAGE(INDIRECT($X$1&amp;ADDRESS($X52, O$57)&amp;":"&amp;ADDRESS($Y52, O$57)))</f>
        <v>7200</v>
      </c>
      <c r="P52" s="47">
        <f ca="1">AVERAGE(INDIRECT($X$1&amp;ADDRESS($X52, P$57)&amp;":"&amp;ADDRESS($Y52, P$57)))</f>
        <v>7200</v>
      </c>
      <c r="Q52" s="47">
        <f ca="1">AVERAGE(INDIRECT($X$1&amp;ADDRESS($X52, Q$57)&amp;":"&amp;ADDRESS($Y52, Q$57)))</f>
        <v>7200</v>
      </c>
      <c r="R52" s="47">
        <f ca="1">AVERAGE(INDIRECT($X$1&amp;ADDRESS($X52, R$57)&amp;":"&amp;ADDRESS($Y52, R$57)))</f>
        <v>7200</v>
      </c>
      <c r="S52" s="47">
        <f ca="1">AVERAGE(INDIRECT($X$1&amp;ADDRESS($X52, S$57)&amp;":"&amp;ADDRESS($Y52, S$57)))</f>
        <v>7200</v>
      </c>
      <c r="T52" s="47">
        <f ca="1">AVERAGE(INDIRECT($X$1&amp;ADDRESS($X52, T$57)&amp;":"&amp;ADDRESS($Y52, T$57)))</f>
        <v>7200</v>
      </c>
      <c r="U52" s="47">
        <f ca="1">AVERAGE(INDIRECT($X$1&amp;ADDRESS($X52, U$57)&amp;":"&amp;ADDRESS($Y52, U$57)))</f>
        <v>7200</v>
      </c>
      <c r="V52" s="49">
        <f ca="1">AVERAGE(INDIRECT($X$1&amp;ADDRESS($X52, V$57)&amp;":"&amp;ADDRESS($Y52, V$57)))</f>
        <v>7200</v>
      </c>
      <c r="X52">
        <f t="shared" si="0"/>
        <v>248</v>
      </c>
      <c r="Y52">
        <f t="shared" si="1"/>
        <v>252</v>
      </c>
    </row>
    <row r="53" spans="1:25">
      <c r="A53" s="60">
        <v>100</v>
      </c>
      <c r="B53" s="60">
        <v>16</v>
      </c>
      <c r="C53" s="60">
        <v>0.1</v>
      </c>
      <c r="D53" s="194">
        <v>1</v>
      </c>
      <c r="E53" s="47">
        <f ca="1">AVERAGE(INDIRECT($X$1&amp;ADDRESS($X53, E$57)&amp;":"&amp;ADDRESS($Y53, E$57)))</f>
        <v>100</v>
      </c>
      <c r="F53" s="47">
        <f ca="1">AVERAGE(INDIRECT($X$1&amp;ADDRESS($X53, F$57)&amp;":"&amp;ADDRESS($Y53, F$57)))</f>
        <v>100</v>
      </c>
      <c r="G53" s="47">
        <f ca="1">AVERAGE(INDIRECT($X$1&amp;ADDRESS($X53, G$57)&amp;":"&amp;ADDRESS($Y53, G$57)))</f>
        <v>100</v>
      </c>
      <c r="H53" s="47">
        <f ca="1">AVERAGE(INDIRECT($X$1&amp;ADDRESS($X53, H$57)&amp;":"&amp;ADDRESS($Y53, H$57)))</f>
        <v>78.447939999999988</v>
      </c>
      <c r="I53" s="47">
        <f ca="1">AVERAGE(INDIRECT($X$1&amp;ADDRESS($X53, I$57)&amp;":"&amp;ADDRESS($Y53, I$57)))</f>
        <v>77.95438</v>
      </c>
      <c r="J53" s="47">
        <f ca="1">AVERAGE(INDIRECT($X$1&amp;ADDRESS($X53, J$57)&amp;":"&amp;ADDRESS($Y53, J$57)))</f>
        <v>99.779707689048934</v>
      </c>
      <c r="K53" s="47">
        <f ca="1">AVERAGE(INDIRECT($X$1&amp;ADDRESS($X53, K$57)&amp;":"&amp;ADDRESS($Y53, K$57)))</f>
        <v>99.855962719762758</v>
      </c>
      <c r="L53" s="47">
        <f ca="1">AVERAGE(INDIRECT($X$1&amp;ADDRESS($X53, L$57)&amp;":"&amp;ADDRESS($Y53, L$57)))</f>
        <v>99.790351051826519</v>
      </c>
      <c r="M53" s="49">
        <f ca="1">AVERAGE(INDIRECT($X$1&amp;ADDRESS($X53, M$57)&amp;":"&amp;ADDRESS($Y53, M$57)))</f>
        <v>72.997978689919634</v>
      </c>
      <c r="N53" s="47">
        <f ca="1">AVERAGE(INDIRECT($X$1&amp;ADDRESS($X53, N$57)&amp;":"&amp;ADDRESS($Y53, N$57)))</f>
        <v>7200</v>
      </c>
      <c r="O53" s="47">
        <f ca="1">AVERAGE(INDIRECT($X$1&amp;ADDRESS($X53, O$57)&amp;":"&amp;ADDRESS($Y53, O$57)))</f>
        <v>7200</v>
      </c>
      <c r="P53" s="47">
        <f ca="1">AVERAGE(INDIRECT($X$1&amp;ADDRESS($X53, P$57)&amp;":"&amp;ADDRESS($Y53, P$57)))</f>
        <v>7200</v>
      </c>
      <c r="Q53" s="47">
        <f ca="1">AVERAGE(INDIRECT($X$1&amp;ADDRESS($X53, Q$57)&amp;":"&amp;ADDRESS($Y53, Q$57)))</f>
        <v>7200</v>
      </c>
      <c r="R53" s="47">
        <f ca="1">AVERAGE(INDIRECT($X$1&amp;ADDRESS($X53, R$57)&amp;":"&amp;ADDRESS($Y53, R$57)))</f>
        <v>7200</v>
      </c>
      <c r="S53" s="47">
        <f ca="1">AVERAGE(INDIRECT($X$1&amp;ADDRESS($X53, S$57)&amp;":"&amp;ADDRESS($Y53, S$57)))</f>
        <v>7200</v>
      </c>
      <c r="T53" s="47">
        <f ca="1">AVERAGE(INDIRECT($X$1&amp;ADDRESS($X53, T$57)&amp;":"&amp;ADDRESS($Y53, T$57)))</f>
        <v>7200</v>
      </c>
      <c r="U53" s="47">
        <f ca="1">AVERAGE(INDIRECT($X$1&amp;ADDRESS($X53, U$57)&amp;":"&amp;ADDRESS($Y53, U$57)))</f>
        <v>7200</v>
      </c>
      <c r="V53" s="49">
        <f ca="1">AVERAGE(INDIRECT($X$1&amp;ADDRESS($X53, V$57)&amp;":"&amp;ADDRESS($Y53, V$57)))</f>
        <v>7200</v>
      </c>
      <c r="X53">
        <f t="shared" si="0"/>
        <v>253</v>
      </c>
      <c r="Y53">
        <f t="shared" si="1"/>
        <v>257</v>
      </c>
    </row>
    <row r="54" spans="1:25">
      <c r="A54" s="60">
        <v>100</v>
      </c>
      <c r="B54" s="60">
        <v>16</v>
      </c>
      <c r="C54" s="60">
        <v>0.3</v>
      </c>
      <c r="D54" s="194">
        <v>0.1</v>
      </c>
      <c r="E54" s="47">
        <f ca="1">AVERAGE(INDIRECT($X$1&amp;ADDRESS($X54, E$57)&amp;":"&amp;ADDRESS($Y54, E$57)))</f>
        <v>100</v>
      </c>
      <c r="F54" s="47">
        <f ca="1">AVERAGE(INDIRECT($X$1&amp;ADDRESS($X54, F$57)&amp;":"&amp;ADDRESS($Y54, F$57)))</f>
        <v>100</v>
      </c>
      <c r="G54" s="47">
        <f ca="1">AVERAGE(INDIRECT($X$1&amp;ADDRESS($X54, G$57)&amp;":"&amp;ADDRESS($Y54, G$57)))</f>
        <v>100</v>
      </c>
      <c r="H54" s="47">
        <f ca="1">AVERAGE(INDIRECT($X$1&amp;ADDRESS($X54, H$57)&amp;":"&amp;ADDRESS($Y54, H$57)))</f>
        <v>77.233460000000008</v>
      </c>
      <c r="I54" s="47">
        <f ca="1">AVERAGE(INDIRECT($X$1&amp;ADDRESS($X54, I$57)&amp;":"&amp;ADDRESS($Y54, I$57)))</f>
        <v>77.822699999999998</v>
      </c>
      <c r="J54" s="47">
        <f ca="1">AVERAGE(INDIRECT($X$1&amp;ADDRESS($X54, J$57)&amp;":"&amp;ADDRESS($Y54, J$57)))</f>
        <v>98.392355743408288</v>
      </c>
      <c r="K54" s="47">
        <f ca="1">AVERAGE(INDIRECT($X$1&amp;ADDRESS($X54, K$57)&amp;":"&amp;ADDRESS($Y54, K$57)))</f>
        <v>91.249125624144185</v>
      </c>
      <c r="L54" s="47">
        <f ca="1">AVERAGE(INDIRECT($X$1&amp;ADDRESS($X54, L$57)&amp;":"&amp;ADDRESS($Y54, L$57)))</f>
        <v>88.043001580090305</v>
      </c>
      <c r="M54" s="49">
        <f ca="1">AVERAGE(INDIRECT($X$1&amp;ADDRESS($X54, M$57)&amp;":"&amp;ADDRESS($Y54, M$57)))</f>
        <v>78.147751073198521</v>
      </c>
      <c r="N54" s="47">
        <f ca="1">AVERAGE(INDIRECT($X$1&amp;ADDRESS($X54, N$57)&amp;":"&amp;ADDRESS($Y54, N$57)))</f>
        <v>7200</v>
      </c>
      <c r="O54" s="47">
        <f ca="1">AVERAGE(INDIRECT($X$1&amp;ADDRESS($X54, O$57)&amp;":"&amp;ADDRESS($Y54, O$57)))</f>
        <v>7200</v>
      </c>
      <c r="P54" s="47">
        <f ca="1">AVERAGE(INDIRECT($X$1&amp;ADDRESS($X54, P$57)&amp;":"&amp;ADDRESS($Y54, P$57)))</f>
        <v>7200</v>
      </c>
      <c r="Q54" s="47">
        <f ca="1">AVERAGE(INDIRECT($X$1&amp;ADDRESS($X54, Q$57)&amp;":"&amp;ADDRESS($Y54, Q$57)))</f>
        <v>7200</v>
      </c>
      <c r="R54" s="47">
        <f ca="1">AVERAGE(INDIRECT($X$1&amp;ADDRESS($X54, R$57)&amp;":"&amp;ADDRESS($Y54, R$57)))</f>
        <v>7200</v>
      </c>
      <c r="S54" s="47">
        <f ca="1">AVERAGE(INDIRECT($X$1&amp;ADDRESS($X54, S$57)&amp;":"&amp;ADDRESS($Y54, S$57)))</f>
        <v>7200</v>
      </c>
      <c r="T54" s="47">
        <f ca="1">AVERAGE(INDIRECT($X$1&amp;ADDRESS($X54, T$57)&amp;":"&amp;ADDRESS($Y54, T$57)))</f>
        <v>7200</v>
      </c>
      <c r="U54" s="47">
        <f ca="1">AVERAGE(INDIRECT($X$1&amp;ADDRESS($X54, U$57)&amp;":"&amp;ADDRESS($Y54, U$57)))</f>
        <v>7200</v>
      </c>
      <c r="V54" s="49">
        <f ca="1">AVERAGE(INDIRECT($X$1&amp;ADDRESS($X54, V$57)&amp;":"&amp;ADDRESS($Y54, V$57)))</f>
        <v>7200</v>
      </c>
      <c r="X54">
        <f t="shared" si="0"/>
        <v>258</v>
      </c>
      <c r="Y54">
        <f t="shared" si="1"/>
        <v>262</v>
      </c>
    </row>
    <row r="55" spans="1:25">
      <c r="A55" s="60">
        <v>100</v>
      </c>
      <c r="B55" s="60">
        <v>16</v>
      </c>
      <c r="C55" s="60">
        <v>0.3</v>
      </c>
      <c r="D55" s="194">
        <v>0.5</v>
      </c>
      <c r="E55" s="47">
        <f ca="1">AVERAGE(INDIRECT($X$1&amp;ADDRESS($X55, E$57)&amp;":"&amp;ADDRESS($Y55, E$57)))</f>
        <v>100</v>
      </c>
      <c r="F55" s="47">
        <f ca="1">AVERAGE(INDIRECT($X$1&amp;ADDRESS($X55, F$57)&amp;":"&amp;ADDRESS($Y55, F$57)))</f>
        <v>100</v>
      </c>
      <c r="G55" s="47">
        <f ca="1">AVERAGE(INDIRECT($X$1&amp;ADDRESS($X55, G$57)&amp;":"&amp;ADDRESS($Y55, G$57)))</f>
        <v>100</v>
      </c>
      <c r="H55" s="47">
        <f ca="1">AVERAGE(INDIRECT($X$1&amp;ADDRESS($X55, H$57)&amp;":"&amp;ADDRESS($Y55, H$57)))</f>
        <v>86.076899999999995</v>
      </c>
      <c r="I55" s="47">
        <f ca="1">AVERAGE(INDIRECT($X$1&amp;ADDRESS($X55, I$57)&amp;":"&amp;ADDRESS($Y55, I$57)))</f>
        <v>85.587019999999995</v>
      </c>
      <c r="J55" s="47">
        <f ca="1">AVERAGE(INDIRECT($X$1&amp;ADDRESS($X55, J$57)&amp;":"&amp;ADDRESS($Y55, J$57)))</f>
        <v>100</v>
      </c>
      <c r="K55" s="47">
        <f ca="1">AVERAGE(INDIRECT($X$1&amp;ADDRESS($X55, K$57)&amp;":"&amp;ADDRESS($Y55, K$57)))</f>
        <v>100</v>
      </c>
      <c r="L55" s="47">
        <f ca="1">AVERAGE(INDIRECT($X$1&amp;ADDRESS($X55, L$57)&amp;":"&amp;ADDRESS($Y55, L$57)))</f>
        <v>100</v>
      </c>
      <c r="M55" s="49">
        <f ca="1">AVERAGE(INDIRECT($X$1&amp;ADDRESS($X55, M$57)&amp;":"&amp;ADDRESS($Y55, M$57)))</f>
        <v>79.858229804350628</v>
      </c>
      <c r="N55" s="47">
        <f ca="1">AVERAGE(INDIRECT($X$1&amp;ADDRESS($X55, N$57)&amp;":"&amp;ADDRESS($Y55, N$57)))</f>
        <v>7200</v>
      </c>
      <c r="O55" s="47">
        <f ca="1">AVERAGE(INDIRECT($X$1&amp;ADDRESS($X55, O$57)&amp;":"&amp;ADDRESS($Y55, O$57)))</f>
        <v>7200</v>
      </c>
      <c r="P55" s="47">
        <f ca="1">AVERAGE(INDIRECT($X$1&amp;ADDRESS($X55, P$57)&amp;":"&amp;ADDRESS($Y55, P$57)))</f>
        <v>7200</v>
      </c>
      <c r="Q55" s="47">
        <f ca="1">AVERAGE(INDIRECT($X$1&amp;ADDRESS($X55, Q$57)&amp;":"&amp;ADDRESS($Y55, Q$57)))</f>
        <v>7200</v>
      </c>
      <c r="R55" s="47">
        <f ca="1">AVERAGE(INDIRECT($X$1&amp;ADDRESS($X55, R$57)&amp;":"&amp;ADDRESS($Y55, R$57)))</f>
        <v>7200</v>
      </c>
      <c r="S55" s="47">
        <f ca="1">AVERAGE(INDIRECT($X$1&amp;ADDRESS($X55, S$57)&amp;":"&amp;ADDRESS($Y55, S$57)))</f>
        <v>7200</v>
      </c>
      <c r="T55" s="47">
        <f ca="1">AVERAGE(INDIRECT($X$1&amp;ADDRESS($X55, T$57)&amp;":"&amp;ADDRESS($Y55, T$57)))</f>
        <v>7200</v>
      </c>
      <c r="U55" s="47">
        <f ca="1">AVERAGE(INDIRECT($X$1&amp;ADDRESS($X55, U$57)&amp;":"&amp;ADDRESS($Y55, U$57)))</f>
        <v>7200</v>
      </c>
      <c r="V55" s="49">
        <f ca="1">AVERAGE(INDIRECT($X$1&amp;ADDRESS($X55, V$57)&amp;":"&amp;ADDRESS($Y55, V$57)))</f>
        <v>7200</v>
      </c>
      <c r="X55">
        <f t="shared" si="0"/>
        <v>263</v>
      </c>
      <c r="Y55">
        <f t="shared" si="1"/>
        <v>267</v>
      </c>
    </row>
    <row r="56" spans="1:25">
      <c r="A56" s="60">
        <v>100</v>
      </c>
      <c r="B56" s="60">
        <v>16</v>
      </c>
      <c r="C56" s="60">
        <v>0.3</v>
      </c>
      <c r="D56" s="194">
        <v>1</v>
      </c>
      <c r="E56" s="47">
        <f ca="1">AVERAGE(INDIRECT($X$1&amp;ADDRESS($X56, E$57)&amp;":"&amp;ADDRESS($Y56, E$57)))</f>
        <v>100</v>
      </c>
      <c r="F56" s="47">
        <f ca="1">AVERAGE(INDIRECT($X$1&amp;ADDRESS($X56, F$57)&amp;":"&amp;ADDRESS($Y56, F$57)))</f>
        <v>100</v>
      </c>
      <c r="G56" s="47">
        <f ca="1">AVERAGE(INDIRECT($X$1&amp;ADDRESS($X56, G$57)&amp;":"&amp;ADDRESS($Y56, G$57)))</f>
        <v>100</v>
      </c>
      <c r="H56" s="47">
        <f ca="1">AVERAGE(INDIRECT($X$1&amp;ADDRESS($X56, H$57)&amp;":"&amp;ADDRESS($Y56, H$57)))</f>
        <v>85.857039999999998</v>
      </c>
      <c r="I56" s="47">
        <f ca="1">AVERAGE(INDIRECT($X$1&amp;ADDRESS($X56, I$57)&amp;":"&amp;ADDRESS($Y56, I$57)))</f>
        <v>86.133659999999992</v>
      </c>
      <c r="J56" s="47">
        <f ca="1">AVERAGE(INDIRECT($X$1&amp;ADDRESS($X56, J$57)&amp;":"&amp;ADDRESS($Y56, J$57)))</f>
        <v>100</v>
      </c>
      <c r="K56" s="47">
        <f ca="1">AVERAGE(INDIRECT($X$1&amp;ADDRESS($X56, K$57)&amp;":"&amp;ADDRESS($Y56, K$57)))</f>
        <v>100</v>
      </c>
      <c r="L56" s="47">
        <f ca="1">AVERAGE(INDIRECT($X$1&amp;ADDRESS($X56, L$57)&amp;":"&amp;ADDRESS($Y56, L$57)))</f>
        <v>100</v>
      </c>
      <c r="M56" s="49">
        <f ca="1">AVERAGE(INDIRECT($X$1&amp;ADDRESS($X56, M$57)&amp;":"&amp;ADDRESS($Y56, M$57)))</f>
        <v>79.817718765395014</v>
      </c>
      <c r="N56" s="47">
        <f ca="1">AVERAGE(INDIRECT($X$1&amp;ADDRESS($X56, N$57)&amp;":"&amp;ADDRESS($Y56, N$57)))</f>
        <v>7200</v>
      </c>
      <c r="O56" s="47">
        <f ca="1">AVERAGE(INDIRECT($X$1&amp;ADDRESS($X56, O$57)&amp;":"&amp;ADDRESS($Y56, O$57)))</f>
        <v>7200</v>
      </c>
      <c r="P56" s="47">
        <f ca="1">AVERAGE(INDIRECT($X$1&amp;ADDRESS($X56, P$57)&amp;":"&amp;ADDRESS($Y56, P$57)))</f>
        <v>7200</v>
      </c>
      <c r="Q56" s="47">
        <f ca="1">AVERAGE(INDIRECT($X$1&amp;ADDRESS($X56, Q$57)&amp;":"&amp;ADDRESS($Y56, Q$57)))</f>
        <v>7200</v>
      </c>
      <c r="R56" s="47">
        <f ca="1">AVERAGE(INDIRECT($X$1&amp;ADDRESS($X56, R$57)&amp;":"&amp;ADDRESS($Y56, R$57)))</f>
        <v>7200</v>
      </c>
      <c r="S56" s="47">
        <f ca="1">AVERAGE(INDIRECT($X$1&amp;ADDRESS($X56, S$57)&amp;":"&amp;ADDRESS($Y56, S$57)))</f>
        <v>7200</v>
      </c>
      <c r="T56" s="47">
        <f ca="1">AVERAGE(INDIRECT($X$1&amp;ADDRESS($X56, T$57)&amp;":"&amp;ADDRESS($Y56, T$57)))</f>
        <v>7200</v>
      </c>
      <c r="U56" s="47">
        <f ca="1">AVERAGE(INDIRECT($X$1&amp;ADDRESS($X56, U$57)&amp;":"&amp;ADDRESS($Y56, U$57)))</f>
        <v>7200</v>
      </c>
      <c r="V56" s="49">
        <f ca="1">AVERAGE(INDIRECT($X$1&amp;ADDRESS($X56, V$57)&amp;":"&amp;ADDRESS($Y56, V$57)))</f>
        <v>7200</v>
      </c>
      <c r="X56">
        <f t="shared" si="0"/>
        <v>268</v>
      </c>
      <c r="Y56">
        <f t="shared" si="1"/>
        <v>272</v>
      </c>
    </row>
    <row r="57" spans="1:25" s="51" customFormat="1" hidden="1">
      <c r="A57" s="132"/>
      <c r="B57" s="132"/>
      <c r="C57" s="132"/>
      <c r="D57" s="133"/>
      <c r="E57" s="52">
        <f ca="1">CELL("col", INDIRECT($X$1&amp;"Y2"))</f>
        <v>25</v>
      </c>
      <c r="F57" s="52">
        <f ca="1">CELL("col", INDIRECT($X$1&amp;"Z2"))</f>
        <v>26</v>
      </c>
      <c r="G57" s="52">
        <f ca="1">CELL("col", INDIRECT($X$1&amp;"AA2"))</f>
        <v>27</v>
      </c>
      <c r="H57" s="52">
        <f ca="1">CELL("col", INDIRECT($X$1&amp;"AB2"))</f>
        <v>28</v>
      </c>
      <c r="I57" s="52">
        <f ca="1">CELL("col", INDIRECT($X$1&amp;"AC2"))</f>
        <v>29</v>
      </c>
      <c r="J57" s="52">
        <f ca="1">CELL("col", INDIRECT($X$1&amp;"AD2"))</f>
        <v>30</v>
      </c>
      <c r="K57" s="52">
        <f ca="1">CELL("col", INDIRECT($X$1&amp;"AE2"))</f>
        <v>31</v>
      </c>
      <c r="L57" s="52">
        <f ca="1">CELL("col", INDIRECT($X$1&amp;"AF2"))</f>
        <v>32</v>
      </c>
      <c r="M57" s="52">
        <f ca="1">CELL("col", INDIRECT($X$1&amp;"AG2"))</f>
        <v>33</v>
      </c>
      <c r="N57" s="52">
        <f ca="1">CELL("col", INDIRECT($X$1&amp;"AH2"))</f>
        <v>34</v>
      </c>
      <c r="O57" s="52">
        <f ca="1">CELL("col", INDIRECT($X$1&amp;"AI2"))</f>
        <v>35</v>
      </c>
      <c r="P57" s="52">
        <f ca="1">CELL("col", INDIRECT($X$1&amp;"AJ2"))</f>
        <v>36</v>
      </c>
      <c r="Q57" s="52">
        <f ca="1">CELL("col", INDIRECT($X$1&amp;"AK2"))</f>
        <v>37</v>
      </c>
      <c r="R57" s="52">
        <f ca="1">CELL("col", INDIRECT($X$1&amp;"AL2"))</f>
        <v>38</v>
      </c>
      <c r="S57" s="52">
        <f ca="1">CELL("col", INDIRECT($X$1&amp;"AM2"))</f>
        <v>39</v>
      </c>
      <c r="T57" s="52">
        <f ca="1">CELL("col", INDIRECT($X$1&amp;"AN2"))</f>
        <v>40</v>
      </c>
      <c r="U57" s="52">
        <f ca="1">CELL("col", INDIRECT($X$1&amp;"AO2"))</f>
        <v>41</v>
      </c>
      <c r="V57" s="52">
        <f ca="1">CELL("col", INDIRECT($X$1&amp;"AP2"))</f>
        <v>42</v>
      </c>
    </row>
  </sheetData>
  <mergeCells count="2">
    <mergeCell ref="E1:M1"/>
    <mergeCell ref="N1:V1"/>
  </mergeCells>
  <conditionalFormatting sqref="E3:M56">
    <cfRule type="expression" dxfId="3" priority="22">
      <formula>E3=MIN($G3, $J3:$M3)</formula>
    </cfRule>
  </conditionalFormatting>
  <conditionalFormatting sqref="N3:V56">
    <cfRule type="expression" dxfId="2" priority="23">
      <formula>AND(N3=MIN($N3, $P3, $S3:$V3), N3 &lt; 7200)</formula>
    </cfRule>
  </conditionalFormatting>
  <conditionalFormatting sqref="E3:V56">
    <cfRule type="expression" dxfId="1" priority="1">
      <formula>MOD(ROW()-2,6) = 0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14020-F81D-034E-BBF0-0DFB8E241149}">
  <dimension ref="A1:T23"/>
  <sheetViews>
    <sheetView tabSelected="1" workbookViewId="0">
      <selection activeCell="J35" sqref="J35"/>
    </sheetView>
  </sheetViews>
  <sheetFormatPr baseColWidth="10" defaultRowHeight="16"/>
  <cols>
    <col min="1" max="1" width="56.85546875" bestFit="1" customWidth="1"/>
    <col min="2" max="2" width="7.140625" style="3" bestFit="1" customWidth="1"/>
    <col min="3" max="3" width="7.42578125" style="136" bestFit="1" customWidth="1"/>
    <col min="4" max="4" width="7.42578125" bestFit="1" customWidth="1"/>
    <col min="5" max="5" width="7.42578125" hidden="1" customWidth="1"/>
    <col min="6" max="6" width="7.42578125" bestFit="1" customWidth="1"/>
    <col min="7" max="8" width="7.42578125" hidden="1" customWidth="1"/>
    <col min="9" max="12" width="7.42578125" bestFit="1" customWidth="1"/>
  </cols>
  <sheetData>
    <row r="1" spans="1:20">
      <c r="B1" s="145"/>
      <c r="C1" s="150" t="s">
        <v>43</v>
      </c>
      <c r="D1" s="151"/>
      <c r="E1" s="151"/>
      <c r="F1" s="151"/>
      <c r="G1" s="151"/>
      <c r="H1" s="151"/>
      <c r="I1" s="151"/>
      <c r="J1" s="151"/>
      <c r="K1" s="151"/>
      <c r="L1" s="152"/>
    </row>
    <row r="2" spans="1:20">
      <c r="B2" s="146" t="s">
        <v>27</v>
      </c>
      <c r="C2" s="147" t="s">
        <v>19</v>
      </c>
      <c r="D2" s="148" t="s">
        <v>9</v>
      </c>
      <c r="E2" s="148" t="s">
        <v>10</v>
      </c>
      <c r="F2" s="148" t="s">
        <v>11</v>
      </c>
      <c r="G2" s="148" t="s">
        <v>12</v>
      </c>
      <c r="H2" s="148" t="s">
        <v>13</v>
      </c>
      <c r="I2" s="148" t="s">
        <v>42</v>
      </c>
      <c r="J2" s="148" t="s">
        <v>25</v>
      </c>
      <c r="K2" s="148" t="s">
        <v>26</v>
      </c>
      <c r="L2" s="149" t="s">
        <v>24</v>
      </c>
    </row>
    <row r="3" spans="1:20">
      <c r="A3" s="138" t="s">
        <v>49</v>
      </c>
      <c r="B3" s="176">
        <v>0.9</v>
      </c>
      <c r="C3" s="139" t="s">
        <v>15</v>
      </c>
      <c r="D3" s="140">
        <f>AVERAGE('Gamma=0.9'!AH3:AH272)</f>
        <v>3242.9905185185185</v>
      </c>
      <c r="E3" s="140">
        <f>AVERAGE('Gamma=0.9'!AI3:AI272)</f>
        <v>3899.4442962962962</v>
      </c>
      <c r="F3" s="140">
        <f>AVERAGE('Gamma=0.9'!AJ3:AJ272)</f>
        <v>3985.1693703703704</v>
      </c>
      <c r="G3" s="140">
        <f>AVERAGE('Gamma=0.9'!AK3:AK272)</f>
        <v>3067.3711111111097</v>
      </c>
      <c r="H3" s="140">
        <f>AVERAGE('Gamma=0.9'!AL3:AL272)</f>
        <v>4268.5004444444448</v>
      </c>
      <c r="I3" s="140">
        <f>AVERAGE('Gamma=0.9'!AM3:AM272)</f>
        <v>3294.7119860110461</v>
      </c>
      <c r="J3" s="140">
        <f>AVERAGE('Gamma=0.9'!AN3:AN272)</f>
        <v>4290.0136962263668</v>
      </c>
      <c r="K3" s="140">
        <f>AVERAGE('Gamma=0.9'!AO3:AO272)</f>
        <v>4100.8125599225359</v>
      </c>
      <c r="L3" s="141">
        <f>AVERAGE('Gamma=0.9'!AP3:AP272)</f>
        <v>5605.4321160607869</v>
      </c>
    </row>
    <row r="4" spans="1:20">
      <c r="A4" s="142"/>
      <c r="B4" s="177">
        <v>1</v>
      </c>
      <c r="C4" s="95">
        <f>AVERAGE('Gamma=1.0'!AK3:AK272)</f>
        <v>5882.2880000000005</v>
      </c>
      <c r="D4" s="95">
        <f>AVERAGE('Gamma=1.0'!AL3:AL272)</f>
        <v>5130.0512962962966</v>
      </c>
      <c r="E4" s="95">
        <f>AVERAGE('Gamma=1.0'!AM3:AM272)</f>
        <v>4870.8485925925943</v>
      </c>
      <c r="F4" s="95">
        <f>AVERAGE('Gamma=1.0'!AN3:AN272)</f>
        <v>4814.139444444445</v>
      </c>
      <c r="G4" s="95">
        <f>AVERAGE('Gamma=1.0'!AO3:AO272)</f>
        <v>4656.9090370370368</v>
      </c>
      <c r="H4" s="95">
        <f>AVERAGE('Gamma=1.0'!AP3:AP272)</f>
        <v>4526.5724074074078</v>
      </c>
      <c r="I4" s="95">
        <f>AVERAGE('Gamma=1.0'!AQ3:AQ272)</f>
        <v>5281.4407863263732</v>
      </c>
      <c r="J4" s="95">
        <f>AVERAGE('Gamma=1.0'!AR3:AR272)</f>
        <v>5421.4957709815772</v>
      </c>
      <c r="K4" s="95">
        <f>AVERAGE('Gamma=1.0'!AS3:AS272)</f>
        <v>5291.0939109157634</v>
      </c>
      <c r="L4" s="27">
        <f>AVERAGE('Gamma=1.0'!AT3:AT272)</f>
        <v>4006.2725571332153</v>
      </c>
    </row>
    <row r="5" spans="1:20">
      <c r="A5" s="143"/>
      <c r="B5" s="178">
        <v>1.1000000000000001</v>
      </c>
      <c r="C5" s="144" t="s">
        <v>15</v>
      </c>
      <c r="D5" s="33">
        <f>AVERAGE('Gamma=1.1'!AH3:AH272)</f>
        <v>6126.2821111111107</v>
      </c>
      <c r="E5" s="33">
        <f>AVERAGE('Gamma=1.1'!AI3:AI272)</f>
        <v>4648.4952222222219</v>
      </c>
      <c r="F5" s="33">
        <f>AVERAGE('Gamma=1.1'!AJ3:AJ272)</f>
        <v>4656.0858518518535</v>
      </c>
      <c r="G5" s="33">
        <f>AVERAGE('Gamma=1.1'!AK3:AK272)</f>
        <v>4868.0391111111112</v>
      </c>
      <c r="H5" s="33">
        <f>AVERAGE('Gamma=1.1'!AL3:AL272)</f>
        <v>4543.9243333333325</v>
      </c>
      <c r="I5" s="33">
        <f>AVERAGE('Gamma=1.1'!AM3:AM272)</f>
        <v>5333.7905006620622</v>
      </c>
      <c r="J5" s="33">
        <f>AVERAGE('Gamma=1.1'!AN3:AN272)</f>
        <v>4762.8257842929279</v>
      </c>
      <c r="K5" s="33">
        <f>AVERAGE('Gamma=1.1'!AO3:AO272)</f>
        <v>4479.7900144170835</v>
      </c>
      <c r="L5" s="98">
        <f>AVERAGE('Gamma=1.1'!AP3:AP272)</f>
        <v>2534.458443034137</v>
      </c>
      <c r="M5" s="73"/>
      <c r="N5" s="73"/>
      <c r="O5" s="73"/>
      <c r="P5" s="73"/>
      <c r="Q5" s="73"/>
      <c r="R5" s="73"/>
      <c r="S5" s="73"/>
      <c r="T5" s="73"/>
    </row>
    <row r="6" spans="1:20">
      <c r="A6" s="157" t="s">
        <v>45</v>
      </c>
      <c r="B6" s="176">
        <v>0.9</v>
      </c>
      <c r="C6" s="139" t="s">
        <v>15</v>
      </c>
      <c r="D6" s="139">
        <f>COUNTIF('Gamma=0.9'!Y3:Y272, "&lt;=0")</f>
        <v>156</v>
      </c>
      <c r="E6" s="139">
        <f>COUNTIF('Gamma=0.9'!Z3:Z272, "&lt;=0")</f>
        <v>129</v>
      </c>
      <c r="F6" s="139">
        <f>COUNTIF('Gamma=0.9'!AA3:AA272, "&lt;=0")</f>
        <v>129</v>
      </c>
      <c r="G6" s="139">
        <f>COUNTIF('Gamma=0.9'!AB3:AB272, "&lt;=0")</f>
        <v>13</v>
      </c>
      <c r="H6" s="139">
        <f>COUNTIF('Gamma=0.9'!AC3:AC272, "&lt;=0")</f>
        <v>30</v>
      </c>
      <c r="I6" s="139">
        <f>COUNTIF('Gamma=0.9'!AD3:AD272, "&lt;=0")</f>
        <v>156</v>
      </c>
      <c r="J6" s="139">
        <f>COUNTIF('Gamma=0.9'!AE3:AE272, "&lt;=0")</f>
        <v>126</v>
      </c>
      <c r="K6" s="139">
        <f>COUNTIF('Gamma=0.9'!AF3:AF272, "&lt;=0")</f>
        <v>130</v>
      </c>
      <c r="L6" s="159">
        <f>COUNTIF('Gamma=0.9'!AG3:AG272, "&lt;=0")</f>
        <v>66</v>
      </c>
      <c r="M6" s="1"/>
      <c r="N6" s="1"/>
      <c r="O6" s="1"/>
      <c r="P6" s="1"/>
      <c r="Q6" s="1"/>
      <c r="R6" s="1"/>
      <c r="S6" s="1"/>
      <c r="T6" s="1"/>
    </row>
    <row r="7" spans="1:20">
      <c r="A7" s="129"/>
      <c r="B7" s="177">
        <v>1</v>
      </c>
      <c r="C7" s="160">
        <f>COUNTIF('Gamma=1.0'!AA3:AA272, "&lt;=0")</f>
        <v>54</v>
      </c>
      <c r="D7" s="160">
        <f>COUNTIF('Gamma=1.0'!AB3:AB272, "&lt;=0")</f>
        <v>84</v>
      </c>
      <c r="E7" s="160">
        <f>COUNTIF('Gamma=1.0'!AC3:AC272, "&lt;=0")</f>
        <v>93</v>
      </c>
      <c r="F7" s="160">
        <f>COUNTIF('Gamma=1.0'!AD3:AD272, "&lt;=0")</f>
        <v>94</v>
      </c>
      <c r="G7" s="160">
        <f>COUNTIF('Gamma=1.0'!AE3:AE272, "&lt;=0")</f>
        <v>18</v>
      </c>
      <c r="H7" s="160">
        <f>COUNTIF('Gamma=1.0'!AF3:AF272, "&lt;=0")</f>
        <v>35</v>
      </c>
      <c r="I7" s="160">
        <f>COUNTIF('Gamma=1.0'!AG3:AG272, "&lt;=0")</f>
        <v>77</v>
      </c>
      <c r="J7" s="160">
        <f>COUNTIF('Gamma=1.0'!AH3:AH272, "&lt;=0")</f>
        <v>76</v>
      </c>
      <c r="K7" s="160">
        <f>COUNTIF('Gamma=1.0'!AI3:AI272, "&lt;=0")</f>
        <v>79</v>
      </c>
      <c r="L7" s="161">
        <f>COUNTIF('Gamma=1.0'!AJ3:AJ272, "&lt;=0")</f>
        <v>131</v>
      </c>
      <c r="M7" s="1"/>
      <c r="N7" s="1"/>
      <c r="O7" s="1"/>
      <c r="P7" s="1"/>
      <c r="Q7" s="1"/>
      <c r="R7" s="1"/>
      <c r="S7" s="1"/>
      <c r="T7" s="1"/>
    </row>
    <row r="8" spans="1:20">
      <c r="A8" s="158"/>
      <c r="B8" s="178">
        <v>1.1000000000000001</v>
      </c>
      <c r="C8" s="144" t="s">
        <v>15</v>
      </c>
      <c r="D8" s="162">
        <f>COUNTIF('Gamma=1.1'!Y3:Y272, "&lt;=0")</f>
        <v>47</v>
      </c>
      <c r="E8" s="162">
        <f>COUNTIF('Gamma=1.1'!Z3:Z272, "&lt;=0")</f>
        <v>98</v>
      </c>
      <c r="F8" s="162">
        <f>COUNTIF('Gamma=1.1'!AA3:AA272, "&lt;=0")</f>
        <v>99</v>
      </c>
      <c r="G8" s="162">
        <f>COUNTIF('Gamma=1.1'!AB3:AB272, "&lt;=0")</f>
        <v>63</v>
      </c>
      <c r="H8" s="162">
        <f>COUNTIF('Gamma=1.1'!AC3:AC272, "&lt;=0")</f>
        <v>97</v>
      </c>
      <c r="I8" s="162">
        <f>COUNTIF('Gamma=1.1'!AD3:AD272, "&lt;=0")</f>
        <v>73</v>
      </c>
      <c r="J8" s="162">
        <f>COUNTIF('Gamma=1.1'!AE3:AE272, "&lt;=0")</f>
        <v>104</v>
      </c>
      <c r="K8" s="162">
        <f>COUNTIF('Gamma=1.1'!AF3:AF272, "&lt;=0")</f>
        <v>111</v>
      </c>
      <c r="L8" s="163">
        <f>COUNTIF('Gamma=1.1'!AG3:AG272, "&lt;=0")</f>
        <v>180</v>
      </c>
      <c r="M8" s="73"/>
      <c r="N8" s="73"/>
      <c r="O8" s="73"/>
      <c r="P8" s="73"/>
      <c r="Q8" s="73"/>
      <c r="R8" s="73"/>
      <c r="S8" s="73"/>
      <c r="T8" s="73"/>
    </row>
    <row r="9" spans="1:20">
      <c r="A9" s="157" t="s">
        <v>44</v>
      </c>
      <c r="B9" s="176">
        <v>0.9</v>
      </c>
      <c r="C9" s="164" t="s">
        <v>15</v>
      </c>
      <c r="D9" s="165">
        <f>D6/270</f>
        <v>0.57777777777777772</v>
      </c>
      <c r="E9" s="165">
        <f t="shared" ref="E9:L9" si="0">E6/270</f>
        <v>0.4777777777777778</v>
      </c>
      <c r="F9" s="165">
        <f t="shared" si="0"/>
        <v>0.4777777777777778</v>
      </c>
      <c r="G9" s="165">
        <f t="shared" si="0"/>
        <v>4.8148148148148148E-2</v>
      </c>
      <c r="H9" s="165">
        <f t="shared" si="0"/>
        <v>0.1111111111111111</v>
      </c>
      <c r="I9" s="165">
        <f t="shared" si="0"/>
        <v>0.57777777777777772</v>
      </c>
      <c r="J9" s="165">
        <f t="shared" si="0"/>
        <v>0.46666666666666667</v>
      </c>
      <c r="K9" s="165">
        <f t="shared" si="0"/>
        <v>0.48148148148148145</v>
      </c>
      <c r="L9" s="166">
        <f t="shared" si="0"/>
        <v>0.24444444444444444</v>
      </c>
      <c r="M9" s="73"/>
      <c r="N9" s="73"/>
      <c r="O9" s="73"/>
      <c r="P9" s="73"/>
      <c r="Q9" s="73"/>
      <c r="R9" s="73"/>
      <c r="S9" s="73"/>
      <c r="T9" s="73"/>
    </row>
    <row r="10" spans="1:20">
      <c r="A10" s="129"/>
      <c r="B10" s="177">
        <v>1</v>
      </c>
      <c r="C10" s="167">
        <f>C7/270</f>
        <v>0.2</v>
      </c>
      <c r="D10" s="167">
        <f t="shared" ref="D10:L10" si="1">D7/270</f>
        <v>0.31111111111111112</v>
      </c>
      <c r="E10" s="167">
        <f t="shared" si="1"/>
        <v>0.34444444444444444</v>
      </c>
      <c r="F10" s="167">
        <f t="shared" si="1"/>
        <v>0.34814814814814815</v>
      </c>
      <c r="G10" s="167">
        <f t="shared" si="1"/>
        <v>6.6666666666666666E-2</v>
      </c>
      <c r="H10" s="167">
        <f t="shared" si="1"/>
        <v>0.12962962962962962</v>
      </c>
      <c r="I10" s="167">
        <f t="shared" si="1"/>
        <v>0.28518518518518521</v>
      </c>
      <c r="J10" s="167">
        <f t="shared" si="1"/>
        <v>0.2814814814814815</v>
      </c>
      <c r="K10" s="167">
        <f t="shared" si="1"/>
        <v>0.29259259259259257</v>
      </c>
      <c r="L10" s="168">
        <f t="shared" si="1"/>
        <v>0.48518518518518516</v>
      </c>
      <c r="M10" s="73"/>
      <c r="N10" s="73"/>
      <c r="O10" s="73"/>
      <c r="P10" s="73"/>
      <c r="Q10" s="73"/>
      <c r="R10" s="73"/>
      <c r="S10" s="73"/>
      <c r="T10" s="73"/>
    </row>
    <row r="11" spans="1:20">
      <c r="A11" s="158"/>
      <c r="B11" s="178">
        <v>1.1000000000000001</v>
      </c>
      <c r="C11" s="162" t="s">
        <v>15</v>
      </c>
      <c r="D11" s="169">
        <f>D8/270</f>
        <v>0.17407407407407408</v>
      </c>
      <c r="E11" s="169">
        <f t="shared" ref="E11:L11" si="2">E8/270</f>
        <v>0.36296296296296299</v>
      </c>
      <c r="F11" s="169">
        <f t="shared" si="2"/>
        <v>0.36666666666666664</v>
      </c>
      <c r="G11" s="169">
        <f t="shared" si="2"/>
        <v>0.23333333333333334</v>
      </c>
      <c r="H11" s="169">
        <f t="shared" si="2"/>
        <v>0.35925925925925928</v>
      </c>
      <c r="I11" s="169">
        <f t="shared" si="2"/>
        <v>0.27037037037037037</v>
      </c>
      <c r="J11" s="169">
        <f t="shared" si="2"/>
        <v>0.38518518518518519</v>
      </c>
      <c r="K11" s="169">
        <f t="shared" si="2"/>
        <v>0.41111111111111109</v>
      </c>
      <c r="L11" s="170">
        <f t="shared" si="2"/>
        <v>0.66666666666666663</v>
      </c>
      <c r="M11" s="1"/>
      <c r="N11" s="1"/>
      <c r="O11" s="1"/>
      <c r="P11" s="1"/>
      <c r="Q11" s="1"/>
      <c r="R11" s="1"/>
      <c r="S11" s="1"/>
      <c r="T11" s="1"/>
    </row>
    <row r="12" spans="1:20">
      <c r="A12" s="157" t="s">
        <v>46</v>
      </c>
      <c r="B12" s="176">
        <v>0.9</v>
      </c>
      <c r="C12" s="139" t="s">
        <v>15</v>
      </c>
      <c r="D12" s="140" t="s">
        <v>15</v>
      </c>
      <c r="E12" s="140" t="s">
        <v>15</v>
      </c>
      <c r="F12" s="140" t="s">
        <v>15</v>
      </c>
      <c r="G12" s="140" t="s">
        <v>15</v>
      </c>
      <c r="H12" s="140" t="s">
        <v>15</v>
      </c>
      <c r="I12" s="140">
        <f>COUNTIFS('Gamma=0.9'!AD3:AD272, "&lt;=0", 'Gamma=0.9'!$AR3:$AR272, "FALSO")</f>
        <v>9</v>
      </c>
      <c r="J12" s="140">
        <f>COUNTIFS('Gamma=0.9'!AE3:AE272, "&lt;=0", 'Gamma=0.9'!$AR3:$AR272, "FALSO")</f>
        <v>1</v>
      </c>
      <c r="K12" s="140">
        <f>COUNTIFS('Gamma=0.9'!AF3:AF272, "&lt;=0", 'Gamma=0.9'!$AR3:$AR272, "FALSO")</f>
        <v>0</v>
      </c>
      <c r="L12" s="141">
        <f>COUNTIFS('Gamma=0.9'!AG3:AG272, "&lt;=0", 'Gamma=0.9'!$AR3:$AR272, "FALSO")</f>
        <v>6</v>
      </c>
      <c r="M12" s="1"/>
      <c r="N12" s="1"/>
      <c r="O12" s="1"/>
      <c r="P12" s="1"/>
      <c r="Q12" s="1"/>
      <c r="R12" s="1"/>
      <c r="S12" s="1"/>
      <c r="T12" s="1"/>
    </row>
    <row r="13" spans="1:20">
      <c r="A13" s="129"/>
      <c r="B13" s="177">
        <v>1</v>
      </c>
      <c r="C13" s="160" t="s">
        <v>15</v>
      </c>
      <c r="D13" s="95" t="s">
        <v>15</v>
      </c>
      <c r="E13" s="95" t="s">
        <v>15</v>
      </c>
      <c r="F13" s="95" t="s">
        <v>15</v>
      </c>
      <c r="G13" s="95" t="s">
        <v>15</v>
      </c>
      <c r="H13" s="95" t="s">
        <v>15</v>
      </c>
      <c r="I13" s="95">
        <f>COUNTIFS('Gamma=1.0'!AG3:AG272, "&lt;=0", 'Gamma=1.0'!$AV3:$AV272, "FALSO")</f>
        <v>1</v>
      </c>
      <c r="J13" s="95">
        <f>COUNTIFS('Gamma=1.0'!AH3:AH272, "&lt;=0", 'Gamma=1.0'!$AV3:$AV272, "FALSO")</f>
        <v>11</v>
      </c>
      <c r="K13" s="95">
        <f>COUNTIFS('Gamma=1.0'!AI3:AI272, "&lt;=0", 'Gamma=1.0'!$AV3:$AV272, "FALSO")</f>
        <v>8</v>
      </c>
      <c r="L13" s="27">
        <f>COUNTIFS('Gamma=1.0'!AJ3:AJ272, "&lt;=0", 'Gamma=1.0'!$AV3:$AV272, "FALSO")</f>
        <v>40</v>
      </c>
      <c r="M13" s="1"/>
      <c r="N13" s="1"/>
      <c r="O13" s="1"/>
      <c r="P13" s="1"/>
      <c r="Q13" s="1"/>
      <c r="R13" s="1"/>
      <c r="S13" s="1"/>
      <c r="T13" s="1"/>
    </row>
    <row r="14" spans="1:20">
      <c r="A14" s="158"/>
      <c r="B14" s="178">
        <v>1.1000000000000001</v>
      </c>
      <c r="C14" s="162" t="s">
        <v>15</v>
      </c>
      <c r="D14" s="35" t="s">
        <v>15</v>
      </c>
      <c r="E14" s="35" t="s">
        <v>15</v>
      </c>
      <c r="F14" s="35" t="s">
        <v>15</v>
      </c>
      <c r="G14" s="35" t="s">
        <v>15</v>
      </c>
      <c r="H14" s="35" t="s">
        <v>15</v>
      </c>
      <c r="I14" s="34">
        <f>COUNTIFS('Gamma=1.1'!AD3:AD272, "&lt;=0", 'Gamma=1.1'!$AR3:$AR272, "FALSO")</f>
        <v>0</v>
      </c>
      <c r="J14" s="34">
        <f>COUNTIFS('Gamma=1.1'!AE3:AE272, "&lt;=0", 'Gamma=1.1'!$AR3:$AR272, "FALSO")</f>
        <v>17</v>
      </c>
      <c r="K14" s="34">
        <f>COUNTIFS('Gamma=1.1'!AF3:AF272, "&lt;=0", 'Gamma=1.1'!$AR3:$AR272, "FALSO")</f>
        <v>18</v>
      </c>
      <c r="L14" s="100">
        <f>COUNTIFS('Gamma=1.1'!AG3:AG272, "&lt;=0", 'Gamma=1.1'!$AR3:$AR272, "FALSO")</f>
        <v>70</v>
      </c>
    </row>
    <row r="15" spans="1:20">
      <c r="A15" s="138" t="s">
        <v>48</v>
      </c>
      <c r="B15" s="176">
        <v>0.9</v>
      </c>
      <c r="C15" s="153" t="s">
        <v>15</v>
      </c>
      <c r="D15" s="154">
        <f>AVERAGEIFS('Gamma=0.9'!AH3:AH272, 'Gamma=0.9'!$AQ3:$AQ272,  TRUE)</f>
        <v>3242.9905185185185</v>
      </c>
      <c r="E15" s="154">
        <f>AVERAGEIFS('Gamma=0.9'!AI3:AI272, 'Gamma=0.9'!$AQ3:$AQ272,  TRUE)</f>
        <v>3899.4442962962962</v>
      </c>
      <c r="F15" s="154">
        <f>AVERAGEIFS('Gamma=0.9'!AJ3:AJ272, 'Gamma=0.9'!$AQ3:$AQ272,  TRUE)</f>
        <v>3985.1693703703704</v>
      </c>
      <c r="G15" s="154">
        <f>AVERAGEIFS('Gamma=0.9'!AK3:AK272, 'Gamma=0.9'!$AQ3:$AQ272,  TRUE)</f>
        <v>3067.3711111111097</v>
      </c>
      <c r="H15" s="154">
        <f>AVERAGEIFS('Gamma=0.9'!AL3:AL272, 'Gamma=0.9'!$AQ3:$AQ272,  TRUE)</f>
        <v>4268.5004444444448</v>
      </c>
      <c r="I15" s="154">
        <f>AVERAGEIFS('Gamma=0.9'!AM3:AM272, 'Gamma=0.9'!$AQ3:$AQ272,  TRUE)</f>
        <v>3294.7119860110461</v>
      </c>
      <c r="J15" s="154">
        <f>AVERAGEIFS('Gamma=0.9'!AN3:AN272, 'Gamma=0.9'!$AQ3:$AQ272,  TRUE)</f>
        <v>4290.0136962263668</v>
      </c>
      <c r="K15" s="154">
        <f>AVERAGEIFS('Gamma=0.9'!AO3:AO272, 'Gamma=0.9'!$AQ3:$AQ272,  TRUE)</f>
        <v>4100.8125599225359</v>
      </c>
      <c r="L15" s="155">
        <f>AVERAGEIFS('Gamma=0.9'!AP3:AP272, 'Gamma=0.9'!$AQ3:$AQ272,  TRUE)</f>
        <v>5605.4321160607869</v>
      </c>
    </row>
    <row r="16" spans="1:20">
      <c r="A16" s="142"/>
      <c r="B16" s="177">
        <v>1</v>
      </c>
      <c r="C16" s="93">
        <f>AVERAGEIFS('Gamma=1.0'!AK3:AK272, 'Gamma=1.0'!$AU3:$AU272,  TRUE)</f>
        <v>5882.2880000000005</v>
      </c>
      <c r="D16" s="93">
        <f>AVERAGEIFS('Gamma=1.0'!AL3:AL272, 'Gamma=1.0'!$AU3:$AU272,  TRUE)</f>
        <v>5130.0512962962966</v>
      </c>
      <c r="E16" s="93">
        <f>AVERAGEIFS('Gamma=1.0'!AM3:AM272, 'Gamma=1.0'!$AU3:$AU272,  TRUE)</f>
        <v>4870.8485925925943</v>
      </c>
      <c r="F16" s="93">
        <f>AVERAGEIFS('Gamma=1.0'!AN3:AN272, 'Gamma=1.0'!$AU3:$AU272,  TRUE)</f>
        <v>4814.139444444445</v>
      </c>
      <c r="G16" s="93">
        <f>AVERAGEIFS('Gamma=1.0'!AO3:AO272, 'Gamma=1.0'!$AU3:$AU272,  TRUE)</f>
        <v>4656.9090370370368</v>
      </c>
      <c r="H16" s="93">
        <f>AVERAGEIFS('Gamma=1.0'!AP3:AP272, 'Gamma=1.0'!$AU3:$AU272,  TRUE)</f>
        <v>4526.5724074074078</v>
      </c>
      <c r="I16" s="93">
        <f>AVERAGEIFS('Gamma=1.0'!AQ3:AQ272, 'Gamma=1.0'!$AU3:$AU272,  TRUE)</f>
        <v>5281.4407863263732</v>
      </c>
      <c r="J16" s="93">
        <f>AVERAGEIFS('Gamma=1.0'!AR3:AR272, 'Gamma=1.0'!$AU3:$AU272,  TRUE)</f>
        <v>5421.4957709815772</v>
      </c>
      <c r="K16" s="93">
        <f>AVERAGEIFS('Gamma=1.0'!AS3:AS272, 'Gamma=1.0'!$AU3:$AU272,  TRUE)</f>
        <v>5291.0939109157634</v>
      </c>
      <c r="L16" s="18">
        <f>AVERAGEIFS('Gamma=1.0'!AT3:AT272, 'Gamma=1.0'!$AU3:$AU272,  TRUE)</f>
        <v>4006.2725571332153</v>
      </c>
    </row>
    <row r="17" spans="1:12">
      <c r="A17" s="143"/>
      <c r="B17" s="178">
        <v>1.1000000000000001</v>
      </c>
      <c r="C17" s="156" t="s">
        <v>15</v>
      </c>
      <c r="D17" s="174">
        <f>AVERAGEIFS('Gamma=1.1'!AH3:AH272, 'Gamma=1.1'!$AQ3:$AQ272,  TRUE)</f>
        <v>6126.2821111111107</v>
      </c>
      <c r="E17" s="174">
        <f>AVERAGEIFS('Gamma=1.1'!AI3:AI272, 'Gamma=1.1'!$AQ3:$AQ272,  TRUE)</f>
        <v>4648.4952222222219</v>
      </c>
      <c r="F17" s="174">
        <f>AVERAGEIFS('Gamma=1.1'!AJ3:AJ272, 'Gamma=1.1'!$AQ3:$AQ272,  TRUE)</f>
        <v>4656.0858518518535</v>
      </c>
      <c r="G17" s="174">
        <f>AVERAGEIFS('Gamma=1.1'!AK3:AK272, 'Gamma=1.1'!$AQ3:$AQ272,  TRUE)</f>
        <v>4868.0391111111112</v>
      </c>
      <c r="H17" s="174">
        <f>AVERAGEIFS('Gamma=1.1'!AL3:AL272, 'Gamma=1.1'!$AQ3:$AQ272,  TRUE)</f>
        <v>4543.9243333333325</v>
      </c>
      <c r="I17" s="174">
        <f>AVERAGEIFS('Gamma=1.1'!AM3:AM272, 'Gamma=1.1'!$AQ3:$AQ272,  TRUE)</f>
        <v>5333.7905006620622</v>
      </c>
      <c r="J17" s="174">
        <f>AVERAGEIFS('Gamma=1.1'!AN3:AN272, 'Gamma=1.1'!$AQ3:$AQ272,  TRUE)</f>
        <v>4762.8257842929279</v>
      </c>
      <c r="K17" s="174">
        <f>AVERAGEIFS('Gamma=1.1'!AO3:AO272, 'Gamma=1.1'!$AQ3:$AQ272,  TRUE)</f>
        <v>4479.7900144170835</v>
      </c>
      <c r="L17" s="175">
        <f>AVERAGEIFS('Gamma=1.1'!AP3:AP272, 'Gamma=1.1'!$AQ3:$AQ272,  TRUE)</f>
        <v>2534.458443034137</v>
      </c>
    </row>
    <row r="18" spans="1:12">
      <c r="A18" s="171" t="s">
        <v>47</v>
      </c>
      <c r="B18" s="176">
        <v>0.9</v>
      </c>
      <c r="C18" s="153" t="s">
        <v>15</v>
      </c>
      <c r="D18" s="154">
        <f>AVERAGEIFS('Gamma=0.9'!AH3:AH272, 'Gamma=0.9'!$AR3:$AR272,  TRUE)</f>
        <v>564.02136645962776</v>
      </c>
      <c r="E18" s="154">
        <f>AVERAGEIFS('Gamma=0.9'!AI3:AI272, 'Gamma=0.9'!$AR3:$AR272,  TRUE)</f>
        <v>1664.9065838509314</v>
      </c>
      <c r="F18" s="154">
        <f>AVERAGEIFS('Gamma=0.9'!AJ3:AJ272, 'Gamma=0.9'!$AR3:$AR272,  TRUE)</f>
        <v>1808.6691304347826</v>
      </c>
      <c r="G18" s="154">
        <f>AVERAGEIFS('Gamma=0.9'!AK3:AK272, 'Gamma=0.9'!$AR3:$AR272,  TRUE)</f>
        <v>410.30900621118019</v>
      </c>
      <c r="H18" s="154">
        <f>AVERAGEIFS('Gamma=0.9'!AL3:AL272, 'Gamma=0.9'!$AR3:$AR272,  TRUE)</f>
        <v>2304.0173913043477</v>
      </c>
      <c r="I18" s="154">
        <f>AVERAGEIFS('Gamma=0.9'!AM3:AM272, 'Gamma=0.9'!$AR3:$AR272,  TRUE)</f>
        <v>896.4601061803213</v>
      </c>
      <c r="J18" s="154">
        <f>AVERAGEIFS('Gamma=0.9'!AN3:AN272, 'Gamma=0.9'!$AR3:$AR272,  TRUE)</f>
        <v>2321.3702591072697</v>
      </c>
      <c r="K18" s="154">
        <f>AVERAGEIFS('Gamma=0.9'!AO3:AO272, 'Gamma=0.9'!$AR3:$AR272,  TRUE)</f>
        <v>2002.604914155806</v>
      </c>
      <c r="L18" s="155">
        <f>AVERAGEIFS('Gamma=0.9'!AP3:AP272, 'Gamma=0.9'!$AR3:$AR272,  TRUE)</f>
        <v>4708.2206824492223</v>
      </c>
    </row>
    <row r="19" spans="1:12">
      <c r="A19" s="172"/>
      <c r="B19" s="177">
        <v>1</v>
      </c>
      <c r="C19" s="93">
        <f>AVERAGEIFS('Gamma=1.0'!AK3:AK272, 'Gamma=1.0'!$AV3:$AV272,  TRUE)</f>
        <v>3415.0825531914902</v>
      </c>
      <c r="D19" s="93">
        <f>AVERAGEIFS('Gamma=1.0'!AL3:AL272, 'Gamma=1.0'!$AV3:$AV272,  TRUE)</f>
        <v>1254.4026595744683</v>
      </c>
      <c r="E19" s="93">
        <f>AVERAGEIFS('Gamma=1.0'!AM3:AM272, 'Gamma=1.0'!$AV3:$AV272,  TRUE)</f>
        <v>509.88425531914896</v>
      </c>
      <c r="F19" s="93">
        <f>AVERAGEIFS('Gamma=1.0'!AN3:AN272, 'Gamma=1.0'!$AV3:$AV272,  TRUE)</f>
        <v>346.99627659574446</v>
      </c>
      <c r="G19" s="93">
        <f>AVERAGEIFS('Gamma=1.0'!AO3:AO272, 'Gamma=1.0'!$AV3:$AV272,  TRUE)</f>
        <v>348.23340425531921</v>
      </c>
      <c r="H19" s="93">
        <f>AVERAGEIFS('Gamma=1.0'!AP3:AP272, 'Gamma=1.0'!$AV3:$AV272,  TRUE)</f>
        <v>185.82510638297873</v>
      </c>
      <c r="I19" s="93">
        <f>AVERAGEIFS('Gamma=1.0'!AQ3:AQ272, 'Gamma=1.0'!$AV3:$AV272,  TRUE)</f>
        <v>1757.8445472260739</v>
      </c>
      <c r="J19" s="93">
        <f>AVERAGEIFS('Gamma=1.0'!AR3:AR272, 'Gamma=1.0'!$AV3:$AV272,  TRUE)</f>
        <v>2807.3041263387559</v>
      </c>
      <c r="K19" s="93">
        <f>AVERAGEIFS('Gamma=1.0'!AS3:AS272, 'Gamma=1.0'!$AV3:$AV272,  TRUE)</f>
        <v>2259.2400105481452</v>
      </c>
      <c r="L19" s="18">
        <f>AVERAGEIFS('Gamma=1.0'!AT3:AT272, 'Gamma=1.0'!$AV3:$AV272,  TRUE)</f>
        <v>374.87171258317665</v>
      </c>
    </row>
    <row r="20" spans="1:12">
      <c r="A20" s="173"/>
      <c r="B20" s="178">
        <v>1.1000000000000001</v>
      </c>
      <c r="C20" s="156" t="s">
        <v>15</v>
      </c>
      <c r="D20" s="174">
        <f>AVERAGEIFS('Gamma=1.1'!AH3:AH272, 'Gamma=1.1'!$AR3:$AR272,  TRUE)</f>
        <v>4564.5106363636369</v>
      </c>
      <c r="E20" s="174">
        <f>AVERAGEIFS('Gamma=1.1'!AI3:AI272, 'Gamma=1.1'!$AR3:$AR272,  TRUE)</f>
        <v>937.21554545454524</v>
      </c>
      <c r="F20" s="174">
        <f>AVERAGEIFS('Gamma=1.1'!AJ3:AJ272, 'Gamma=1.1'!$AR3:$AR272,  TRUE)</f>
        <v>955.84709090909053</v>
      </c>
      <c r="G20" s="174">
        <f>AVERAGEIFS('Gamma=1.1'!AK3:AK272, 'Gamma=1.1'!$AR3:$AR272,  TRUE)</f>
        <v>1540.0184545454545</v>
      </c>
      <c r="H20" s="174">
        <f>AVERAGEIFS('Gamma=1.1'!AL3:AL272, 'Gamma=1.1'!$AR3:$AR272,  TRUE)</f>
        <v>843.14209090909083</v>
      </c>
      <c r="I20" s="174">
        <f>AVERAGEIFS('Gamma=1.1'!AM3:AM272, 'Gamma=1.1'!$AR3:$AR272,  TRUE)</f>
        <v>2619.3039561705154</v>
      </c>
      <c r="J20" s="174">
        <f>AVERAGEIFS('Gamma=1.1'!AN3:AN272, 'Gamma=1.1'!$AR3:$AR272,  TRUE)</f>
        <v>1898.5359587929465</v>
      </c>
      <c r="K20" s="174">
        <f>AVERAGEIFS('Gamma=1.1'!AO3:AO272, 'Gamma=1.1'!$AR3:$AR272,  TRUE)</f>
        <v>1339.5290331775491</v>
      </c>
      <c r="L20" s="175">
        <f>AVERAGEIFS('Gamma=1.1'!AP3:AP272, 'Gamma=1.1'!$AR3:$AR272,  TRUE)</f>
        <v>8.4390704436735682</v>
      </c>
    </row>
    <row r="22" spans="1:12">
      <c r="A22" s="11"/>
    </row>
    <row r="23" spans="1:12">
      <c r="A23" s="11"/>
    </row>
  </sheetData>
  <mergeCells count="7">
    <mergeCell ref="A18:A20"/>
    <mergeCell ref="A15:A17"/>
    <mergeCell ref="A3:A5"/>
    <mergeCell ref="C1:L1"/>
    <mergeCell ref="A6:A8"/>
    <mergeCell ref="A9:A11"/>
    <mergeCell ref="A12:A1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Gamma=0.9</vt:lpstr>
      <vt:lpstr>avg_Gamma=0.9</vt:lpstr>
      <vt:lpstr>Gamma=1.0</vt:lpstr>
      <vt:lpstr>avg_Gamma=1.0</vt:lpstr>
      <vt:lpstr>Gamma=1.1</vt:lpstr>
      <vt:lpstr>avg_Gamma=1.1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11</cp:revision>
  <dcterms:created xsi:type="dcterms:W3CDTF">2020-08-20T00:22:04Z</dcterms:created>
  <dcterms:modified xsi:type="dcterms:W3CDTF">2022-10-22T21:19:17Z</dcterms:modified>
</cp:coreProperties>
</file>