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db-3\Desktop\Resultat_chantier\RH\"/>
    </mc:Choice>
  </mc:AlternateContent>
  <xr:revisionPtr revIDLastSave="0" documentId="13_ncr:1_{E51D344D-A1D3-44FE-B938-B2DB33FE1600}" xr6:coauthVersionLast="45" xr6:coauthVersionMax="45" xr10:uidLastSave="{00000000-0000-0000-0000-000000000000}"/>
  <bookViews>
    <workbookView xWindow="-120" yWindow="-120" windowWidth="29040" windowHeight="15840" tabRatio="621" firstSheet="2" activeTab="3" xr2:uid="{4811E13A-B078-4CD1-8E68-EA5EC2BBCBCE}"/>
  </bookViews>
  <sheets>
    <sheet name="AFFECTATION 2020" sheetId="1" r:id="rId1"/>
    <sheet name="SALAIRE REFERENCE 2020" sheetId="2" r:id="rId2"/>
    <sheet name="COUT COMPTA 2020" sheetId="3" r:id="rId3"/>
    <sheet name="AFFECTATION 2019" sheetId="4" r:id="rId4"/>
    <sheet name="SALAIRE REFERENCE 2019" sheetId="5" r:id="rId5"/>
    <sheet name="COUT COMPTA 2019" sheetId="6" r:id="rId6"/>
  </sheets>
  <definedNames>
    <definedName name="_xlnm._FilterDatabase" localSheetId="3" hidden="1">'AFFECTATION 2019'!$A$3:$AK$20</definedName>
    <definedName name="_xlnm._FilterDatabase" localSheetId="0" hidden="1">'AFFECTATION 2020'!$A$3:$AI$22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1" l="1"/>
  <c r="W24" i="1"/>
  <c r="AD17" i="5" l="1"/>
  <c r="AD21" i="5"/>
  <c r="V11" i="5"/>
  <c r="V16" i="5"/>
  <c r="V21" i="5"/>
  <c r="N9" i="5"/>
  <c r="N13" i="5"/>
  <c r="E24" i="5"/>
  <c r="F20" i="5" s="1"/>
  <c r="J17" i="5"/>
  <c r="AC24" i="5"/>
  <c r="AD10" i="5" s="1"/>
  <c r="Y24" i="5"/>
  <c r="Z6" i="5" s="1"/>
  <c r="U24" i="5"/>
  <c r="V10" i="5" s="1"/>
  <c r="Q24" i="5"/>
  <c r="R8" i="5" s="1"/>
  <c r="M24" i="5"/>
  <c r="N10" i="5" s="1"/>
  <c r="I24" i="5"/>
  <c r="R19" i="5" l="1"/>
  <c r="V15" i="5"/>
  <c r="N21" i="5"/>
  <c r="R6" i="5"/>
  <c r="R15" i="5"/>
  <c r="R7" i="5"/>
  <c r="V19" i="5"/>
  <c r="V13" i="5"/>
  <c r="V8" i="5"/>
  <c r="AD13" i="5"/>
  <c r="R11" i="5"/>
  <c r="R18" i="5"/>
  <c r="R10" i="5"/>
  <c r="V20" i="5"/>
  <c r="V9" i="5"/>
  <c r="N17" i="5"/>
  <c r="R22" i="5"/>
  <c r="R14" i="5"/>
  <c r="V6" i="5"/>
  <c r="V17" i="5"/>
  <c r="V12" i="5"/>
  <c r="V7" i="5"/>
  <c r="AD9" i="5"/>
  <c r="F16" i="5"/>
  <c r="F12" i="5"/>
  <c r="J10" i="5"/>
  <c r="J14" i="5"/>
  <c r="J18" i="5"/>
  <c r="J22" i="5"/>
  <c r="J7" i="5"/>
  <c r="J11" i="5"/>
  <c r="J15" i="5"/>
  <c r="J19" i="5"/>
  <c r="J6" i="5"/>
  <c r="J8" i="5"/>
  <c r="J12" i="5"/>
  <c r="J16" i="5"/>
  <c r="J20" i="5"/>
  <c r="Z8" i="5"/>
  <c r="Z12" i="5"/>
  <c r="Z16" i="5"/>
  <c r="Z20" i="5"/>
  <c r="Z9" i="5"/>
  <c r="Z13" i="5"/>
  <c r="Z17" i="5"/>
  <c r="Z21" i="5"/>
  <c r="Z10" i="5"/>
  <c r="Z14" i="5"/>
  <c r="Z18" i="5"/>
  <c r="Z22" i="5"/>
  <c r="Z7" i="5"/>
  <c r="Z11" i="5"/>
  <c r="Z15" i="5"/>
  <c r="J13" i="5"/>
  <c r="J9" i="5"/>
  <c r="J21" i="5"/>
  <c r="F9" i="5"/>
  <c r="F13" i="5"/>
  <c r="F17" i="5"/>
  <c r="F21" i="5"/>
  <c r="F10" i="5"/>
  <c r="F14" i="5"/>
  <c r="F18" i="5"/>
  <c r="F22" i="5"/>
  <c r="F7" i="5"/>
  <c r="F11" i="5"/>
  <c r="F15" i="5"/>
  <c r="F19" i="5"/>
  <c r="F6" i="5"/>
  <c r="F8" i="5"/>
  <c r="Z19" i="5"/>
  <c r="N20" i="5"/>
  <c r="N16" i="5"/>
  <c r="N12" i="5"/>
  <c r="N8" i="5"/>
  <c r="AD20" i="5"/>
  <c r="AD16" i="5"/>
  <c r="AD12" i="5"/>
  <c r="AD8" i="5"/>
  <c r="N6" i="5"/>
  <c r="N19" i="5"/>
  <c r="N15" i="5"/>
  <c r="N11" i="5"/>
  <c r="N7" i="5"/>
  <c r="R21" i="5"/>
  <c r="R17" i="5"/>
  <c r="R13" i="5"/>
  <c r="R9" i="5"/>
  <c r="AD6" i="5"/>
  <c r="AD19" i="5"/>
  <c r="AD15" i="5"/>
  <c r="AD11" i="5"/>
  <c r="AD7" i="5"/>
  <c r="N22" i="5"/>
  <c r="N18" i="5"/>
  <c r="N14" i="5"/>
  <c r="R20" i="5"/>
  <c r="R16" i="5"/>
  <c r="R12" i="5"/>
  <c r="V22" i="5"/>
  <c r="V18" i="5"/>
  <c r="V14" i="5"/>
  <c r="AD22" i="5"/>
  <c r="AD18" i="5"/>
  <c r="AD14" i="5"/>
  <c r="F6" i="2"/>
  <c r="F9" i="3"/>
  <c r="B24" i="1" s="1"/>
  <c r="F18" i="2"/>
  <c r="E23" i="2"/>
  <c r="H10" i="6"/>
  <c r="I10" i="6"/>
  <c r="J10" i="6"/>
  <c r="K10" i="6"/>
  <c r="L10" i="6"/>
  <c r="M10" i="6"/>
  <c r="N10" i="6"/>
  <c r="O10" i="6"/>
  <c r="P10" i="6"/>
  <c r="Q10" i="6"/>
  <c r="G10" i="6"/>
  <c r="F10" i="6"/>
  <c r="B4" i="1" l="1"/>
  <c r="Z24" i="5"/>
  <c r="V24" i="5"/>
  <c r="R24" i="5"/>
  <c r="F24" i="5"/>
  <c r="AD24" i="5"/>
  <c r="N24" i="5"/>
  <c r="J24" i="5"/>
  <c r="N22" i="4"/>
  <c r="K22" i="4"/>
  <c r="AI22" i="4"/>
  <c r="AF22" i="4"/>
  <c r="AC22" i="4"/>
  <c r="Z22" i="4"/>
  <c r="W22" i="4"/>
  <c r="Q22" i="4"/>
  <c r="H22" i="4"/>
  <c r="E22" i="4"/>
  <c r="B22" i="4"/>
  <c r="T22" i="4" l="1"/>
  <c r="T24" i="1"/>
  <c r="N23" i="2" l="1"/>
  <c r="O7" i="2" s="1"/>
  <c r="J23" i="2"/>
  <c r="G9" i="3"/>
  <c r="E24" i="1" s="1"/>
  <c r="H9" i="3"/>
  <c r="H24" i="1" s="1"/>
  <c r="I9" i="3"/>
  <c r="K24" i="1" s="1"/>
  <c r="J9" i="3"/>
  <c r="N24" i="1" s="1"/>
  <c r="K9" i="3"/>
  <c r="Q24" i="1" s="1"/>
  <c r="O18" i="2" l="1"/>
  <c r="K9" i="2"/>
  <c r="K20" i="2"/>
  <c r="H20" i="1" s="1"/>
  <c r="O10" i="2"/>
  <c r="Q8" i="1" s="1"/>
  <c r="O17" i="2"/>
  <c r="N17" i="1" s="1"/>
  <c r="O9" i="2"/>
  <c r="Q7" i="1" s="1"/>
  <c r="O22" i="2"/>
  <c r="N22" i="1" s="1"/>
  <c r="O14" i="2"/>
  <c r="O21" i="2"/>
  <c r="N21" i="1" s="1"/>
  <c r="O13" i="2"/>
  <c r="Q12" i="1" s="1"/>
  <c r="Q5" i="1"/>
  <c r="K16" i="2"/>
  <c r="K12" i="2"/>
  <c r="H11" i="1" s="1"/>
  <c r="K8" i="2"/>
  <c r="K6" i="1" s="1"/>
  <c r="K6" i="2"/>
  <c r="K4" i="1" s="1"/>
  <c r="K19" i="2"/>
  <c r="K19" i="1" s="1"/>
  <c r="K15" i="2"/>
  <c r="K11" i="2"/>
  <c r="K10" i="1" s="1"/>
  <c r="K7" i="2"/>
  <c r="K5" i="1" s="1"/>
  <c r="K22" i="2"/>
  <c r="K22" i="1" s="1"/>
  <c r="K18" i="2"/>
  <c r="H18" i="1" s="1"/>
  <c r="K14" i="2"/>
  <c r="K13" i="1" s="1"/>
  <c r="K10" i="2"/>
  <c r="H8" i="1" s="1"/>
  <c r="O20" i="2"/>
  <c r="Q20" i="1" s="1"/>
  <c r="O16" i="2"/>
  <c r="Q15" i="1" s="1"/>
  <c r="O12" i="2"/>
  <c r="Q11" i="1" s="1"/>
  <c r="O8" i="2"/>
  <c r="N6" i="1" s="1"/>
  <c r="K21" i="2"/>
  <c r="H21" i="1" s="1"/>
  <c r="K17" i="2"/>
  <c r="H17" i="1" s="1"/>
  <c r="K13" i="2"/>
  <c r="H12" i="1" s="1"/>
  <c r="O6" i="2"/>
  <c r="O19" i="2"/>
  <c r="N19" i="1" s="1"/>
  <c r="O15" i="2"/>
  <c r="N14" i="1" s="1"/>
  <c r="O11" i="2"/>
  <c r="N10" i="1" s="1"/>
  <c r="Q13" i="1"/>
  <c r="N15" i="1"/>
  <c r="Q18" i="1"/>
  <c r="Q6" i="1"/>
  <c r="N12" i="1"/>
  <c r="Q22" i="1"/>
  <c r="Q17" i="1"/>
  <c r="K8" i="1"/>
  <c r="Q21" i="1"/>
  <c r="H7" i="1"/>
  <c r="H15" i="1"/>
  <c r="K7" i="1"/>
  <c r="H14" i="1"/>
  <c r="K15" i="1"/>
  <c r="K20" i="1"/>
  <c r="N5" i="1"/>
  <c r="K14" i="1"/>
  <c r="N18" i="1"/>
  <c r="N13" i="1"/>
  <c r="Q4" i="1"/>
  <c r="Q14" i="1"/>
  <c r="Q10" i="1"/>
  <c r="F21" i="2"/>
  <c r="F17" i="2"/>
  <c r="F13" i="2"/>
  <c r="F9" i="2"/>
  <c r="B7" i="1" s="1"/>
  <c r="E21" i="1"/>
  <c r="F20" i="2"/>
  <c r="F16" i="2"/>
  <c r="F12" i="2"/>
  <c r="B11" i="1" s="1"/>
  <c r="F8" i="2"/>
  <c r="B6" i="1" s="1"/>
  <c r="F19" i="2"/>
  <c r="F15" i="2"/>
  <c r="F11" i="2"/>
  <c r="B10" i="1" s="1"/>
  <c r="F7" i="2"/>
  <c r="B5" i="1" s="1"/>
  <c r="F22" i="2"/>
  <c r="F14" i="2"/>
  <c r="F10" i="2"/>
  <c r="B8" i="1" s="1"/>
  <c r="K12" i="1" l="1"/>
  <c r="N8" i="1"/>
  <c r="N11" i="1"/>
  <c r="K17" i="1"/>
  <c r="H6" i="1"/>
  <c r="K18" i="1"/>
  <c r="E4" i="1"/>
  <c r="E7" i="1"/>
  <c r="N7" i="1"/>
  <c r="O23" i="2"/>
  <c r="Q19" i="1"/>
  <c r="N4" i="1"/>
  <c r="K23" i="2"/>
  <c r="H5" i="1"/>
  <c r="H13" i="1"/>
  <c r="H10" i="1"/>
  <c r="H4" i="1"/>
  <c r="E12" i="1"/>
  <c r="F23" i="2"/>
  <c r="K11" i="1"/>
  <c r="H19" i="1"/>
  <c r="K21" i="1"/>
  <c r="N20" i="1"/>
  <c r="H22" i="1"/>
  <c r="E17" i="1"/>
  <c r="E10" i="1"/>
  <c r="E18" i="1"/>
  <c r="E14" i="1"/>
  <c r="E15" i="1"/>
  <c r="E13" i="1"/>
  <c r="E22" i="1"/>
  <c r="E19" i="1"/>
  <c r="E20" i="1"/>
  <c r="E11" i="1"/>
  <c r="E8" i="1"/>
  <c r="E5" i="1"/>
  <c r="E6" i="1"/>
  <c r="B18" i="1"/>
  <c r="B22" i="1"/>
  <c r="B17" i="1"/>
  <c r="B20" i="1"/>
  <c r="B19" i="1"/>
  <c r="B21" i="1"/>
  <c r="B15" i="1"/>
  <c r="B13" i="1"/>
  <c r="B12" i="1"/>
  <c r="B14" i="1"/>
</calcChain>
</file>

<file path=xl/sharedStrings.xml><?xml version="1.0" encoding="utf-8"?>
<sst xmlns="http://schemas.openxmlformats.org/spreadsheetml/2006/main" count="1161" uniqueCount="87">
  <si>
    <t>Michelle BERTRAND</t>
  </si>
  <si>
    <t>Bayram CALISKAN</t>
  </si>
  <si>
    <t>Nathalie CHAPELON</t>
  </si>
  <si>
    <t>Yussuf COBAN</t>
  </si>
  <si>
    <t>Stephane COURANT</t>
  </si>
  <si>
    <t>Cinca DO CARMO</t>
  </si>
  <si>
    <t>Rodriguez DOS SANTOS</t>
  </si>
  <si>
    <t xml:space="preserve">Roger ERDEM </t>
  </si>
  <si>
    <t>Nicolas GASPARD</t>
  </si>
  <si>
    <t>Damien GUNES</t>
  </si>
  <si>
    <t>Marco JORDAO PEDROSA</t>
  </si>
  <si>
    <t>Eusebio MENDES</t>
  </si>
  <si>
    <t>Moin MIAH</t>
  </si>
  <si>
    <t>Esteve RIBEIRO</t>
  </si>
  <si>
    <t>Jose COME THIANT</t>
  </si>
  <si>
    <t>Luis Filipe TIAGO FERNANDES</t>
  </si>
  <si>
    <t>Jose Xavier DA COSTA</t>
  </si>
  <si>
    <t xml:space="preserve">SALAIRES 2020 </t>
  </si>
  <si>
    <t>Code compt</t>
  </si>
  <si>
    <t>Code chantier</t>
  </si>
  <si>
    <t>S</t>
  </si>
  <si>
    <t>20-STRUCT</t>
  </si>
  <si>
    <t>CC</t>
  </si>
  <si>
    <t>C</t>
  </si>
  <si>
    <t>G</t>
  </si>
  <si>
    <t>19-TK-VILL</t>
  </si>
  <si>
    <t>CDTX</t>
  </si>
  <si>
    <t>19-LT-NLG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</si>
  <si>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</si>
  <si>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</si>
  <si>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</si>
  <si>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</si>
  <si>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</si>
  <si>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</si>
  <si>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</si>
  <si>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</si>
  <si>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</si>
  <si>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</si>
  <si>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</si>
  <si>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</si>
  <si>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CHARGES</t>
  </si>
  <si>
    <t>SALAIRES NET</t>
  </si>
  <si>
    <t>TOTAL</t>
  </si>
  <si>
    <t>SALAIRE REFERENCE</t>
  </si>
  <si>
    <t>PERIODE JANVIER-FEVRIER</t>
  </si>
  <si>
    <t>NOM</t>
  </si>
  <si>
    <t>COUT SALARIE</t>
  </si>
  <si>
    <t>POURCENTAGE</t>
  </si>
  <si>
    <t>DONNEES COMPTA</t>
  </si>
  <si>
    <t>A calculer</t>
  </si>
  <si>
    <t>PERIODE MARS-AVRIL</t>
  </si>
  <si>
    <t>PERIODE MAI-AOUT</t>
  </si>
  <si>
    <t>19-GP-ROSN</t>
  </si>
  <si>
    <t>20-LOGIH</t>
  </si>
  <si>
    <t>19-PROV-NLG</t>
  </si>
  <si>
    <t>19-LE-VILL</t>
  </si>
  <si>
    <t>Aline LAURENS</t>
  </si>
  <si>
    <t>SALAIRES 2019</t>
  </si>
  <si>
    <t>PERIODE MAI-JUIN</t>
  </si>
  <si>
    <t>PERIODE JUILLET-AOUT</t>
  </si>
  <si>
    <t>PERIODE AOUT-SEPTEMBRE</t>
  </si>
  <si>
    <t>PERIODE OCTOBRE-NOVEMBRE</t>
  </si>
  <si>
    <t>PERIODE DECEMBRE</t>
  </si>
  <si>
    <t>SALAIRE FERNANDES ANTHONY</t>
  </si>
  <si>
    <t xml:space="preserve">En attente des données par Subilleau </t>
  </si>
  <si>
    <t>bulletin decembre</t>
  </si>
  <si>
    <t>bulltin decembee</t>
  </si>
  <si>
    <t>bulletin de mars avril mai</t>
  </si>
  <si>
    <t>bulletin septemvre</t>
  </si>
  <si>
    <t>bulletin mars a vril</t>
  </si>
  <si>
    <t>bulletinde juin a dec</t>
  </si>
  <si>
    <t>bulletin de octobre</t>
  </si>
  <si>
    <t xml:space="preserve">bulletin de mars </t>
  </si>
  <si>
    <t>bulletin de mai</t>
  </si>
  <si>
    <t>bulletin de aout</t>
  </si>
  <si>
    <t>bulletin de novembre</t>
  </si>
  <si>
    <t>bulletin de septembre</t>
  </si>
  <si>
    <t>bulletin de mars</t>
  </si>
  <si>
    <t xml:space="preserve">**mois bulletin reference </t>
  </si>
  <si>
    <t>ecart a justifier</t>
  </si>
  <si>
    <t>ecart a jusitifer</t>
  </si>
  <si>
    <t xml:space="preserve"> </t>
  </si>
  <si>
    <t>Fabio CALVO</t>
  </si>
  <si>
    <t>**cout global</t>
  </si>
  <si>
    <t>19-ROCH-LP</t>
  </si>
  <si>
    <t>19-LT-NLG0</t>
  </si>
  <si>
    <t>19-PRO-NLG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</si>
</sst>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44" fontId="0" fillId="0" borderId="0" xfId="0" applyNumberFormat="1"/>
    <xf numFmtId="10" fontId="0" fillId="0" borderId="0" xfId="0" applyNumberFormat="1"/>
    <xf numFmtId="0" fontId="1" fillId="0" borderId="0" xfId="0" applyFont="1"/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 wrapText="1"/>
    </xf>
    <xf numFmtId="2" fontId="1" fillId="0" borderId="3" xfId="0" applyNumberFormat="1" applyFont="1" applyBorder="1" applyAlignment="1">
      <alignment horizontal="center" wrapText="1"/>
    </xf>
    <xf numFmtId="44" fontId="0" fillId="0" borderId="4" xfId="0" applyNumberForma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44" fontId="0" fillId="0" borderId="0" xfId="0" applyNumberFormat="1" applyFill="1" applyBorder="1"/>
    <xf numFmtId="2" fontId="0" fillId="0" borderId="0" xfId="0" applyNumberFormat="1" applyFill="1" applyBorder="1" applyAlignment="1">
      <alignment horizontal="center"/>
    </xf>
    <xf numFmtId="4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wrapText="1"/>
    </xf>
    <xf numFmtId="44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2" fontId="0" fillId="4" borderId="0" xfId="0" applyNumberFormat="1" applyFill="1" applyAlignment="1">
      <alignment horizontal="center"/>
    </xf>
    <xf numFmtId="44" fontId="1" fillId="2" borderId="11" xfId="0" applyNumberFormat="1" applyFont="1" applyFill="1" applyBorder="1" applyAlignment="1">
      <alignment horizontal="center"/>
    </xf>
    <xf numFmtId="164" fontId="0" fillId="0" borderId="0" xfId="0" applyNumberFormat="1"/>
    <xf numFmtId="164" fontId="6" fillId="0" borderId="0" xfId="1" applyNumberFormat="1"/>
    <xf numFmtId="0" fontId="1" fillId="0" borderId="4" xfId="0" applyFont="1" applyBorder="1"/>
    <xf numFmtId="0" fontId="1" fillId="0" borderId="5" xfId="0" applyFont="1" applyBorder="1"/>
    <xf numFmtId="44" fontId="0" fillId="0" borderId="5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0" fontId="0" fillId="0" borderId="4" xfId="0" applyFont="1" applyBorder="1"/>
    <xf numFmtId="0" fontId="0" fillId="0" borderId="7" xfId="0" applyFont="1" applyBorder="1"/>
    <xf numFmtId="10" fontId="1" fillId="0" borderId="6" xfId="0" applyNumberFormat="1" applyFont="1" applyBorder="1"/>
    <xf numFmtId="10" fontId="5" fillId="0" borderId="6" xfId="0" applyNumberFormat="1" applyFont="1" applyBorder="1" applyAlignment="1">
      <alignment horizontal="center"/>
    </xf>
    <xf numFmtId="10" fontId="5" fillId="0" borderId="9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/>
    </xf>
    <xf numFmtId="0" fontId="9" fillId="0" borderId="4" xfId="0" applyFont="1" applyBorder="1"/>
    <xf numFmtId="44" fontId="9" fillId="0" borderId="5" xfId="0" applyNumberFormat="1" applyFont="1" applyBorder="1" applyAlignment="1">
      <alignment horizontal="center"/>
    </xf>
    <xf numFmtId="164" fontId="6" fillId="0" borderId="0" xfId="1" applyNumberFormat="1" applyFont="1"/>
    <xf numFmtId="164" fontId="9" fillId="0" borderId="0" xfId="0" applyNumberFormat="1" applyFont="1"/>
    <xf numFmtId="0" fontId="1" fillId="4" borderId="0" xfId="0" applyFont="1" applyFill="1"/>
    <xf numFmtId="44" fontId="1" fillId="4" borderId="11" xfId="0" applyNumberFormat="1" applyFont="1" applyFill="1" applyBorder="1" applyAlignment="1">
      <alignment horizontal="center"/>
    </xf>
    <xf numFmtId="44" fontId="0" fillId="4" borderId="7" xfId="0" applyNumberFormat="1" applyFill="1" applyBorder="1" applyAlignment="1">
      <alignment horizontal="center"/>
    </xf>
    <xf numFmtId="0" fontId="0" fillId="0" borderId="5" xfId="0" applyBorder="1"/>
    <xf numFmtId="10" fontId="0" fillId="0" borderId="5" xfId="0" applyNumberFormat="1" applyBorder="1"/>
    <xf numFmtId="44" fontId="0" fillId="0" borderId="5" xfId="0" applyNumberFormat="1" applyBorder="1"/>
    <xf numFmtId="10" fontId="1" fillId="0" borderId="5" xfId="0" applyNumberFormat="1" applyFont="1" applyBorder="1"/>
    <xf numFmtId="43" fontId="0" fillId="0" borderId="0" xfId="2" applyFont="1"/>
    <xf numFmtId="164" fontId="1" fillId="0" borderId="0" xfId="0" applyNumberFormat="1" applyFont="1"/>
    <xf numFmtId="2" fontId="1" fillId="4" borderId="2" xfId="0" applyNumberFormat="1" applyFont="1" applyFill="1" applyBorder="1" applyAlignment="1">
      <alignment horizontal="center" wrapText="1"/>
    </xf>
    <xf numFmtId="2" fontId="1" fillId="4" borderId="3" xfId="0" applyNumberFormat="1" applyFont="1" applyFill="1" applyBorder="1" applyAlignment="1">
      <alignment horizontal="center" wrapText="1"/>
    </xf>
    <xf numFmtId="2" fontId="4" fillId="4" borderId="5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44" fontId="0" fillId="4" borderId="0" xfId="0" applyNumberFormat="1" applyFill="1"/>
    <xf numFmtId="44" fontId="0" fillId="4" borderId="5" xfId="0" applyNumberFormat="1" applyFill="1" applyBorder="1" applyAlignment="1">
      <alignment horizontal="center"/>
    </xf>
    <xf numFmtId="44" fontId="1" fillId="0" borderId="0" xfId="0" applyNumberFormat="1" applyFont="1"/>
    <xf numFmtId="10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0" fillId="5" borderId="0" xfId="0" applyNumberFormat="1" applyFont="1" applyFill="1" applyAlignment="1">
      <alignment horizontal="center" textRotation="45" wrapText="1"/>
    </xf>
    <xf numFmtId="0" fontId="1" fillId="2" borderId="5" xfId="0" applyFont="1" applyFill="1" applyBorder="1" applyAlignment="1">
      <alignment horizontal="center"/>
    </xf>
  </cellXfs>
  <cellStyles count="3">
    <cellStyle name="Milliers" xfId="2" builtinId="3"/>
    <cellStyle name="Normal" xfId="0" builtinId="0"/>
    <cellStyle name="Normal 2" xfId="1" xr:uid="{F7101EA5-13FE-47EA-ABCB-E770C24CC8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26</xdr:row>
      <xdr:rowOff>142875</xdr:rowOff>
    </xdr:from>
    <xdr:to>
      <xdr:col>6</xdr:col>
      <xdr:colOff>152400</xdr:colOff>
      <xdr:row>46</xdr:row>
      <xdr:rowOff>64881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5ECA62B-790D-4E0A-BD23-6BC604ECE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095875"/>
          <a:ext cx="5905500" cy="373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24</xdr:row>
      <xdr:rowOff>142875</xdr:rowOff>
    </xdr:from>
    <xdr:to>
      <xdr:col>6</xdr:col>
      <xdr:colOff>152400</xdr:colOff>
      <xdr:row>44</xdr:row>
      <xdr:rowOff>64881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BF66975-527C-4199-8396-4BE174632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286375"/>
          <a:ext cx="5905500" cy="3732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942D-05BC-4B81-8AA1-F83D229E5D55}">
  <sheetPr codeName="Feuil1">
    <pageSetUpPr fitToPage="1"/>
  </sheetPr>
  <dimension ref="A1:AK52"/>
  <sheetViews>
    <sheetView workbookViewId="0">
      <pane xSplit="1" topLeftCell="L1" activePane="topRight" state="frozen"/>
      <selection pane="topRight" activeCell="G26" sqref="G26"/>
    </sheetView>
  </sheetViews>
  <sheetFormatPr baseColWidth="10" defaultRowHeight="15" x14ac:dyDescent="0.25"/>
  <cols>
    <col min="1" max="1" width="28.5703125" customWidth="1"/>
    <col min="2" max="2" width="15.28515625" style="5" bestFit="1" customWidth="1"/>
    <col min="3" max="3" width="8.28515625" style="4" customWidth="1"/>
    <col min="4" max="4" width="10.5703125" style="4" customWidth="1"/>
    <col min="5" max="5" width="15.28515625" style="1" bestFit="1" customWidth="1"/>
    <col min="6" max="6" width="8.85546875" style="4" customWidth="1"/>
    <col min="7" max="7" width="10.5703125" style="4" customWidth="1"/>
    <col min="8" max="8" width="15.28515625" style="1" bestFit="1" customWidth="1"/>
    <col min="9" max="9" width="11.85546875" style="4" bestFit="1" customWidth="1"/>
    <col min="10" max="10" width="10.5703125" style="4" customWidth="1"/>
    <col min="11" max="11" width="15.28515625" style="1" bestFit="1" customWidth="1"/>
    <col min="12" max="12" width="8.85546875" style="4" customWidth="1"/>
    <col min="13" max="13" width="10.5703125" style="4" customWidth="1"/>
    <col min="14" max="14" width="15.28515625" style="1" bestFit="1" customWidth="1"/>
    <col min="15" max="15" width="8.85546875" style="4" customWidth="1"/>
    <col min="16" max="16" width="10.5703125" style="4" customWidth="1"/>
    <col min="17" max="17" width="15.28515625" style="1" bestFit="1" customWidth="1"/>
    <col min="18" max="18" width="8.85546875" style="4" customWidth="1"/>
    <col min="19" max="19" width="10.5703125" style="4" customWidth="1"/>
    <col min="20" max="20" width="15.28515625" style="1" bestFit="1" customWidth="1"/>
    <col min="21" max="21" width="8.85546875" style="4" customWidth="1"/>
    <col min="22" max="22" width="10.5703125" style="4" customWidth="1"/>
    <col min="23" max="23" width="15.28515625" style="1" bestFit="1" customWidth="1"/>
    <col min="24" max="24" width="8.85546875" style="4" customWidth="1"/>
    <col min="25" max="25" width="10.5703125" style="4" customWidth="1"/>
    <col min="26" max="26" width="15.28515625" style="1" bestFit="1" customWidth="1"/>
    <col min="27" max="27" width="8.85546875" style="4" customWidth="1"/>
    <col min="28" max="28" width="10.5703125" style="4" customWidth="1"/>
    <col min="29" max="29" width="15.28515625" style="1" bestFit="1" customWidth="1"/>
    <col min="30" max="30" width="8.85546875" style="4" customWidth="1"/>
    <col min="31" max="31" width="10.5703125" style="4" customWidth="1"/>
    <col min="32" max="32" width="15.28515625" bestFit="1" customWidth="1"/>
    <col min="33" max="33" width="8.85546875" style="4" customWidth="1"/>
    <col min="34" max="34" width="10.5703125" style="4" customWidth="1"/>
    <col min="35" max="35" width="15.28515625" bestFit="1" customWidth="1"/>
    <col min="36" max="36" width="8.85546875" style="4" customWidth="1"/>
    <col min="37" max="37" width="10.5703125" style="4" customWidth="1"/>
  </cols>
  <sheetData>
    <row r="1" spans="1:37" ht="24" customHeight="1" x14ac:dyDescent="0.25">
      <c r="A1" s="21" t="s">
        <v>83</v>
      </c>
      <c r="B1" s="60" t="s">
        <v>17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 ht="18.75" customHeight="1" thickBot="1" x14ac:dyDescent="0.3">
      <c r="A2" s="2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x14ac:dyDescent="0.25">
      <c r="B3" s="35">
        <v>43831</v>
      </c>
      <c r="C3" s="6" t="s">
        <v>18</v>
      </c>
      <c r="D3" s="7" t="s">
        <v>19</v>
      </c>
      <c r="E3" s="35">
        <v>43862</v>
      </c>
      <c r="F3" s="6" t="s">
        <v>18</v>
      </c>
      <c r="G3" s="7" t="s">
        <v>19</v>
      </c>
      <c r="H3" s="35">
        <v>43891</v>
      </c>
      <c r="I3" s="6" t="s">
        <v>18</v>
      </c>
      <c r="J3" s="7" t="s">
        <v>19</v>
      </c>
      <c r="K3" s="35">
        <v>43922</v>
      </c>
      <c r="L3" s="6" t="s">
        <v>18</v>
      </c>
      <c r="M3" s="7" t="s">
        <v>19</v>
      </c>
      <c r="N3" s="35">
        <v>43952</v>
      </c>
      <c r="O3" s="6" t="s">
        <v>18</v>
      </c>
      <c r="P3" s="7" t="s">
        <v>19</v>
      </c>
      <c r="Q3" s="35">
        <v>43983</v>
      </c>
      <c r="R3" s="6" t="s">
        <v>18</v>
      </c>
      <c r="S3" s="7" t="s">
        <v>19</v>
      </c>
      <c r="T3" s="35">
        <v>44013</v>
      </c>
      <c r="U3" s="6" t="s">
        <v>18</v>
      </c>
      <c r="V3" s="7" t="s">
        <v>19</v>
      </c>
      <c r="W3" s="35">
        <v>44044</v>
      </c>
      <c r="X3" s="6" t="s">
        <v>18</v>
      </c>
      <c r="Y3" s="7" t="s">
        <v>19</v>
      </c>
      <c r="Z3" s="35">
        <v>44075</v>
      </c>
      <c r="AA3" s="6" t="s">
        <v>18</v>
      </c>
      <c r="AB3" s="7" t="s">
        <v>19</v>
      </c>
      <c r="AC3" s="35">
        <v>44105</v>
      </c>
      <c r="AD3" s="6" t="s">
        <v>18</v>
      </c>
      <c r="AE3" s="7" t="s">
        <v>19</v>
      </c>
      <c r="AF3" s="35">
        <v>44136</v>
      </c>
      <c r="AG3" s="6" t="s">
        <v>18</v>
      </c>
      <c r="AH3" s="7" t="s">
        <v>19</v>
      </c>
      <c r="AI3" s="35">
        <v>44166</v>
      </c>
      <c r="AJ3" s="6" t="s">
        <v>18</v>
      </c>
      <c r="AK3" s="7" t="s">
        <v>19</v>
      </c>
    </row>
    <row r="4" spans="1:37" x14ac:dyDescent="0.25">
      <c r="A4" s="3" t="s">
        <v>0</v>
      </c>
      <c r="B4" s="8">
        <f>+'SALAIRE REFERENCE 2020'!F6*'AFFECTATION 2020'!$B$24</f>
        <v>4114.1913252517325</v>
      </c>
      <c r="C4" s="9" t="s">
        <v>20</v>
      </c>
      <c r="D4" s="10" t="s">
        <v>21</v>
      </c>
      <c r="E4" s="8">
        <f>'SALAIRE REFERENCE 2020'!F6*'AFFECTATION 2020'!$E$24</f>
        <v>4284.2984066729641</v>
      </c>
      <c r="F4" s="9" t="s">
        <v>20</v>
      </c>
      <c r="G4" s="10" t="s">
        <v>21</v>
      </c>
      <c r="H4" s="8">
        <f>'SALAIRE REFERENCE 2020'!K6*'AFFECTATION 2020'!$H$24</f>
        <v>2943.6267134325503</v>
      </c>
      <c r="I4" s="9" t="s">
        <v>20</v>
      </c>
      <c r="J4" s="10" t="s">
        <v>21</v>
      </c>
      <c r="K4" s="8">
        <f>'SALAIRE REFERENCE 2020'!K6*'AFFECTATION 2020'!$K$24</f>
        <v>1978.7010581172813</v>
      </c>
      <c r="L4" s="9" t="s">
        <v>20</v>
      </c>
      <c r="M4" s="10" t="s">
        <v>21</v>
      </c>
      <c r="N4" s="8">
        <f>+'SALAIRE REFERENCE 2020'!O6*'AFFECTATION 2020'!$N$24</f>
        <v>4565.2934227886981</v>
      </c>
      <c r="O4" s="9" t="s">
        <v>20</v>
      </c>
      <c r="P4" s="10" t="s">
        <v>21</v>
      </c>
      <c r="Q4" s="8">
        <f>'SALAIRE REFERENCE 2020'!O6*'AFFECTATION 2020'!$Q$24</f>
        <v>4391.5319990613916</v>
      </c>
      <c r="R4" s="9" t="s">
        <v>20</v>
      </c>
      <c r="S4" s="10" t="s">
        <v>21</v>
      </c>
      <c r="T4" s="8">
        <v>3931.61</v>
      </c>
      <c r="U4" s="9" t="s">
        <v>20</v>
      </c>
      <c r="V4" s="10" t="s">
        <v>21</v>
      </c>
      <c r="W4" s="8">
        <v>1609.56</v>
      </c>
      <c r="X4" s="9" t="s">
        <v>20</v>
      </c>
      <c r="Y4" s="10" t="s">
        <v>21</v>
      </c>
      <c r="Z4" s="8">
        <v>5092.6099999999997</v>
      </c>
      <c r="AA4" s="9" t="s">
        <v>20</v>
      </c>
      <c r="AB4" s="10" t="s">
        <v>21</v>
      </c>
      <c r="AC4" s="8"/>
      <c r="AD4" s="9" t="s">
        <v>20</v>
      </c>
      <c r="AE4" s="10" t="s">
        <v>21</v>
      </c>
      <c r="AF4" s="8"/>
      <c r="AG4" s="9" t="s">
        <v>20</v>
      </c>
      <c r="AH4" s="10" t="s">
        <v>21</v>
      </c>
      <c r="AI4" s="8"/>
      <c r="AJ4" s="9" t="s">
        <v>20</v>
      </c>
      <c r="AK4" s="10" t="s">
        <v>21</v>
      </c>
    </row>
    <row r="5" spans="1:37" x14ac:dyDescent="0.25">
      <c r="A5" s="3" t="s">
        <v>1</v>
      </c>
      <c r="B5" s="8">
        <f>+'SALAIRE REFERENCE 2020'!F7*'AFFECTATION 2020'!$B$24</f>
        <v>5262.0063587241839</v>
      </c>
      <c r="C5" s="9" t="s">
        <v>22</v>
      </c>
      <c r="D5" s="10" t="s">
        <v>55</v>
      </c>
      <c r="E5" s="8">
        <f>'SALAIRE REFERENCE 2020'!F7*'AFFECTATION 2020'!$E$24</f>
        <v>5479.5714823023318</v>
      </c>
      <c r="F5" s="9" t="s">
        <v>22</v>
      </c>
      <c r="G5" s="10" t="s">
        <v>55</v>
      </c>
      <c r="H5" s="8">
        <f>'SALAIRE REFERENCE 2020'!K7*'AFFECTATION 2020'!$H$24</f>
        <v>3764.8668375539669</v>
      </c>
      <c r="I5" s="9" t="s">
        <v>22</v>
      </c>
      <c r="J5" s="10" t="s">
        <v>55</v>
      </c>
      <c r="K5" s="8">
        <f>'SALAIRE REFERENCE 2020'!K7*'AFFECTATION 2020'!$K$24</f>
        <v>2530.7373251997069</v>
      </c>
      <c r="L5" s="9" t="s">
        <v>22</v>
      </c>
      <c r="M5" s="10" t="s">
        <v>55</v>
      </c>
      <c r="N5" s="8">
        <f>+'SALAIRE REFERENCE 2020'!O7*'AFFECTATION 2020'!$N$24</f>
        <v>5838.9610791097502</v>
      </c>
      <c r="O5" s="9" t="s">
        <v>22</v>
      </c>
      <c r="P5" s="10" t="s">
        <v>55</v>
      </c>
      <c r="Q5" s="8">
        <f>'SALAIRE REFERENCE 2020'!O7*'AFFECTATION 2020'!$Q$24</f>
        <v>5616.7220911117593</v>
      </c>
      <c r="R5" s="9" t="s">
        <v>22</v>
      </c>
      <c r="S5" s="10" t="s">
        <v>55</v>
      </c>
      <c r="T5" s="8">
        <v>5196.66</v>
      </c>
      <c r="U5" s="9" t="s">
        <v>22</v>
      </c>
      <c r="V5" s="10" t="s">
        <v>55</v>
      </c>
      <c r="W5" s="8">
        <v>438.7</v>
      </c>
      <c r="X5" s="9" t="s">
        <v>22</v>
      </c>
      <c r="Y5" s="10" t="s">
        <v>55</v>
      </c>
      <c r="Z5" s="8">
        <v>5169.66</v>
      </c>
      <c r="AA5" s="9" t="s">
        <v>22</v>
      </c>
      <c r="AB5" s="10" t="s">
        <v>55</v>
      </c>
      <c r="AC5" s="8"/>
      <c r="AD5" s="9" t="s">
        <v>22</v>
      </c>
      <c r="AE5" s="10" t="s">
        <v>55</v>
      </c>
      <c r="AF5" s="8"/>
      <c r="AG5" s="9" t="s">
        <v>22</v>
      </c>
      <c r="AH5" s="10" t="s">
        <v>55</v>
      </c>
      <c r="AI5" s="8"/>
      <c r="AJ5" s="9" t="s">
        <v>22</v>
      </c>
      <c r="AK5" s="10" t="s">
        <v>55</v>
      </c>
    </row>
    <row r="6" spans="1:37" x14ac:dyDescent="0.25">
      <c r="A6" s="3" t="s">
        <v>2</v>
      </c>
      <c r="B6" s="8">
        <f>+'SALAIRE REFERENCE 2020'!F8*'AFFECTATION 2020'!$B$24</f>
        <v>5013.4548544760328</v>
      </c>
      <c r="C6" s="9" t="s">
        <v>20</v>
      </c>
      <c r="D6" s="10" t="s">
        <v>21</v>
      </c>
      <c r="E6" s="8">
        <f>'SALAIRE REFERENCE 2020'!F8*'AFFECTATION 2020'!$E$24</f>
        <v>5220.7432632327273</v>
      </c>
      <c r="F6" s="9" t="s">
        <v>20</v>
      </c>
      <c r="G6" s="10" t="s">
        <v>21</v>
      </c>
      <c r="H6" s="8">
        <f>'SALAIRE REFERENCE 2020'!K8*'AFFECTATION 2020'!$H$24</f>
        <v>0</v>
      </c>
      <c r="I6" s="9" t="s">
        <v>20</v>
      </c>
      <c r="J6" s="10" t="s">
        <v>21</v>
      </c>
      <c r="K6" s="8">
        <f>'SALAIRE REFERENCE 2020'!K8*'AFFECTATION 2020'!$K$24</f>
        <v>0</v>
      </c>
      <c r="L6" s="9" t="s">
        <v>20</v>
      </c>
      <c r="M6" s="10" t="s">
        <v>21</v>
      </c>
      <c r="N6" s="8">
        <f>+'SALAIRE REFERENCE 2020'!O8*'AFFECTATION 2020'!$N$24</f>
        <v>0</v>
      </c>
      <c r="O6" s="9" t="s">
        <v>20</v>
      </c>
      <c r="P6" s="10" t="s">
        <v>21</v>
      </c>
      <c r="Q6" s="8">
        <f>'SALAIRE REFERENCE 2020'!O8*'AFFECTATION 2020'!$Q$24</f>
        <v>0</v>
      </c>
      <c r="R6" s="9" t="s">
        <v>20</v>
      </c>
      <c r="S6" s="10" t="s">
        <v>21</v>
      </c>
      <c r="T6" s="8">
        <v>2735.65</v>
      </c>
      <c r="U6" s="9" t="s">
        <v>20</v>
      </c>
      <c r="V6" s="10" t="s">
        <v>21</v>
      </c>
      <c r="W6" s="8"/>
      <c r="X6" s="9" t="s">
        <v>20</v>
      </c>
      <c r="Y6" s="10" t="s">
        <v>21</v>
      </c>
      <c r="Z6" s="8"/>
      <c r="AA6" s="9" t="s">
        <v>20</v>
      </c>
      <c r="AB6" s="10" t="s">
        <v>21</v>
      </c>
      <c r="AC6" s="8"/>
      <c r="AD6" s="9" t="s">
        <v>20</v>
      </c>
      <c r="AE6" s="10" t="s">
        <v>21</v>
      </c>
      <c r="AF6" s="8"/>
      <c r="AG6" s="9" t="s">
        <v>20</v>
      </c>
      <c r="AH6" s="10" t="s">
        <v>21</v>
      </c>
      <c r="AI6" s="8"/>
      <c r="AJ6" s="9" t="s">
        <v>20</v>
      </c>
      <c r="AK6" s="10" t="s">
        <v>21</v>
      </c>
    </row>
    <row r="7" spans="1:37" x14ac:dyDescent="0.25">
      <c r="A7" s="3" t="s">
        <v>3</v>
      </c>
      <c r="B7" s="8">
        <f>+'SALAIRE REFERENCE 2020'!F9*'AFFECTATION 2020'!$B$24</f>
        <v>2819.6644607125122</v>
      </c>
      <c r="C7" s="9" t="s">
        <v>23</v>
      </c>
      <c r="D7" s="10" t="s">
        <v>25</v>
      </c>
      <c r="E7" s="8">
        <f>'SALAIRE REFERENCE 2020'!F9*'AFFECTATION 2020'!$E$24</f>
        <v>2936.2474910288356</v>
      </c>
      <c r="F7" s="9" t="s">
        <v>23</v>
      </c>
      <c r="G7" s="10" t="s">
        <v>25</v>
      </c>
      <c r="H7" s="8">
        <f>'SALAIRE REFERENCE 2020'!K9*'AFFECTATION 2020'!$H$24</f>
        <v>0</v>
      </c>
      <c r="I7" s="9" t="s">
        <v>23</v>
      </c>
      <c r="J7" s="10" t="s">
        <v>25</v>
      </c>
      <c r="K7" s="8">
        <f>'SALAIRE REFERENCE 2020'!K9*'AFFECTATION 2020'!$K$24</f>
        <v>0</v>
      </c>
      <c r="L7" s="9" t="s">
        <v>23</v>
      </c>
      <c r="M7" s="10" t="s">
        <v>25</v>
      </c>
      <c r="N7" s="8">
        <f>+'SALAIRE REFERENCE 2020'!O9*'AFFECTATION 2020'!$N$24</f>
        <v>3128.827659995673</v>
      </c>
      <c r="O7" s="9" t="s">
        <v>23</v>
      </c>
      <c r="P7" s="10" t="s">
        <v>53</v>
      </c>
      <c r="Q7" s="8">
        <f>'SALAIRE REFERENCE 2020'!O9*'AFFECTATION 2020'!$Q$24</f>
        <v>3009.7401231279709</v>
      </c>
      <c r="R7" s="9" t="s">
        <v>23</v>
      </c>
      <c r="S7" s="10" t="s">
        <v>53</v>
      </c>
      <c r="T7" s="8"/>
      <c r="U7" s="9" t="s">
        <v>23</v>
      </c>
      <c r="V7" s="10" t="s">
        <v>25</v>
      </c>
      <c r="W7" s="8">
        <v>2717.4</v>
      </c>
      <c r="X7" s="9" t="s">
        <v>23</v>
      </c>
      <c r="Y7" s="10" t="s">
        <v>25</v>
      </c>
      <c r="Z7" s="8">
        <v>2814.36</v>
      </c>
      <c r="AA7" s="9" t="s">
        <v>23</v>
      </c>
      <c r="AB7" s="10" t="s">
        <v>25</v>
      </c>
      <c r="AC7" s="8"/>
      <c r="AD7" s="9" t="s">
        <v>23</v>
      </c>
      <c r="AE7" s="10" t="s">
        <v>25</v>
      </c>
      <c r="AF7" s="8"/>
      <c r="AG7" s="9" t="s">
        <v>23</v>
      </c>
      <c r="AH7" s="10" t="s">
        <v>25</v>
      </c>
      <c r="AI7" s="8"/>
      <c r="AJ7" s="9" t="s">
        <v>23</v>
      </c>
      <c r="AK7" s="10" t="s">
        <v>25</v>
      </c>
    </row>
    <row r="8" spans="1:37" x14ac:dyDescent="0.25">
      <c r="A8" s="3" t="s">
        <v>4</v>
      </c>
      <c r="B8" s="8">
        <f>+'SALAIRE REFERENCE 2020'!F10*'AFFECTATION 2020'!$B$24</f>
        <v>6425.3956818390734</v>
      </c>
      <c r="C8" s="9" t="s">
        <v>26</v>
      </c>
      <c r="D8" s="10" t="s">
        <v>84</v>
      </c>
      <c r="E8" s="8">
        <f>'SALAIRE REFERENCE 2020'!F10*'AFFECTATION 2020'!$E$24</f>
        <v>6691.0627886908333</v>
      </c>
      <c r="F8" s="9" t="s">
        <v>26</v>
      </c>
      <c r="G8" s="10" t="s">
        <v>84</v>
      </c>
      <c r="H8" s="8">
        <f>'SALAIRE REFERENCE 2020'!K10*'AFFECTATION 2020'!$H$24</f>
        <v>4597.250073750125</v>
      </c>
      <c r="I8" s="9" t="s">
        <v>26</v>
      </c>
      <c r="J8" s="10" t="s">
        <v>52</v>
      </c>
      <c r="K8" s="8">
        <f>'SALAIRE REFERENCE 2020'!K10*'AFFECTATION 2020'!$K$24</f>
        <v>3090.2639739777451</v>
      </c>
      <c r="L8" s="9" t="s">
        <v>26</v>
      </c>
      <c r="M8" s="10" t="s">
        <v>52</v>
      </c>
      <c r="N8" s="8">
        <f>+'SALAIRE REFERENCE 2020'!O10*'AFFECTATION 2020'!$N$24</f>
        <v>0</v>
      </c>
      <c r="O8" s="9" t="s">
        <v>26</v>
      </c>
      <c r="P8" s="10" t="s">
        <v>52</v>
      </c>
      <c r="Q8" s="8">
        <f>'SALAIRE REFERENCE 2020'!O10*'AFFECTATION 2020'!$Q$24</f>
        <v>0</v>
      </c>
      <c r="R8" s="9" t="s">
        <v>26</v>
      </c>
      <c r="S8" s="10" t="s">
        <v>25</v>
      </c>
      <c r="T8" s="8"/>
      <c r="U8" s="9" t="s">
        <v>26</v>
      </c>
      <c r="V8" s="10" t="s">
        <v>84</v>
      </c>
      <c r="W8" s="8"/>
      <c r="X8" s="9" t="s">
        <v>26</v>
      </c>
      <c r="Y8" s="10" t="s">
        <v>84</v>
      </c>
      <c r="Z8" s="8"/>
      <c r="AA8" s="9" t="s">
        <v>26</v>
      </c>
      <c r="AB8" s="10" t="s">
        <v>84</v>
      </c>
      <c r="AC8" s="8"/>
      <c r="AD8" s="9" t="s">
        <v>26</v>
      </c>
      <c r="AE8" s="10" t="s">
        <v>84</v>
      </c>
      <c r="AF8" s="8"/>
      <c r="AG8" s="9" t="s">
        <v>26</v>
      </c>
      <c r="AH8" s="10" t="s">
        <v>84</v>
      </c>
      <c r="AI8" s="8"/>
      <c r="AJ8" s="9" t="s">
        <v>26</v>
      </c>
      <c r="AK8" s="10" t="s">
        <v>84</v>
      </c>
    </row>
    <row r="9" spans="1:37" x14ac:dyDescent="0.25">
      <c r="A9" s="3" t="s">
        <v>82</v>
      </c>
      <c r="B9" s="8"/>
      <c r="C9" s="9"/>
      <c r="D9" s="10"/>
      <c r="E9" s="8"/>
      <c r="F9" s="9"/>
      <c r="G9" s="10"/>
      <c r="H9" s="8"/>
      <c r="I9" s="9"/>
      <c r="J9" s="10"/>
      <c r="K9" s="8"/>
      <c r="L9" s="9"/>
      <c r="M9" s="10"/>
      <c r="N9" s="8"/>
      <c r="O9" s="9"/>
      <c r="P9" s="10"/>
      <c r="Q9" s="8"/>
      <c r="R9" s="9"/>
      <c r="S9" s="10"/>
      <c r="T9" s="8"/>
      <c r="U9" s="9"/>
      <c r="V9" s="10"/>
      <c r="W9" s="8">
        <v>5291.41</v>
      </c>
      <c r="X9" s="9"/>
      <c r="Y9" s="10"/>
      <c r="Z9" s="8">
        <v>3934.82</v>
      </c>
      <c r="AA9" s="9"/>
      <c r="AB9" s="10"/>
      <c r="AC9" s="8"/>
      <c r="AD9" s="9"/>
      <c r="AE9" s="10"/>
      <c r="AF9" s="8"/>
      <c r="AG9" s="9"/>
      <c r="AH9" s="10"/>
      <c r="AI9" s="8"/>
      <c r="AJ9" s="9"/>
      <c r="AK9" s="10"/>
    </row>
    <row r="10" spans="1:37" x14ac:dyDescent="0.25">
      <c r="A10" s="3" t="s">
        <v>5</v>
      </c>
      <c r="B10" s="8">
        <f>+'SALAIRE REFERENCE 2020'!F11*'AFFECTATION 2020'!$B$24</f>
        <v>8280.9205951089534</v>
      </c>
      <c r="C10" s="9" t="s">
        <v>22</v>
      </c>
      <c r="D10" s="10" t="s">
        <v>84</v>
      </c>
      <c r="E10" s="8">
        <f>'SALAIRE REFERENCE 2020'!F11*'AFFECTATION 2020'!$E$24</f>
        <v>8623.3070138613111</v>
      </c>
      <c r="F10" s="9" t="s">
        <v>22</v>
      </c>
      <c r="G10" s="10" t="s">
        <v>84</v>
      </c>
      <c r="H10" s="8">
        <f>'SALAIRE REFERENCE 2020'!K11*'AFFECTATION 2020'!$H$24</f>
        <v>5924.8433406497006</v>
      </c>
      <c r="I10" s="9" t="s">
        <v>22</v>
      </c>
      <c r="J10" s="10" t="s">
        <v>52</v>
      </c>
      <c r="K10" s="8">
        <f>'SALAIRE REFERENCE 2020'!K11*'AFFECTATION 2020'!$K$24</f>
        <v>3982.66999474671</v>
      </c>
      <c r="L10" s="9" t="s">
        <v>22</v>
      </c>
      <c r="M10" s="10" t="s">
        <v>52</v>
      </c>
      <c r="N10" s="8">
        <f>+'SALAIRE REFERENCE 2020'!O11*'AFFECTATION 2020'!$N$24</f>
        <v>9188.885333419259</v>
      </c>
      <c r="O10" s="9" t="s">
        <v>22</v>
      </c>
      <c r="P10" s="10" t="s">
        <v>52</v>
      </c>
      <c r="Q10" s="8">
        <f>'SALAIRE REFERENCE 2020'!O11*'AFFECTATION 2020'!$Q$24</f>
        <v>8839.1435643509794</v>
      </c>
      <c r="R10" s="9" t="s">
        <v>22</v>
      </c>
      <c r="S10" s="10" t="s">
        <v>52</v>
      </c>
      <c r="T10" s="8">
        <v>8051.57</v>
      </c>
      <c r="U10" s="9" t="s">
        <v>22</v>
      </c>
      <c r="V10" s="10" t="s">
        <v>84</v>
      </c>
      <c r="W10" s="8">
        <v>5890.58</v>
      </c>
      <c r="X10" s="9" t="s">
        <v>22</v>
      </c>
      <c r="Y10" s="10" t="s">
        <v>84</v>
      </c>
      <c r="Z10" s="8">
        <v>2793.56</v>
      </c>
      <c r="AA10" s="9" t="s">
        <v>22</v>
      </c>
      <c r="AB10" s="10" t="s">
        <v>84</v>
      </c>
      <c r="AC10" s="8"/>
      <c r="AD10" s="9" t="s">
        <v>22</v>
      </c>
      <c r="AE10" s="10" t="s">
        <v>84</v>
      </c>
      <c r="AF10" s="8"/>
      <c r="AG10" s="9" t="s">
        <v>22</v>
      </c>
      <c r="AH10" s="10" t="s">
        <v>84</v>
      </c>
      <c r="AI10" s="8"/>
      <c r="AJ10" s="9" t="s">
        <v>22</v>
      </c>
      <c r="AK10" s="10" t="s">
        <v>84</v>
      </c>
    </row>
    <row r="11" spans="1:37" x14ac:dyDescent="0.25">
      <c r="A11" s="3" t="s">
        <v>6</v>
      </c>
      <c r="B11" s="8">
        <f>+'SALAIRE REFERENCE 2020'!F12*'AFFECTATION 2020'!$B$24</f>
        <v>4958.5504268988998</v>
      </c>
      <c r="C11" s="9" t="s">
        <v>23</v>
      </c>
      <c r="D11" s="10" t="s">
        <v>84</v>
      </c>
      <c r="E11" s="8">
        <f>'SALAIRE REFERENCE 2020'!F12*'AFFECTATION 2020'!$E$24</f>
        <v>5163.5687341474495</v>
      </c>
      <c r="F11" s="9" t="s">
        <v>23</v>
      </c>
      <c r="G11" s="10" t="s">
        <v>84</v>
      </c>
      <c r="H11" s="8">
        <f>'SALAIRE REFERENCE 2020'!K12*'AFFECTATION 2020'!$H$24</f>
        <v>3547.7498109859766</v>
      </c>
      <c r="I11" s="9" t="s">
        <v>23</v>
      </c>
      <c r="J11" s="10" t="s">
        <v>52</v>
      </c>
      <c r="K11" s="8">
        <f>'SALAIRE REFERENCE 2020'!K12*'AFFECTATION 2020'!$K$24</f>
        <v>2384.7916153564929</v>
      </c>
      <c r="L11" s="9" t="s">
        <v>23</v>
      </c>
      <c r="M11" s="10" t="s">
        <v>52</v>
      </c>
      <c r="N11" s="8">
        <f>+'SALAIRE REFERENCE 2020'!O12*'AFFECTATION 2020'!$N$24</f>
        <v>5502.23260438734</v>
      </c>
      <c r="O11" s="9" t="s">
        <v>23</v>
      </c>
      <c r="P11" s="10" t="s">
        <v>52</v>
      </c>
      <c r="Q11" s="8">
        <f>'SALAIRE REFERENCE 2020'!O12*'AFFECTATION 2020'!$Q$24</f>
        <v>5292.8099709494363</v>
      </c>
      <c r="R11" s="9" t="s">
        <v>23</v>
      </c>
      <c r="S11" s="10" t="s">
        <v>52</v>
      </c>
      <c r="T11" s="8">
        <v>4823.42</v>
      </c>
      <c r="U11" s="9" t="s">
        <v>23</v>
      </c>
      <c r="V11" s="10" t="s">
        <v>84</v>
      </c>
      <c r="W11" s="8">
        <v>1511.96</v>
      </c>
      <c r="X11" s="9" t="s">
        <v>23</v>
      </c>
      <c r="Y11" s="10" t="s">
        <v>84</v>
      </c>
      <c r="Z11" s="8">
        <v>4832.6099999999997</v>
      </c>
      <c r="AA11" s="9" t="s">
        <v>23</v>
      </c>
      <c r="AB11" s="10" t="s">
        <v>84</v>
      </c>
      <c r="AC11" s="8"/>
      <c r="AD11" s="9" t="s">
        <v>23</v>
      </c>
      <c r="AE11" s="10" t="s">
        <v>84</v>
      </c>
      <c r="AF11" s="8"/>
      <c r="AG11" s="9" t="s">
        <v>23</v>
      </c>
      <c r="AH11" s="10" t="s">
        <v>84</v>
      </c>
      <c r="AI11" s="8"/>
      <c r="AJ11" s="9" t="s">
        <v>23</v>
      </c>
      <c r="AK11" s="10" t="s">
        <v>84</v>
      </c>
    </row>
    <row r="12" spans="1:37" x14ac:dyDescent="0.25">
      <c r="A12" s="3" t="s">
        <v>7</v>
      </c>
      <c r="B12" s="8">
        <f>+'SALAIRE REFERENCE 2020'!F13*'AFFECTATION 2020'!$B$24</f>
        <v>8763.3392733709625</v>
      </c>
      <c r="C12" s="9" t="s">
        <v>22</v>
      </c>
      <c r="D12" s="10" t="s">
        <v>25</v>
      </c>
      <c r="E12" s="8">
        <f>'SALAIRE REFERENCE 2020'!F13*'AFFECTATION 2020'!$E$24</f>
        <v>9125.67197728477</v>
      </c>
      <c r="F12" s="9" t="s">
        <v>22</v>
      </c>
      <c r="G12" s="10" t="s">
        <v>25</v>
      </c>
      <c r="H12" s="8">
        <f>'SALAIRE REFERENCE 2020'!K13*'AFFECTATION 2020'!$H$24</f>
        <v>6270.0048550583624</v>
      </c>
      <c r="I12" s="9" t="s">
        <v>22</v>
      </c>
      <c r="J12" s="10" t="s">
        <v>25</v>
      </c>
      <c r="K12" s="8">
        <f>'SALAIRE REFERENCE 2020'!K13*'AFFECTATION 2020'!$K$24</f>
        <v>4214.6869997104177</v>
      </c>
      <c r="L12" s="9" t="s">
        <v>22</v>
      </c>
      <c r="M12" s="10" t="s">
        <v>25</v>
      </c>
      <c r="N12" s="8">
        <f>+'SALAIRE REFERENCE 2020'!O13*'AFFECTATION 2020'!$N$24</f>
        <v>9724.1989940607473</v>
      </c>
      <c r="O12" s="9" t="s">
        <v>22</v>
      </c>
      <c r="P12" s="10" t="s">
        <v>53</v>
      </c>
      <c r="Q12" s="8">
        <f>'SALAIRE REFERENCE 2020'!O13*'AFFECTATION 2020'!$Q$24</f>
        <v>9354.0824417749354</v>
      </c>
      <c r="R12" s="9" t="s">
        <v>22</v>
      </c>
      <c r="S12" s="10" t="s">
        <v>53</v>
      </c>
      <c r="T12" s="8">
        <v>8520.14</v>
      </c>
      <c r="U12" s="9" t="s">
        <v>22</v>
      </c>
      <c r="V12" s="10" t="s">
        <v>25</v>
      </c>
      <c r="W12" s="8">
        <v>8505.26</v>
      </c>
      <c r="X12" s="9" t="s">
        <v>22</v>
      </c>
      <c r="Y12" s="10" t="s">
        <v>25</v>
      </c>
      <c r="Z12" s="8">
        <v>8520.14</v>
      </c>
      <c r="AA12" s="9" t="s">
        <v>22</v>
      </c>
      <c r="AB12" s="10" t="s">
        <v>25</v>
      </c>
      <c r="AC12" s="8"/>
      <c r="AD12" s="9" t="s">
        <v>22</v>
      </c>
      <c r="AE12" s="10" t="s">
        <v>25</v>
      </c>
      <c r="AF12" s="8"/>
      <c r="AG12" s="9" t="s">
        <v>22</v>
      </c>
      <c r="AH12" s="10" t="s">
        <v>25</v>
      </c>
      <c r="AI12" s="8"/>
      <c r="AJ12" s="9" t="s">
        <v>22</v>
      </c>
      <c r="AK12" s="10" t="s">
        <v>25</v>
      </c>
    </row>
    <row r="13" spans="1:37" x14ac:dyDescent="0.25">
      <c r="A13" s="3" t="s">
        <v>8</v>
      </c>
      <c r="B13" s="8">
        <f>+'SALAIRE REFERENCE 2020'!F14*'AFFECTATION 2020'!$B$24</f>
        <v>7746.6213286224702</v>
      </c>
      <c r="C13" s="9" t="s">
        <v>20</v>
      </c>
      <c r="D13" s="10" t="s">
        <v>21</v>
      </c>
      <c r="E13" s="8">
        <f>'SALAIRE REFERENCE 2020'!F14*'AFFECTATION 2020'!$E$24</f>
        <v>8066.9163856363311</v>
      </c>
      <c r="F13" s="9" t="s">
        <v>20</v>
      </c>
      <c r="G13" s="10" t="s">
        <v>21</v>
      </c>
      <c r="H13" s="8">
        <f>'SALAIRE REFERENCE 2020'!K14*'AFFECTATION 2020'!$H$24</f>
        <v>5542.5622386154382</v>
      </c>
      <c r="I13" s="9" t="s">
        <v>20</v>
      </c>
      <c r="J13" s="10" t="s">
        <v>21</v>
      </c>
      <c r="K13" s="8">
        <f>'SALAIRE REFERENCE 2020'!K14*'AFFECTATION 2020'!$K$24</f>
        <v>3725.7012637450207</v>
      </c>
      <c r="L13" s="9" t="s">
        <v>20</v>
      </c>
      <c r="M13" s="10" t="s">
        <v>21</v>
      </c>
      <c r="N13" s="8">
        <f>+'SALAIRE REFERENCE 2020'!O14*'AFFECTATION 2020'!$N$24</f>
        <v>8596.0026174113136</v>
      </c>
      <c r="O13" s="9" t="s">
        <v>20</v>
      </c>
      <c r="P13" s="10" t="s">
        <v>21</v>
      </c>
      <c r="Q13" s="8">
        <f>'SALAIRE REFERENCE 2020'!O14*'AFFECTATION 2020'!$Q$24</f>
        <v>8268.8267899586608</v>
      </c>
      <c r="R13" s="9" t="s">
        <v>20</v>
      </c>
      <c r="S13" s="10" t="s">
        <v>21</v>
      </c>
      <c r="T13" s="8">
        <v>7518.84</v>
      </c>
      <c r="U13" s="9" t="s">
        <v>20</v>
      </c>
      <c r="V13" s="10" t="s">
        <v>21</v>
      </c>
      <c r="W13" s="8">
        <v>7518.84</v>
      </c>
      <c r="X13" s="9" t="s">
        <v>20</v>
      </c>
      <c r="Y13" s="10" t="s">
        <v>21</v>
      </c>
      <c r="Z13" s="8">
        <v>7518.84</v>
      </c>
      <c r="AA13" s="9" t="s">
        <v>20</v>
      </c>
      <c r="AB13" s="10" t="s">
        <v>21</v>
      </c>
      <c r="AC13" s="8"/>
      <c r="AD13" s="9" t="s">
        <v>20</v>
      </c>
      <c r="AE13" s="10" t="s">
        <v>21</v>
      </c>
      <c r="AF13" s="8"/>
      <c r="AG13" s="9" t="s">
        <v>20</v>
      </c>
      <c r="AH13" s="10" t="s">
        <v>21</v>
      </c>
      <c r="AI13" s="8"/>
      <c r="AJ13" s="9" t="s">
        <v>20</v>
      </c>
      <c r="AK13" s="10" t="s">
        <v>21</v>
      </c>
    </row>
    <row r="14" spans="1:37" x14ac:dyDescent="0.25">
      <c r="A14" s="3" t="s">
        <v>9</v>
      </c>
      <c r="B14" s="8">
        <f>+'SALAIRE REFERENCE 2020'!F15*'AFFECTATION 2020'!$B$24</f>
        <v>5584.252569871318</v>
      </c>
      <c r="C14" s="9" t="s">
        <v>24</v>
      </c>
      <c r="D14" s="10" t="s">
        <v>27</v>
      </c>
      <c r="E14" s="8">
        <f>'SALAIRE REFERENCE 2020'!F15*'AFFECTATION 2020'!$E$24</f>
        <v>5815.1414205549218</v>
      </c>
      <c r="F14" s="9" t="s">
        <v>24</v>
      </c>
      <c r="G14" s="10" t="s">
        <v>27</v>
      </c>
      <c r="H14" s="8">
        <f>'SALAIRE REFERENCE 2020'!K15*'AFFECTATION 2020'!$H$24</f>
        <v>3995.4279564822627</v>
      </c>
      <c r="I14" s="9" t="s">
        <v>24</v>
      </c>
      <c r="J14" s="10" t="s">
        <v>27</v>
      </c>
      <c r="K14" s="8">
        <f>'SALAIRE REFERENCE 2020'!K15*'AFFECTATION 2020'!$K$24</f>
        <v>2685.7201319198352</v>
      </c>
      <c r="L14" s="9" t="s">
        <v>24</v>
      </c>
      <c r="M14" s="10" t="s">
        <v>27</v>
      </c>
      <c r="N14" s="8">
        <f>+'SALAIRE REFERENCE 2020'!O15*'AFFECTATION 2020'!$N$24</f>
        <v>6196.5401005906178</v>
      </c>
      <c r="O14" s="9" t="s">
        <v>24</v>
      </c>
      <c r="P14" s="10" t="s">
        <v>54</v>
      </c>
      <c r="Q14" s="8">
        <f>'SALAIRE REFERENCE 2020'!O15*'AFFECTATION 2020'!$Q$24</f>
        <v>5960.6911571936207</v>
      </c>
      <c r="R14" s="9" t="s">
        <v>24</v>
      </c>
      <c r="S14" s="10" t="s">
        <v>54</v>
      </c>
      <c r="T14" s="8">
        <v>5431.58</v>
      </c>
      <c r="U14" s="9" t="s">
        <v>24</v>
      </c>
      <c r="V14" s="10" t="s">
        <v>27</v>
      </c>
      <c r="W14" s="8">
        <v>2936.9</v>
      </c>
      <c r="X14" s="9" t="s">
        <v>24</v>
      </c>
      <c r="Y14" s="10" t="s">
        <v>27</v>
      </c>
      <c r="Z14" s="8">
        <v>5440.77</v>
      </c>
      <c r="AA14" s="9" t="s">
        <v>24</v>
      </c>
      <c r="AB14" s="10" t="s">
        <v>27</v>
      </c>
      <c r="AC14" s="8"/>
      <c r="AD14" s="9" t="s">
        <v>24</v>
      </c>
      <c r="AE14" s="10" t="s">
        <v>27</v>
      </c>
      <c r="AF14" s="8"/>
      <c r="AG14" s="9" t="s">
        <v>24</v>
      </c>
      <c r="AH14" s="10" t="s">
        <v>27</v>
      </c>
      <c r="AI14" s="8"/>
      <c r="AJ14" s="9" t="s">
        <v>24</v>
      </c>
      <c r="AK14" s="10" t="s">
        <v>27</v>
      </c>
    </row>
    <row r="15" spans="1:37" x14ac:dyDescent="0.25">
      <c r="A15" s="3" t="s">
        <v>10</v>
      </c>
      <c r="B15" s="36">
        <f>+'SALAIRE REFERENCE 2020'!F16*'AFFECTATION 2020'!$B$24</f>
        <v>5493.0519568872342</v>
      </c>
      <c r="C15" s="9" t="s">
        <v>23</v>
      </c>
      <c r="D15" s="10" t="s">
        <v>27</v>
      </c>
      <c r="E15" s="8">
        <f>'SALAIRE REFERENCE 2020'!F16*'AFFECTATION 2020'!$E$24</f>
        <v>5720.1699887459254</v>
      </c>
      <c r="F15" s="9" t="s">
        <v>23</v>
      </c>
      <c r="G15" s="10" t="s">
        <v>27</v>
      </c>
      <c r="H15" s="8">
        <f>'SALAIRE REFERENCE 2020'!K16*'AFFECTATION 2020'!$H$24</f>
        <v>3930.1756287614694</v>
      </c>
      <c r="I15" s="9" t="s">
        <v>23</v>
      </c>
      <c r="J15" s="10" t="s">
        <v>27</v>
      </c>
      <c r="K15" s="8">
        <f>'SALAIRE REFERENCE 2020'!K16*'AFFECTATION 2020'!$K$24</f>
        <v>2641.8576240425409</v>
      </c>
      <c r="L15" s="9" t="s">
        <v>23</v>
      </c>
      <c r="M15" s="10" t="s">
        <v>27</v>
      </c>
      <c r="N15" s="8">
        <f>+'SALAIRE REFERENCE 2020'!O16*'AFFECTATION 2020'!$N$24</f>
        <v>6095.339761156948</v>
      </c>
      <c r="O15" s="9" t="s">
        <v>23</v>
      </c>
      <c r="P15" s="10" t="s">
        <v>53</v>
      </c>
      <c r="Q15" s="8">
        <f>'SALAIRE REFERENCE 2020'!O16*'AFFECTATION 2020'!$Q$24</f>
        <v>5863.34264357555</v>
      </c>
      <c r="R15" s="9" t="s">
        <v>23</v>
      </c>
      <c r="S15" s="10" t="s">
        <v>53</v>
      </c>
      <c r="T15" s="8">
        <v>5368.03</v>
      </c>
      <c r="U15" s="9" t="s">
        <v>23</v>
      </c>
      <c r="V15" s="10" t="s">
        <v>27</v>
      </c>
      <c r="W15" s="8">
        <v>5601.85</v>
      </c>
      <c r="X15" s="9" t="s">
        <v>23</v>
      </c>
      <c r="Y15" s="10" t="s">
        <v>27</v>
      </c>
      <c r="Z15" s="8">
        <v>3071.01</v>
      </c>
      <c r="AA15" s="9" t="s">
        <v>23</v>
      </c>
      <c r="AB15" s="10" t="s">
        <v>27</v>
      </c>
      <c r="AC15" s="8"/>
      <c r="AD15" s="9" t="s">
        <v>23</v>
      </c>
      <c r="AE15" s="10" t="s">
        <v>27</v>
      </c>
      <c r="AF15" s="8"/>
      <c r="AG15" s="9" t="s">
        <v>23</v>
      </c>
      <c r="AH15" s="10" t="s">
        <v>27</v>
      </c>
      <c r="AI15" s="8"/>
      <c r="AJ15" s="9" t="s">
        <v>23</v>
      </c>
      <c r="AK15" s="10" t="s">
        <v>27</v>
      </c>
    </row>
    <row r="16" spans="1:37" x14ac:dyDescent="0.25">
      <c r="A16" s="3" t="s">
        <v>56</v>
      </c>
      <c r="B16" s="36"/>
      <c r="C16" s="9"/>
      <c r="D16" s="10"/>
      <c r="E16" s="8"/>
      <c r="F16" s="9"/>
      <c r="G16" s="10"/>
      <c r="H16" s="8"/>
      <c r="I16" s="9"/>
      <c r="J16" s="10"/>
      <c r="K16" s="8"/>
      <c r="L16" s="9"/>
      <c r="M16" s="10"/>
      <c r="N16" s="8"/>
      <c r="O16" s="9"/>
      <c r="P16" s="10"/>
      <c r="Q16" s="8"/>
      <c r="R16" s="9"/>
      <c r="S16" s="10"/>
      <c r="T16" s="8">
        <v>851.79</v>
      </c>
      <c r="U16" s="9"/>
      <c r="V16" s="10"/>
      <c r="W16" s="8"/>
      <c r="X16" s="9"/>
      <c r="Y16" s="10"/>
      <c r="Z16" s="8"/>
      <c r="AA16" s="9"/>
      <c r="AB16" s="10"/>
      <c r="AC16" s="8"/>
      <c r="AD16" s="9"/>
      <c r="AE16" s="10"/>
      <c r="AF16" s="8"/>
      <c r="AG16" s="9"/>
      <c r="AH16" s="10"/>
      <c r="AI16" s="8"/>
      <c r="AJ16" s="9"/>
      <c r="AK16" s="10"/>
    </row>
    <row r="17" spans="1:37" x14ac:dyDescent="0.25">
      <c r="A17" s="3" t="s">
        <v>11</v>
      </c>
      <c r="B17" s="8">
        <f>+'SALAIRE REFERENCE 2020'!F17*'AFFECTATION 2020'!$B$24</f>
        <v>4636.8705535569443</v>
      </c>
      <c r="C17" s="9" t="s">
        <v>23</v>
      </c>
      <c r="D17" s="10" t="s">
        <v>27</v>
      </c>
      <c r="E17" s="8">
        <f>'SALAIRE REFERENCE 2020'!F17*'AFFECTATION 2020'!$E$24</f>
        <v>4828.5885497406452</v>
      </c>
      <c r="F17" s="9" t="s">
        <v>23</v>
      </c>
      <c r="G17" s="10" t="s">
        <v>27</v>
      </c>
      <c r="H17" s="8">
        <f>'SALAIRE REFERENCE 2020'!K17*'AFFECTATION 2020'!$H$24</f>
        <v>3317.5938961331249</v>
      </c>
      <c r="I17" s="9" t="s">
        <v>23</v>
      </c>
      <c r="J17" s="10" t="s">
        <v>27</v>
      </c>
      <c r="K17" s="8">
        <f>'SALAIRE REFERENCE 2020'!K17*'AFFECTATION 2020'!$K$24</f>
        <v>2230.0811861525681</v>
      </c>
      <c r="L17" s="9" t="s">
        <v>23</v>
      </c>
      <c r="M17" s="10" t="s">
        <v>27</v>
      </c>
      <c r="N17" s="8">
        <f>+'SALAIRE REFERENCE 2020'!O17*'AFFECTATION 2020'!$N$24</f>
        <v>5145.2820170391269</v>
      </c>
      <c r="O17" s="9" t="s">
        <v>23</v>
      </c>
      <c r="P17" s="10" t="s">
        <v>27</v>
      </c>
      <c r="Q17" s="8">
        <f>'SALAIRE REFERENCE 2020'!O17*'AFFECTATION 2020'!$Q$24</f>
        <v>4949.4454199221991</v>
      </c>
      <c r="R17" s="9" t="s">
        <v>23</v>
      </c>
      <c r="S17" s="10" t="s">
        <v>27</v>
      </c>
      <c r="T17" s="8">
        <v>2981.77</v>
      </c>
      <c r="U17" s="9" t="s">
        <v>23</v>
      </c>
      <c r="V17" s="10" t="s">
        <v>27</v>
      </c>
      <c r="W17" s="8">
        <v>2686.08</v>
      </c>
      <c r="X17" s="9" t="s">
        <v>23</v>
      </c>
      <c r="Y17" s="10" t="s">
        <v>27</v>
      </c>
      <c r="Z17" s="8">
        <v>4969.9399999999996</v>
      </c>
      <c r="AA17" s="9" t="s">
        <v>23</v>
      </c>
      <c r="AB17" s="10" t="s">
        <v>27</v>
      </c>
      <c r="AC17" s="8"/>
      <c r="AD17" s="9" t="s">
        <v>23</v>
      </c>
      <c r="AE17" s="10" t="s">
        <v>27</v>
      </c>
      <c r="AF17" s="8"/>
      <c r="AG17" s="9" t="s">
        <v>23</v>
      </c>
      <c r="AH17" s="10" t="s">
        <v>27</v>
      </c>
      <c r="AI17" s="8"/>
      <c r="AJ17" s="9" t="s">
        <v>23</v>
      </c>
      <c r="AK17" s="10" t="s">
        <v>27</v>
      </c>
    </row>
    <row r="18" spans="1:37" x14ac:dyDescent="0.25">
      <c r="A18" s="3" t="s">
        <v>12</v>
      </c>
      <c r="B18" s="8">
        <f>+'SALAIRE REFERENCE 2020'!F18*'AFFECTATION 2020'!$B$24</f>
        <v>2819.6644607125122</v>
      </c>
      <c r="C18" s="9" t="s">
        <v>23</v>
      </c>
      <c r="D18" s="10" t="s">
        <v>25</v>
      </c>
      <c r="E18" s="8">
        <f>'SALAIRE REFERENCE 2020'!F18*'AFFECTATION 2020'!$E$24</f>
        <v>2936.2474910288356</v>
      </c>
      <c r="F18" s="9" t="s">
        <v>23</v>
      </c>
      <c r="G18" s="10" t="s">
        <v>25</v>
      </c>
      <c r="H18" s="8">
        <f>'SALAIRE REFERENCE 2020'!K18*'AFFECTATION 2020'!$H$24</f>
        <v>2017.4170264096526</v>
      </c>
      <c r="I18" s="9" t="s">
        <v>23</v>
      </c>
      <c r="J18" s="10" t="s">
        <v>25</v>
      </c>
      <c r="K18" s="8">
        <f>'SALAIRE REFERENCE 2020'!K18*'AFFECTATION 2020'!$K$24</f>
        <v>1356.1044226853419</v>
      </c>
      <c r="L18" s="9" t="s">
        <v>23</v>
      </c>
      <c r="M18" s="10" t="s">
        <v>25</v>
      </c>
      <c r="N18" s="8">
        <f>+'SALAIRE REFERENCE 2020'!O18*'AFFECTATION 2020'!$N$24</f>
        <v>3128.827659995673</v>
      </c>
      <c r="O18" s="9" t="s">
        <v>23</v>
      </c>
      <c r="P18" s="10" t="s">
        <v>53</v>
      </c>
      <c r="Q18" s="8">
        <f>'SALAIRE REFERENCE 2020'!O18*'AFFECTATION 2020'!$Q$24</f>
        <v>3009.7401231279709</v>
      </c>
      <c r="R18" s="9" t="s">
        <v>23</v>
      </c>
      <c r="S18" s="10" t="s">
        <v>53</v>
      </c>
      <c r="T18" s="8">
        <v>2734.97</v>
      </c>
      <c r="U18" s="9" t="s">
        <v>23</v>
      </c>
      <c r="V18" s="10" t="s">
        <v>25</v>
      </c>
      <c r="W18" s="8">
        <v>2718.71</v>
      </c>
      <c r="X18" s="9" t="s">
        <v>23</v>
      </c>
      <c r="Y18" s="10" t="s">
        <v>25</v>
      </c>
      <c r="Z18" s="8">
        <v>2812.58</v>
      </c>
      <c r="AA18" s="9" t="s">
        <v>23</v>
      </c>
      <c r="AB18" s="10" t="s">
        <v>25</v>
      </c>
      <c r="AC18" s="8"/>
      <c r="AD18" s="9" t="s">
        <v>23</v>
      </c>
      <c r="AE18" s="10" t="s">
        <v>25</v>
      </c>
      <c r="AF18" s="8"/>
      <c r="AG18" s="9" t="s">
        <v>23</v>
      </c>
      <c r="AH18" s="10" t="s">
        <v>25</v>
      </c>
      <c r="AI18" s="8"/>
      <c r="AJ18" s="9" t="s">
        <v>23</v>
      </c>
      <c r="AK18" s="10" t="s">
        <v>25</v>
      </c>
    </row>
    <row r="19" spans="1:37" x14ac:dyDescent="0.25">
      <c r="A19" s="3" t="s">
        <v>13</v>
      </c>
      <c r="B19" s="8">
        <f>+'SALAIRE REFERENCE 2020'!F19*'AFFECTATION 2020'!$B$24</f>
        <v>8353.2500233704504</v>
      </c>
      <c r="C19" s="9" t="s">
        <v>22</v>
      </c>
      <c r="D19" s="10" t="s">
        <v>27</v>
      </c>
      <c r="E19" s="8">
        <f>'SALAIRE REFERENCE 2020'!F19*'AFFECTATION 2020'!$E$24</f>
        <v>8698.6270050232051</v>
      </c>
      <c r="F19" s="9" t="s">
        <v>22</v>
      </c>
      <c r="G19" s="10" t="s">
        <v>27</v>
      </c>
      <c r="H19" s="8">
        <f>'SALAIRE REFERENCE 2020'!K19*'AFFECTATION 2020'!$H$24</f>
        <v>5976.5936897136971</v>
      </c>
      <c r="I19" s="9" t="s">
        <v>22</v>
      </c>
      <c r="J19" s="10" t="s">
        <v>27</v>
      </c>
      <c r="K19" s="8">
        <f>'SALAIRE REFERENCE 2020'!K19*'AFFECTATION 2020'!$K$24</f>
        <v>4017.4564946733472</v>
      </c>
      <c r="L19" s="9" t="s">
        <v>22</v>
      </c>
      <c r="M19" s="10" t="s">
        <v>54</v>
      </c>
      <c r="N19" s="8">
        <f>+'SALAIRE REFERENCE 2020'!O19*'AFFECTATION 2020'!$N$24</f>
        <v>9269.1453497898074</v>
      </c>
      <c r="O19" s="9" t="s">
        <v>22</v>
      </c>
      <c r="P19" s="10" t="s">
        <v>54</v>
      </c>
      <c r="Q19" s="8">
        <f>'SALAIRE REFERENCE 2020'!O19*'AFFECTATION 2020'!$Q$24</f>
        <v>8916.3487727559968</v>
      </c>
      <c r="R19" s="9" t="s">
        <v>22</v>
      </c>
      <c r="S19" s="10" t="s">
        <v>54</v>
      </c>
      <c r="T19" s="8">
        <v>8136.54</v>
      </c>
      <c r="U19" s="9" t="s">
        <v>22</v>
      </c>
      <c r="V19" s="10" t="s">
        <v>27</v>
      </c>
      <c r="W19" s="8">
        <v>2907.41</v>
      </c>
      <c r="X19" s="9" t="s">
        <v>22</v>
      </c>
      <c r="Y19" s="10" t="s">
        <v>27</v>
      </c>
      <c r="Z19" s="8">
        <v>8136.54</v>
      </c>
      <c r="AA19" s="9" t="s">
        <v>22</v>
      </c>
      <c r="AB19" s="10" t="s">
        <v>27</v>
      </c>
      <c r="AC19" s="8"/>
      <c r="AD19" s="9" t="s">
        <v>22</v>
      </c>
      <c r="AE19" s="10" t="s">
        <v>27</v>
      </c>
      <c r="AF19" s="8"/>
      <c r="AG19" s="9" t="s">
        <v>22</v>
      </c>
      <c r="AH19" s="10" t="s">
        <v>27</v>
      </c>
      <c r="AI19" s="8"/>
      <c r="AJ19" s="9" t="s">
        <v>22</v>
      </c>
      <c r="AK19" s="10" t="s">
        <v>27</v>
      </c>
    </row>
    <row r="20" spans="1:37" x14ac:dyDescent="0.25">
      <c r="A20" s="3" t="s">
        <v>14</v>
      </c>
      <c r="B20" s="8">
        <f>+'SALAIRE REFERENCE 2020'!F20*'AFFECTATION 2020'!$B$24</f>
        <v>4386.2559615899254</v>
      </c>
      <c r="C20" s="9" t="s">
        <v>23</v>
      </c>
      <c r="D20" s="10" t="s">
        <v>27</v>
      </c>
      <c r="E20" s="8">
        <f>'SALAIRE REFERENCE 2020'!F20*'AFFECTATION 2020'!$E$24</f>
        <v>4567.6119416613892</v>
      </c>
      <c r="F20" s="9" t="s">
        <v>23</v>
      </c>
      <c r="G20" s="10" t="s">
        <v>27</v>
      </c>
      <c r="H20" s="8">
        <f>'SALAIRE REFERENCE 2020'!K20*'AFFECTATION 2020'!$H$24</f>
        <v>3138.2838569615806</v>
      </c>
      <c r="I20" s="9" t="s">
        <v>23</v>
      </c>
      <c r="J20" s="10" t="s">
        <v>27</v>
      </c>
      <c r="K20" s="8">
        <f>'SALAIRE REFERENCE 2020'!K20*'AFFECTATION 2020'!$K$24</f>
        <v>2109.5492713480398</v>
      </c>
      <c r="L20" s="9" t="s">
        <v>23</v>
      </c>
      <c r="M20" s="10" t="s">
        <v>84</v>
      </c>
      <c r="N20" s="8">
        <f>+'SALAIRE REFERENCE 2020'!O20*'AFFECTATION 2020'!$N$24</f>
        <v>4867.188691301073</v>
      </c>
      <c r="O20" s="9" t="s">
        <v>23</v>
      </c>
      <c r="P20" s="10" t="s">
        <v>55</v>
      </c>
      <c r="Q20" s="8">
        <f>'SALAIRE REFERENCE 2020'!O20*'AFFECTATION 2020'!$Q$24</f>
        <v>4681.9367133387641</v>
      </c>
      <c r="R20" s="9" t="s">
        <v>23</v>
      </c>
      <c r="S20" s="10" t="s">
        <v>27</v>
      </c>
      <c r="T20" s="8">
        <v>4897.3500000000004</v>
      </c>
      <c r="U20" s="9" t="s">
        <v>23</v>
      </c>
      <c r="V20" s="10" t="s">
        <v>27</v>
      </c>
      <c r="W20" s="8">
        <v>3540.82</v>
      </c>
      <c r="X20" s="9" t="s">
        <v>23</v>
      </c>
      <c r="Y20" s="10" t="s">
        <v>27</v>
      </c>
      <c r="Z20" s="8">
        <v>1866.65</v>
      </c>
      <c r="AA20" s="9" t="s">
        <v>23</v>
      </c>
      <c r="AB20" s="10" t="s">
        <v>27</v>
      </c>
      <c r="AC20" s="8"/>
      <c r="AD20" s="9" t="s">
        <v>23</v>
      </c>
      <c r="AE20" s="10" t="s">
        <v>27</v>
      </c>
      <c r="AF20" s="8"/>
      <c r="AG20" s="9" t="s">
        <v>23</v>
      </c>
      <c r="AH20" s="10" t="s">
        <v>27</v>
      </c>
      <c r="AI20" s="8"/>
      <c r="AJ20" s="9" t="s">
        <v>23</v>
      </c>
      <c r="AK20" s="10" t="s">
        <v>27</v>
      </c>
    </row>
    <row r="21" spans="1:37" x14ac:dyDescent="0.25">
      <c r="A21" s="3" t="s">
        <v>15</v>
      </c>
      <c r="B21" s="8">
        <f>+'SALAIRE REFERENCE 2020'!F21*'AFFECTATION 2020'!$B$24</f>
        <v>4474.6754514235745</v>
      </c>
      <c r="C21" s="9" t="s">
        <v>23</v>
      </c>
      <c r="D21" s="10" t="s">
        <v>84</v>
      </c>
      <c r="E21" s="8">
        <f>'SALAIRE REFERENCE 2020'!F21*'AFFECTATION 2020'!$E$24</f>
        <v>4659.6872608348267</v>
      </c>
      <c r="F21" s="9" t="s">
        <v>23</v>
      </c>
      <c r="G21" s="10" t="s">
        <v>84</v>
      </c>
      <c r="H21" s="8">
        <f>'SALAIRE REFERENCE 2020'!K21*'AFFECTATION 2020'!$H$24</f>
        <v>3201.5463432404567</v>
      </c>
      <c r="I21" s="9" t="s">
        <v>23</v>
      </c>
      <c r="J21" s="10" t="s">
        <v>52</v>
      </c>
      <c r="K21" s="8">
        <f>'SALAIRE REFERENCE 2020'!K21*'AFFECTATION 2020'!$K$24</f>
        <v>2152.0742110654041</v>
      </c>
      <c r="L21" s="9" t="s">
        <v>23</v>
      </c>
      <c r="M21" s="10" t="s">
        <v>52</v>
      </c>
      <c r="N21" s="8">
        <f>+'SALAIRE REFERENCE 2020'!O21*'AFFECTATION 2020'!$N$24</f>
        <v>4965.3029702618824</v>
      </c>
      <c r="O21" s="9" t="s">
        <v>23</v>
      </c>
      <c r="P21" s="10" t="s">
        <v>52</v>
      </c>
      <c r="Q21" s="8">
        <f>'SALAIRE REFERENCE 2020'!O21*'AFFECTATION 2020'!$Q$24</f>
        <v>4776.3166262421573</v>
      </c>
      <c r="R21" s="9" t="s">
        <v>23</v>
      </c>
      <c r="S21" s="10" t="s">
        <v>52</v>
      </c>
      <c r="T21" s="8">
        <v>4351.34</v>
      </c>
      <c r="U21" s="9" t="s">
        <v>23</v>
      </c>
      <c r="V21" s="10" t="s">
        <v>84</v>
      </c>
      <c r="W21" s="8">
        <v>375.87</v>
      </c>
      <c r="X21" s="9" t="s">
        <v>23</v>
      </c>
      <c r="Y21" s="10" t="s">
        <v>84</v>
      </c>
      <c r="Z21" s="8">
        <v>4366.63</v>
      </c>
      <c r="AA21" s="9" t="s">
        <v>23</v>
      </c>
      <c r="AB21" s="10" t="s">
        <v>84</v>
      </c>
      <c r="AC21" s="8"/>
      <c r="AD21" s="9" t="s">
        <v>23</v>
      </c>
      <c r="AE21" s="10" t="s">
        <v>84</v>
      </c>
      <c r="AF21" s="8"/>
      <c r="AG21" s="9" t="s">
        <v>23</v>
      </c>
      <c r="AH21" s="10" t="s">
        <v>84</v>
      </c>
      <c r="AI21" s="8"/>
      <c r="AJ21" s="9" t="s">
        <v>23</v>
      </c>
      <c r="AK21" s="10" t="s">
        <v>84</v>
      </c>
    </row>
    <row r="22" spans="1:37" ht="15.75" thickBot="1" x14ac:dyDescent="0.3">
      <c r="A22" s="3" t="s">
        <v>16</v>
      </c>
      <c r="B22" s="11">
        <f>+'SALAIRE REFERENCE 2020'!F22*'AFFECTATION 2020'!$B$24</f>
        <v>4926.7647175831999</v>
      </c>
      <c r="C22" s="12" t="s">
        <v>23</v>
      </c>
      <c r="D22" s="13" t="s">
        <v>84</v>
      </c>
      <c r="E22" s="11">
        <f>'SALAIRE REFERENCE 2020'!F22*'AFFECTATION 2020'!$E$24</f>
        <v>5130.4687995526747</v>
      </c>
      <c r="F22" s="12" t="s">
        <v>23</v>
      </c>
      <c r="G22" s="13" t="s">
        <v>84</v>
      </c>
      <c r="H22" s="11">
        <f>'SALAIRE REFERENCE 2020'!K22*'AFFECTATION 2020'!$H$24</f>
        <v>3525.0077322516167</v>
      </c>
      <c r="I22" s="12" t="s">
        <v>23</v>
      </c>
      <c r="J22" s="13" t="s">
        <v>52</v>
      </c>
      <c r="K22" s="11">
        <f>'SALAIRE REFERENCE 2020'!K22*'AFFECTATION 2020'!$K$24</f>
        <v>2369.5044272595383</v>
      </c>
      <c r="L22" s="12" t="s">
        <v>23</v>
      </c>
      <c r="M22" s="13" t="s">
        <v>52</v>
      </c>
      <c r="N22" s="11">
        <f>+'SALAIRE REFERENCE 2020'!O22*'AFFECTATION 2020'!$N$24</f>
        <v>5466.9617386920609</v>
      </c>
      <c r="O22" s="12" t="s">
        <v>23</v>
      </c>
      <c r="P22" s="13" t="s">
        <v>52</v>
      </c>
      <c r="Q22" s="11">
        <f>'SALAIRE REFERENCE 2020'!O22*'AFFECTATION 2020'!$Q$24</f>
        <v>5258.8815635085839</v>
      </c>
      <c r="R22" s="12" t="s">
        <v>23</v>
      </c>
      <c r="S22" s="13" t="s">
        <v>52</v>
      </c>
      <c r="T22" s="11">
        <v>5273.17</v>
      </c>
      <c r="U22" s="12" t="s">
        <v>23</v>
      </c>
      <c r="V22" s="13" t="s">
        <v>84</v>
      </c>
      <c r="W22" s="11">
        <v>3752.15</v>
      </c>
      <c r="X22" s="12" t="s">
        <v>23</v>
      </c>
      <c r="Y22" s="13" t="s">
        <v>84</v>
      </c>
      <c r="Z22" s="11">
        <v>5282.35</v>
      </c>
      <c r="AA22" s="12" t="s">
        <v>23</v>
      </c>
      <c r="AB22" s="13" t="s">
        <v>84</v>
      </c>
      <c r="AC22" s="11"/>
      <c r="AD22" s="12" t="s">
        <v>23</v>
      </c>
      <c r="AE22" s="13" t="s">
        <v>84</v>
      </c>
      <c r="AF22" s="11"/>
      <c r="AG22" s="12" t="s">
        <v>23</v>
      </c>
      <c r="AH22" s="13" t="s">
        <v>84</v>
      </c>
      <c r="AI22" s="11"/>
      <c r="AJ22" s="12" t="s">
        <v>23</v>
      </c>
      <c r="AK22" s="13" t="s">
        <v>84</v>
      </c>
    </row>
    <row r="23" spans="1:37" ht="15.75" thickBot="1" x14ac:dyDescent="0.3">
      <c r="AF23" s="1"/>
      <c r="AG23" s="22"/>
      <c r="AH23" s="22"/>
      <c r="AI23" s="1"/>
    </row>
    <row r="24" spans="1:37" ht="15.75" thickBot="1" x14ac:dyDescent="0.3">
      <c r="A24" s="41" t="s">
        <v>48</v>
      </c>
      <c r="B24" s="42">
        <f>+'COUT COMPTA 2020'!F9</f>
        <v>94058.93</v>
      </c>
      <c r="C24" s="22"/>
      <c r="D24" s="22"/>
      <c r="E24" s="42">
        <f>+'COUT COMPTA 2020'!G9</f>
        <v>97947.93</v>
      </c>
      <c r="F24" s="22"/>
      <c r="G24" s="22"/>
      <c r="H24" s="42">
        <f>+'COUT COMPTA 2020'!H9</f>
        <v>61692.95</v>
      </c>
      <c r="I24" s="22"/>
      <c r="J24" s="22"/>
      <c r="K24" s="42">
        <f>+'COUT COMPTA 2020'!I9</f>
        <v>41469.9</v>
      </c>
      <c r="L24" s="22"/>
      <c r="M24" s="22"/>
      <c r="N24" s="42">
        <f>+'COUT COMPTA 2020'!J9</f>
        <v>91678.989999999991</v>
      </c>
      <c r="O24" s="22"/>
      <c r="P24" s="22"/>
      <c r="Q24" s="42">
        <f>+'COUT COMPTA 2020'!K9</f>
        <v>88189.56</v>
      </c>
      <c r="R24" s="22"/>
      <c r="S24" s="22"/>
      <c r="T24" s="42">
        <f>SUM(T4:T23)</f>
        <v>80804.429999999993</v>
      </c>
      <c r="U24" s="22"/>
      <c r="V24" s="22"/>
      <c r="W24" s="42">
        <f>SUM(W4:W23)</f>
        <v>58003.500000000007</v>
      </c>
      <c r="X24" s="22"/>
      <c r="Y24" s="22"/>
      <c r="Z24" s="42">
        <f>SUM(Z4:Z23)</f>
        <v>76623.070000000022</v>
      </c>
      <c r="AA24" s="22"/>
      <c r="AB24" s="22"/>
      <c r="AC24" s="23"/>
      <c r="AD24" s="22"/>
      <c r="AE24" s="22"/>
      <c r="AF24" s="23"/>
      <c r="AG24" s="22"/>
      <c r="AH24" s="22"/>
      <c r="AI24" s="23"/>
      <c r="AJ24" s="22"/>
      <c r="AK24" s="22"/>
    </row>
    <row r="29" spans="1:37" x14ac:dyDescent="0.25">
      <c r="H29" s="14"/>
      <c r="I29" s="15"/>
      <c r="J29" s="15"/>
      <c r="K29" s="14"/>
      <c r="L29" s="15"/>
      <c r="M29" s="15"/>
      <c r="N29" s="14"/>
    </row>
    <row r="30" spans="1:37" x14ac:dyDescent="0.25">
      <c r="H30" s="14"/>
      <c r="I30" s="15"/>
      <c r="J30" s="15"/>
      <c r="K30" s="14"/>
      <c r="L30" s="15"/>
      <c r="M30" s="15"/>
      <c r="N30" s="14"/>
    </row>
    <row r="31" spans="1:37" x14ac:dyDescent="0.25">
      <c r="H31" s="14"/>
      <c r="I31" s="15"/>
      <c r="J31" s="15"/>
      <c r="K31" s="14"/>
      <c r="L31" s="15"/>
      <c r="M31" s="15"/>
      <c r="N31" s="14"/>
    </row>
    <row r="32" spans="1:37" x14ac:dyDescent="0.25">
      <c r="H32" s="14"/>
      <c r="I32" s="16"/>
      <c r="J32" s="17"/>
      <c r="K32" s="18"/>
      <c r="L32" s="15"/>
      <c r="M32" s="15"/>
      <c r="N32" s="14"/>
    </row>
    <row r="33" spans="8:14" x14ac:dyDescent="0.25">
      <c r="H33" s="14"/>
      <c r="I33" s="19"/>
      <c r="J33" s="17"/>
      <c r="K33" s="20"/>
      <c r="L33" s="15"/>
      <c r="M33" s="15"/>
      <c r="N33" s="14"/>
    </row>
    <row r="34" spans="8:14" x14ac:dyDescent="0.25">
      <c r="H34" s="14"/>
      <c r="I34" s="19"/>
      <c r="J34" s="17"/>
      <c r="K34" s="20"/>
      <c r="L34" s="15"/>
      <c r="M34" s="15"/>
      <c r="N34" s="14"/>
    </row>
    <row r="35" spans="8:14" x14ac:dyDescent="0.25">
      <c r="H35" s="14"/>
      <c r="I35" s="19"/>
      <c r="J35" s="17"/>
      <c r="K35" s="20"/>
      <c r="L35" s="15"/>
      <c r="M35" s="15"/>
      <c r="N35" s="14"/>
    </row>
    <row r="36" spans="8:14" x14ac:dyDescent="0.25">
      <c r="H36" s="14"/>
      <c r="I36" s="19"/>
      <c r="J36" s="17"/>
      <c r="K36" s="20"/>
      <c r="L36" s="15"/>
      <c r="M36" s="15"/>
      <c r="N36" s="14"/>
    </row>
    <row r="37" spans="8:14" x14ac:dyDescent="0.25">
      <c r="H37" s="14"/>
      <c r="I37" s="19"/>
      <c r="J37" s="17"/>
      <c r="K37" s="20"/>
      <c r="L37" s="15"/>
      <c r="M37" s="15"/>
      <c r="N37" s="14"/>
    </row>
    <row r="38" spans="8:14" x14ac:dyDescent="0.25">
      <c r="H38" s="14"/>
      <c r="I38" s="19"/>
      <c r="J38" s="17"/>
      <c r="K38" s="20"/>
      <c r="L38" s="15"/>
      <c r="M38" s="15"/>
      <c r="N38" s="14"/>
    </row>
    <row r="39" spans="8:14" x14ac:dyDescent="0.25">
      <c r="H39" s="14"/>
      <c r="I39" s="19"/>
      <c r="J39" s="17"/>
      <c r="K39" s="20"/>
      <c r="L39" s="15"/>
      <c r="M39" s="15"/>
      <c r="N39" s="14"/>
    </row>
    <row r="40" spans="8:14" x14ac:dyDescent="0.25">
      <c r="H40" s="14"/>
      <c r="I40" s="19"/>
      <c r="J40" s="17"/>
      <c r="K40" s="20"/>
      <c r="L40" s="15"/>
      <c r="M40" s="15"/>
      <c r="N40" s="14"/>
    </row>
    <row r="41" spans="8:14" x14ac:dyDescent="0.25">
      <c r="H41" s="14"/>
      <c r="I41" s="19"/>
      <c r="J41" s="17"/>
      <c r="K41" s="20"/>
      <c r="L41" s="15"/>
      <c r="M41" s="15"/>
      <c r="N41" s="14"/>
    </row>
    <row r="42" spans="8:14" x14ac:dyDescent="0.25">
      <c r="H42" s="14"/>
      <c r="I42" s="19"/>
      <c r="J42" s="17"/>
      <c r="K42" s="20"/>
      <c r="L42" s="15"/>
      <c r="M42" s="15"/>
      <c r="N42" s="14"/>
    </row>
    <row r="43" spans="8:14" x14ac:dyDescent="0.25">
      <c r="H43" s="14"/>
      <c r="I43" s="19"/>
      <c r="J43" s="17"/>
      <c r="K43" s="20"/>
      <c r="L43" s="15"/>
      <c r="M43" s="15"/>
      <c r="N43" s="14"/>
    </row>
    <row r="44" spans="8:14" x14ac:dyDescent="0.25">
      <c r="H44" s="14"/>
      <c r="I44" s="19"/>
      <c r="J44" s="17"/>
      <c r="K44" s="20"/>
      <c r="L44" s="15"/>
      <c r="M44" s="15"/>
      <c r="N44" s="14"/>
    </row>
    <row r="45" spans="8:14" x14ac:dyDescent="0.25">
      <c r="H45" s="14"/>
      <c r="I45" s="19"/>
      <c r="J45" s="17"/>
      <c r="K45" s="20"/>
      <c r="L45" s="15"/>
      <c r="M45" s="15"/>
      <c r="N45" s="14"/>
    </row>
    <row r="46" spans="8:14" x14ac:dyDescent="0.25">
      <c r="H46" s="14"/>
      <c r="I46" s="19"/>
      <c r="J46" s="17"/>
      <c r="K46" s="20"/>
      <c r="L46" s="15"/>
      <c r="M46" s="15"/>
      <c r="N46" s="14"/>
    </row>
    <row r="47" spans="8:14" x14ac:dyDescent="0.25">
      <c r="H47" s="14"/>
      <c r="I47" s="19"/>
      <c r="J47" s="17"/>
      <c r="K47" s="20"/>
      <c r="L47" s="15"/>
      <c r="M47" s="15"/>
      <c r="N47" s="14"/>
    </row>
    <row r="48" spans="8:14" x14ac:dyDescent="0.25">
      <c r="H48" s="14"/>
      <c r="I48" s="19"/>
      <c r="J48" s="17"/>
      <c r="K48" s="20"/>
      <c r="L48" s="15"/>
      <c r="M48" s="15"/>
      <c r="N48" s="14"/>
    </row>
    <row r="49" spans="8:14" x14ac:dyDescent="0.25">
      <c r="H49" s="14"/>
      <c r="I49" s="19"/>
      <c r="J49" s="17"/>
      <c r="K49" s="20"/>
      <c r="L49" s="15"/>
      <c r="M49" s="15"/>
      <c r="N49" s="14"/>
    </row>
    <row r="50" spans="8:14" x14ac:dyDescent="0.25">
      <c r="H50" s="14"/>
      <c r="I50" s="15"/>
      <c r="J50" s="15"/>
      <c r="K50" s="14"/>
      <c r="L50" s="15"/>
      <c r="M50" s="15"/>
      <c r="N50" s="14"/>
    </row>
    <row r="51" spans="8:14" x14ac:dyDescent="0.25">
      <c r="H51" s="14"/>
      <c r="I51" s="15"/>
      <c r="J51" s="15"/>
      <c r="K51" s="14"/>
      <c r="L51" s="15"/>
      <c r="M51" s="15"/>
      <c r="N51" s="14"/>
    </row>
    <row r="52" spans="8:14" x14ac:dyDescent="0.25">
      <c r="H52" s="14"/>
      <c r="I52" s="15"/>
      <c r="J52" s="15"/>
      <c r="K52" s="14"/>
      <c r="L52" s="15"/>
      <c r="M52" s="15"/>
      <c r="N52" s="14"/>
    </row>
  </sheetData>
  <autoFilter ref="A3:AI22" xr:uid="{5021E30C-CBCA-4462-9D56-2B101E7B3C39}"/>
  <mergeCells count="1">
    <mergeCell ref="B1:AK2"/>
  </mergeCells>
  <phoneticPr fontId="2" type="noConversion"/>
  <pageMargins left="0.7" right="0.7" top="0.75" bottom="0.75" header="0.3" footer="0.3"/>
  <pageSetup paperSize="8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C2D1-6C18-4F09-9B44-1D6CE5C98FA9}">
  <sheetPr codeName="Feuil2"/>
  <dimension ref="D2:O23"/>
  <sheetViews>
    <sheetView topLeftCell="B1" workbookViewId="0">
      <selection activeCell="F6" sqref="F6"/>
    </sheetView>
  </sheetViews>
  <sheetFormatPr baseColWidth="10" defaultRowHeight="15" x14ac:dyDescent="0.25"/>
  <cols>
    <col min="4" max="4" width="27.42578125" bestFit="1" customWidth="1"/>
    <col min="5" max="5" width="13.42578125" bestFit="1" customWidth="1"/>
    <col min="6" max="6" width="14.140625" style="2" bestFit="1" customWidth="1"/>
    <col min="9" max="9" width="27.28515625" bestFit="1" customWidth="1"/>
    <col min="10" max="10" width="13.5703125" bestFit="1" customWidth="1"/>
    <col min="11" max="11" width="14.42578125" bestFit="1" customWidth="1"/>
    <col min="13" max="13" width="27.28515625" bestFit="1" customWidth="1"/>
    <col min="14" max="14" width="13.5703125" bestFit="1" customWidth="1"/>
    <col min="15" max="15" width="14.42578125" bestFit="1" customWidth="1"/>
  </cols>
  <sheetData>
    <row r="2" spans="4:15" ht="15.75" thickBot="1" x14ac:dyDescent="0.3">
      <c r="D2" t="s">
        <v>49</v>
      </c>
    </row>
    <row r="3" spans="4:15" x14ac:dyDescent="0.25">
      <c r="D3" s="62" t="s">
        <v>43</v>
      </c>
      <c r="E3" s="63"/>
      <c r="F3" s="64"/>
      <c r="I3" s="62" t="s">
        <v>43</v>
      </c>
      <c r="J3" s="63"/>
      <c r="K3" s="64"/>
      <c r="M3" s="62" t="s">
        <v>43</v>
      </c>
      <c r="N3" s="63"/>
      <c r="O3" s="64"/>
    </row>
    <row r="4" spans="4:15" x14ac:dyDescent="0.25">
      <c r="D4" s="65" t="s">
        <v>44</v>
      </c>
      <c r="E4" s="66"/>
      <c r="F4" s="67"/>
      <c r="I4" s="65" t="s">
        <v>50</v>
      </c>
      <c r="J4" s="68"/>
      <c r="K4" s="69"/>
      <c r="M4" s="65" t="s">
        <v>51</v>
      </c>
      <c r="N4" s="68"/>
      <c r="O4" s="69"/>
    </row>
    <row r="5" spans="4:15" x14ac:dyDescent="0.25">
      <c r="D5" s="26" t="s">
        <v>45</v>
      </c>
      <c r="E5" s="27" t="s">
        <v>46</v>
      </c>
      <c r="F5" s="32" t="s">
        <v>47</v>
      </c>
      <c r="I5" s="26" t="s">
        <v>45</v>
      </c>
      <c r="J5" s="27" t="s">
        <v>46</v>
      </c>
      <c r="K5" s="32" t="s">
        <v>47</v>
      </c>
      <c r="M5" s="26" t="s">
        <v>45</v>
      </c>
      <c r="N5" s="27" t="s">
        <v>46</v>
      </c>
      <c r="O5" s="32" t="s">
        <v>47</v>
      </c>
    </row>
    <row r="6" spans="4:15" x14ac:dyDescent="0.25">
      <c r="D6" s="30" t="s">
        <v>0</v>
      </c>
      <c r="E6" s="28">
        <v>4068.15</v>
      </c>
      <c r="F6" s="33">
        <f>+E6/$E$23</f>
        <v>4.3740571206282407E-2</v>
      </c>
      <c r="I6" s="30" t="s">
        <v>0</v>
      </c>
      <c r="J6" s="28">
        <v>4068.15</v>
      </c>
      <c r="K6" s="33">
        <f>+J6/$J$23</f>
        <v>4.771415070008081E-2</v>
      </c>
      <c r="M6" s="30" t="s">
        <v>0</v>
      </c>
      <c r="N6" s="28">
        <v>4068.15</v>
      </c>
      <c r="O6" s="33">
        <f>+N6/$N$23</f>
        <v>4.9796506514619095E-2</v>
      </c>
    </row>
    <row r="7" spans="4:15" x14ac:dyDescent="0.25">
      <c r="D7" s="30" t="s">
        <v>1</v>
      </c>
      <c r="E7" s="28">
        <v>5203.12</v>
      </c>
      <c r="F7" s="33">
        <f t="shared" ref="F7:F22" si="0">+E7/$E$23</f>
        <v>5.5943719099549448E-2</v>
      </c>
      <c r="I7" s="30" t="s">
        <v>1</v>
      </c>
      <c r="J7" s="28">
        <v>5203.12</v>
      </c>
      <c r="K7" s="33">
        <f t="shared" ref="K7:K22" si="1">+J7/$J$23</f>
        <v>6.1025884441479411E-2</v>
      </c>
      <c r="M7" s="30" t="s">
        <v>1</v>
      </c>
      <c r="N7" s="28">
        <v>5203.12</v>
      </c>
      <c r="O7" s="33">
        <f t="shared" ref="O7:O22" si="2">+N7/$N$23</f>
        <v>6.3689195082861957E-2</v>
      </c>
    </row>
    <row r="8" spans="4:15" x14ac:dyDescent="0.25">
      <c r="D8" s="30" t="s">
        <v>2</v>
      </c>
      <c r="E8" s="28">
        <v>4957.3500000000004</v>
      </c>
      <c r="F8" s="33">
        <f t="shared" si="0"/>
        <v>5.3301210788556E-2</v>
      </c>
      <c r="I8" s="30"/>
      <c r="J8" s="28"/>
      <c r="K8" s="33">
        <f t="shared" si="1"/>
        <v>0</v>
      </c>
      <c r="M8" s="30"/>
      <c r="N8" s="28"/>
      <c r="O8" s="33">
        <f t="shared" si="2"/>
        <v>0</v>
      </c>
    </row>
    <row r="9" spans="4:15" x14ac:dyDescent="0.25">
      <c r="D9" s="30" t="s">
        <v>3</v>
      </c>
      <c r="E9" s="28">
        <v>2788.11</v>
      </c>
      <c r="F9" s="33">
        <f t="shared" si="0"/>
        <v>2.9977637005997329E-2</v>
      </c>
      <c r="I9" s="30"/>
      <c r="J9" s="28"/>
      <c r="K9" s="33">
        <f t="shared" si="1"/>
        <v>0</v>
      </c>
      <c r="M9" s="30" t="s">
        <v>3</v>
      </c>
      <c r="N9" s="28">
        <v>2788.11</v>
      </c>
      <c r="O9" s="33">
        <f t="shared" si="2"/>
        <v>3.4128077327157218E-2</v>
      </c>
    </row>
    <row r="10" spans="4:15" x14ac:dyDescent="0.25">
      <c r="D10" s="30" t="s">
        <v>4</v>
      </c>
      <c r="E10" s="28">
        <v>6353.49</v>
      </c>
      <c r="F10" s="33">
        <f t="shared" si="0"/>
        <v>6.8312447120534692E-2</v>
      </c>
      <c r="I10" s="30" t="s">
        <v>4</v>
      </c>
      <c r="J10" s="28">
        <v>6353.49</v>
      </c>
      <c r="K10" s="33">
        <f t="shared" si="1"/>
        <v>7.4518240313522457E-2</v>
      </c>
      <c r="M10" s="30"/>
      <c r="N10" s="28"/>
      <c r="O10" s="33">
        <f t="shared" si="2"/>
        <v>0</v>
      </c>
    </row>
    <row r="11" spans="4:15" x14ac:dyDescent="0.25">
      <c r="D11" s="30" t="s">
        <v>5</v>
      </c>
      <c r="E11" s="28">
        <v>8188.25</v>
      </c>
      <c r="F11" s="33">
        <f t="shared" si="0"/>
        <v>8.8039706544705054E-2</v>
      </c>
      <c r="I11" s="30" t="s">
        <v>5</v>
      </c>
      <c r="J11" s="28">
        <v>8188.25</v>
      </c>
      <c r="K11" s="33">
        <f t="shared" si="1"/>
        <v>9.6037607873342104E-2</v>
      </c>
      <c r="M11" s="30" t="s">
        <v>5</v>
      </c>
      <c r="N11" s="28">
        <v>8188.25</v>
      </c>
      <c r="O11" s="33">
        <f t="shared" si="2"/>
        <v>0.10022891104515069</v>
      </c>
    </row>
    <row r="12" spans="4:15" x14ac:dyDescent="0.25">
      <c r="D12" s="30" t="s">
        <v>6</v>
      </c>
      <c r="E12" s="28">
        <v>4903.0600000000004</v>
      </c>
      <c r="F12" s="33">
        <f t="shared" si="0"/>
        <v>5.271748707856766E-2</v>
      </c>
      <c r="I12" s="30" t="s">
        <v>6</v>
      </c>
      <c r="J12" s="28">
        <v>4903.0600000000004</v>
      </c>
      <c r="K12" s="33">
        <f t="shared" si="1"/>
        <v>5.7506567784260221E-2</v>
      </c>
      <c r="M12" s="30" t="s">
        <v>6</v>
      </c>
      <c r="N12" s="28">
        <v>4903.0600000000004</v>
      </c>
      <c r="O12" s="33">
        <f t="shared" si="2"/>
        <v>6.0016287312800246E-2</v>
      </c>
    </row>
    <row r="13" spans="4:15" x14ac:dyDescent="0.25">
      <c r="D13" s="30" t="s">
        <v>7</v>
      </c>
      <c r="E13" s="28">
        <v>8665.27</v>
      </c>
      <c r="F13" s="33">
        <f t="shared" si="0"/>
        <v>9.3168604760557688E-2</v>
      </c>
      <c r="I13" s="30" t="s">
        <v>7</v>
      </c>
      <c r="J13" s="28">
        <v>8665.27</v>
      </c>
      <c r="K13" s="33">
        <f t="shared" si="1"/>
        <v>0.10163243701360306</v>
      </c>
      <c r="M13" s="30" t="s">
        <v>7</v>
      </c>
      <c r="N13" s="28">
        <v>8665.27</v>
      </c>
      <c r="O13" s="33">
        <f t="shared" si="2"/>
        <v>0.10606791145998389</v>
      </c>
    </row>
    <row r="14" spans="4:15" x14ac:dyDescent="0.25">
      <c r="D14" s="30" t="s">
        <v>8</v>
      </c>
      <c r="E14" s="28">
        <v>7659.93</v>
      </c>
      <c r="F14" s="33">
        <f t="shared" si="0"/>
        <v>8.2359232968336665E-2</v>
      </c>
      <c r="I14" s="30" t="s">
        <v>8</v>
      </c>
      <c r="J14" s="28">
        <v>7659.93</v>
      </c>
      <c r="K14" s="33">
        <f t="shared" si="1"/>
        <v>8.9841095921259051E-2</v>
      </c>
      <c r="M14" s="30" t="s">
        <v>8</v>
      </c>
      <c r="N14" s="28">
        <v>7659.93</v>
      </c>
      <c r="O14" s="33">
        <f t="shared" si="2"/>
        <v>9.3761968989965028E-2</v>
      </c>
    </row>
    <row r="15" spans="4:15" x14ac:dyDescent="0.25">
      <c r="D15" s="30" t="s">
        <v>9</v>
      </c>
      <c r="E15" s="28">
        <v>5521.76</v>
      </c>
      <c r="F15" s="33">
        <f t="shared" si="0"/>
        <v>5.9369722469427608E-2</v>
      </c>
      <c r="I15" s="30" t="s">
        <v>9</v>
      </c>
      <c r="J15" s="28">
        <v>5521.76</v>
      </c>
      <c r="K15" s="33">
        <f t="shared" si="1"/>
        <v>6.4763120526450155E-2</v>
      </c>
      <c r="M15" s="30" t="s">
        <v>9</v>
      </c>
      <c r="N15" s="28">
        <v>5521.76</v>
      </c>
      <c r="O15" s="33">
        <f t="shared" si="2"/>
        <v>6.758953278816246E-2</v>
      </c>
    </row>
    <row r="16" spans="4:15" x14ac:dyDescent="0.25">
      <c r="D16" s="37" t="s">
        <v>10</v>
      </c>
      <c r="E16" s="38">
        <v>5431.58</v>
      </c>
      <c r="F16" s="33">
        <f t="shared" si="0"/>
        <v>5.8400111046205121E-2</v>
      </c>
      <c r="I16" s="37" t="s">
        <v>10</v>
      </c>
      <c r="J16" s="38">
        <v>5431.58</v>
      </c>
      <c r="K16" s="33">
        <f t="shared" si="1"/>
        <v>6.3705425478299701E-2</v>
      </c>
      <c r="M16" s="37" t="s">
        <v>10</v>
      </c>
      <c r="N16" s="38">
        <v>5431.58</v>
      </c>
      <c r="O16" s="33">
        <f t="shared" si="2"/>
        <v>6.6485677483542838E-2</v>
      </c>
    </row>
    <row r="17" spans="4:15" x14ac:dyDescent="0.25">
      <c r="D17" s="30" t="s">
        <v>11</v>
      </c>
      <c r="E17" s="28">
        <v>4584.9799999999996</v>
      </c>
      <c r="F17" s="33">
        <f t="shared" si="0"/>
        <v>4.929750480424288E-2</v>
      </c>
      <c r="I17" s="30" t="s">
        <v>11</v>
      </c>
      <c r="J17" s="28">
        <v>4584.9799999999996</v>
      </c>
      <c r="K17" s="33">
        <f t="shared" si="1"/>
        <v>5.3775899776767444E-2</v>
      </c>
      <c r="M17" s="30" t="s">
        <v>11</v>
      </c>
      <c r="N17" s="28">
        <v>4584.9799999999996</v>
      </c>
      <c r="O17" s="33">
        <f t="shared" si="2"/>
        <v>5.6122804331059137E-2</v>
      </c>
    </row>
    <row r="18" spans="4:15" x14ac:dyDescent="0.25">
      <c r="D18" s="30" t="s">
        <v>12</v>
      </c>
      <c r="E18" s="28">
        <v>2788.11</v>
      </c>
      <c r="F18" s="33">
        <f>+E18/$E$23</f>
        <v>2.9977637005997329E-2</v>
      </c>
      <c r="I18" s="30" t="s">
        <v>12</v>
      </c>
      <c r="J18" s="28">
        <v>2788.11</v>
      </c>
      <c r="K18" s="33">
        <f t="shared" si="1"/>
        <v>3.2700933030591871E-2</v>
      </c>
      <c r="M18" s="30" t="s">
        <v>12</v>
      </c>
      <c r="N18" s="28">
        <v>2788.11</v>
      </c>
      <c r="O18" s="33">
        <f t="shared" si="2"/>
        <v>3.4128077327157218E-2</v>
      </c>
    </row>
    <row r="19" spans="4:15" x14ac:dyDescent="0.25">
      <c r="D19" s="30" t="s">
        <v>13</v>
      </c>
      <c r="E19" s="28">
        <v>8259.77</v>
      </c>
      <c r="F19" s="33">
        <f t="shared" si="0"/>
        <v>8.8808686462523559E-2</v>
      </c>
      <c r="I19" s="30" t="s">
        <v>13</v>
      </c>
      <c r="J19" s="28">
        <v>8259.77</v>
      </c>
      <c r="K19" s="33">
        <f t="shared" si="1"/>
        <v>9.6876445196958441E-2</v>
      </c>
      <c r="M19" s="30" t="s">
        <v>13</v>
      </c>
      <c r="N19" s="28">
        <v>8259.77</v>
      </c>
      <c r="O19" s="33">
        <f t="shared" si="2"/>
        <v>0.10110435716830878</v>
      </c>
    </row>
    <row r="20" spans="4:15" x14ac:dyDescent="0.25">
      <c r="D20" s="30" t="s">
        <v>14</v>
      </c>
      <c r="E20" s="28">
        <v>4337.17</v>
      </c>
      <c r="F20" s="33">
        <f t="shared" si="0"/>
        <v>4.6633062502304944E-2</v>
      </c>
      <c r="I20" s="30" t="s">
        <v>14</v>
      </c>
      <c r="J20" s="28">
        <v>4337.17</v>
      </c>
      <c r="K20" s="33">
        <f>+J20/$J$23</f>
        <v>5.086940820566338E-2</v>
      </c>
      <c r="M20" s="30" t="s">
        <v>14</v>
      </c>
      <c r="N20" s="28">
        <v>4337.17</v>
      </c>
      <c r="O20" s="33">
        <f t="shared" si="2"/>
        <v>5.3089466750245319E-2</v>
      </c>
    </row>
    <row r="21" spans="4:15" x14ac:dyDescent="0.25">
      <c r="D21" s="30" t="s">
        <v>15</v>
      </c>
      <c r="E21" s="28">
        <v>4424.6000000000004</v>
      </c>
      <c r="F21" s="33">
        <f t="shared" si="0"/>
        <v>4.7573106045577754E-2</v>
      </c>
      <c r="I21" s="30" t="s">
        <v>15</v>
      </c>
      <c r="J21" s="28">
        <v>4424.6000000000004</v>
      </c>
      <c r="K21" s="33">
        <f t="shared" si="1"/>
        <v>5.189484930191305E-2</v>
      </c>
      <c r="M21" s="30" t="s">
        <v>15</v>
      </c>
      <c r="N21" s="28">
        <v>4424.6000000000004</v>
      </c>
      <c r="O21" s="33">
        <f t="shared" si="2"/>
        <v>5.4159660465957167E-2</v>
      </c>
    </row>
    <row r="22" spans="4:15" ht="15.75" thickBot="1" x14ac:dyDescent="0.3">
      <c r="D22" s="31" t="s">
        <v>16</v>
      </c>
      <c r="E22" s="29">
        <v>4871.63</v>
      </c>
      <c r="F22" s="34">
        <f t="shared" si="0"/>
        <v>5.2379553090633718E-2</v>
      </c>
      <c r="I22" s="31" t="s">
        <v>16</v>
      </c>
      <c r="J22" s="29">
        <v>4871.63</v>
      </c>
      <c r="K22" s="33">
        <f t="shared" si="1"/>
        <v>5.7137934435808578E-2</v>
      </c>
      <c r="M22" s="31" t="s">
        <v>16</v>
      </c>
      <c r="N22" s="29">
        <v>4871.63</v>
      </c>
      <c r="O22" s="33">
        <f t="shared" si="2"/>
        <v>5.963156595302873E-2</v>
      </c>
    </row>
    <row r="23" spans="4:15" x14ac:dyDescent="0.25">
      <c r="E23" s="1">
        <f>SUM(E6:E22)</f>
        <v>93006.330000000016</v>
      </c>
      <c r="F23" s="2">
        <f>SUM(F6:F22)</f>
        <v>0.99999999999999989</v>
      </c>
      <c r="J23" s="1">
        <f>SUM(J6:J22)</f>
        <v>85260.870000000024</v>
      </c>
      <c r="K23" s="2">
        <f>SUM(K6:K22)</f>
        <v>0.99999999999999978</v>
      </c>
      <c r="N23" s="1">
        <f>SUM(N6:N22)</f>
        <v>81695.49000000002</v>
      </c>
      <c r="O23" s="2">
        <f>SUM(O6:O22)</f>
        <v>0.99999999999999978</v>
      </c>
    </row>
  </sheetData>
  <mergeCells count="6">
    <mergeCell ref="D3:F3"/>
    <mergeCell ref="D4:F4"/>
    <mergeCell ref="I3:K3"/>
    <mergeCell ref="I4:K4"/>
    <mergeCell ref="M3:O3"/>
    <mergeCell ref="M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EFDD-2D96-4375-BD0D-604871708B71}">
  <sheetPr codeName="Feuil3">
    <pageSetUpPr fitToPage="1"/>
  </sheetPr>
  <dimension ref="D6:Q25"/>
  <sheetViews>
    <sheetView workbookViewId="0">
      <selection activeCell="J25" sqref="J25"/>
    </sheetView>
  </sheetViews>
  <sheetFormatPr baseColWidth="10" defaultRowHeight="15" x14ac:dyDescent="0.25"/>
  <cols>
    <col min="5" max="5" width="13" bestFit="1" customWidth="1"/>
  </cols>
  <sheetData>
    <row r="6" spans="4:17" x14ac:dyDescent="0.25"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</row>
    <row r="7" spans="4:17" x14ac:dyDescent="0.25">
      <c r="E7" t="s">
        <v>40</v>
      </c>
      <c r="F7" s="25">
        <v>50755.47</v>
      </c>
      <c r="G7" s="25">
        <v>49348.12</v>
      </c>
      <c r="H7" s="39">
        <v>26941.48</v>
      </c>
      <c r="I7" s="39">
        <v>8837.82</v>
      </c>
      <c r="J7" s="39">
        <v>46218.42</v>
      </c>
      <c r="K7" s="39">
        <v>47044.51</v>
      </c>
      <c r="L7" s="70" t="s">
        <v>64</v>
      </c>
      <c r="M7" s="24"/>
      <c r="N7" s="24"/>
      <c r="O7" s="24"/>
      <c r="P7" s="24"/>
      <c r="Q7" s="24"/>
    </row>
    <row r="8" spans="4:17" x14ac:dyDescent="0.25">
      <c r="E8" t="s">
        <v>41</v>
      </c>
      <c r="F8" s="24">
        <v>43303.46</v>
      </c>
      <c r="G8" s="24">
        <v>48599.81</v>
      </c>
      <c r="H8" s="40">
        <v>34751.47</v>
      </c>
      <c r="I8" s="40">
        <v>32632.080000000002</v>
      </c>
      <c r="J8" s="40">
        <v>45460.57</v>
      </c>
      <c r="K8" s="40">
        <v>41145.050000000003</v>
      </c>
      <c r="L8" s="70"/>
      <c r="M8" s="24"/>
      <c r="N8" s="24"/>
      <c r="O8" s="24"/>
      <c r="P8" s="24"/>
      <c r="Q8" s="24"/>
    </row>
    <row r="9" spans="4:17" x14ac:dyDescent="0.25">
      <c r="E9" s="3" t="s">
        <v>42</v>
      </c>
      <c r="F9" s="49">
        <f>SUM(F7:F8)</f>
        <v>94058.93</v>
      </c>
      <c r="G9" s="49">
        <f t="shared" ref="G9:K9" si="0">SUM(G7:G8)</f>
        <v>97947.93</v>
      </c>
      <c r="H9" s="49">
        <f t="shared" si="0"/>
        <v>61692.95</v>
      </c>
      <c r="I9" s="49">
        <f t="shared" si="0"/>
        <v>41469.9</v>
      </c>
      <c r="J9" s="49">
        <f t="shared" si="0"/>
        <v>91678.989999999991</v>
      </c>
      <c r="K9" s="49">
        <f t="shared" si="0"/>
        <v>88189.56</v>
      </c>
      <c r="L9" s="70"/>
      <c r="M9" s="24"/>
      <c r="N9" s="24"/>
      <c r="O9" s="24"/>
      <c r="P9" s="24"/>
      <c r="Q9" s="24"/>
    </row>
    <row r="10" spans="4:17" x14ac:dyDescent="0.25">
      <c r="D10" t="s">
        <v>80</v>
      </c>
    </row>
    <row r="25" spans="10:10" x14ac:dyDescent="0.25">
      <c r="J25" t="s">
        <v>81</v>
      </c>
    </row>
  </sheetData>
  <mergeCells count="1">
    <mergeCell ref="L7:L9"/>
  </mergeCells>
  <phoneticPr fontId="2" type="noConversion"/>
  <pageMargins left="0.7" right="0.7" top="0.75" bottom="0.75" header="0.3" footer="0.3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447-F909-4CC9-BE25-A47725D39224}">
  <sheetPr codeName="Feuil4">
    <pageSetUpPr fitToPage="1"/>
  </sheetPr>
  <dimension ref="A1:AK50"/>
  <sheetViews>
    <sheetView tabSelected="1" workbookViewId="0">
      <pane xSplit="1" topLeftCell="D1" activePane="topRight" state="frozen"/>
      <selection pane="topRight" activeCell="Q27" sqref="Q27"/>
    </sheetView>
  </sheetViews>
  <sheetFormatPr baseColWidth="10" defaultRowHeight="15" x14ac:dyDescent="0.25"/>
  <cols>
    <col min="1" max="1" width="28.5703125" customWidth="1"/>
    <col min="2" max="2" width="15.28515625" style="5" bestFit="1" customWidth="1"/>
    <col min="3" max="3" width="8.28515625" style="4" customWidth="1"/>
    <col min="4" max="4" width="10.5703125" style="4" customWidth="1"/>
    <col min="5" max="5" width="15.28515625" style="1" bestFit="1" customWidth="1"/>
    <col min="6" max="6" width="8.85546875" style="4" customWidth="1"/>
    <col min="7" max="7" width="10.5703125" style="4" customWidth="1"/>
    <col min="8" max="8" width="15.28515625" style="1" bestFit="1" customWidth="1"/>
    <col min="9" max="9" width="11.85546875" style="4" bestFit="1" customWidth="1"/>
    <col min="10" max="10" width="10.5703125" style="4" customWidth="1"/>
    <col min="11" max="11" width="15.28515625" style="1" bestFit="1" customWidth="1"/>
    <col min="12" max="12" width="8.85546875" style="4" customWidth="1"/>
    <col min="13" max="13" width="10.5703125" style="4" customWidth="1"/>
    <col min="14" max="14" width="15.28515625" style="1" bestFit="1" customWidth="1"/>
    <col min="15" max="15" width="8.85546875" style="4" customWidth="1"/>
    <col min="16" max="16" width="10.5703125" style="4" customWidth="1"/>
    <col min="17" max="17" width="15.28515625" style="1" bestFit="1" customWidth="1"/>
    <col min="18" max="18" width="8.85546875" style="4" customWidth="1"/>
    <col min="19" max="19" width="10.5703125" style="4" customWidth="1"/>
    <col min="20" max="20" width="15.28515625" style="1" bestFit="1" customWidth="1"/>
    <col min="21" max="21" width="8.85546875" style="4" customWidth="1"/>
    <col min="22" max="22" width="10.5703125" style="4" customWidth="1"/>
    <col min="23" max="23" width="15.28515625" style="1" bestFit="1" customWidth="1"/>
    <col min="24" max="24" width="8.85546875" style="4" customWidth="1"/>
    <col min="25" max="25" width="10.5703125" style="4" customWidth="1"/>
    <col min="26" max="26" width="15.28515625" style="56" bestFit="1" customWidth="1"/>
    <col min="27" max="27" width="8.85546875" style="22" customWidth="1"/>
    <col min="28" max="28" width="10.5703125" style="22" customWidth="1"/>
    <col min="29" max="29" width="15.28515625" style="1" bestFit="1" customWidth="1"/>
    <col min="30" max="30" width="8.85546875" style="4" customWidth="1"/>
    <col min="31" max="31" width="10.5703125" style="4" customWidth="1"/>
    <col min="32" max="32" width="15.28515625" bestFit="1" customWidth="1"/>
    <col min="33" max="33" width="8.85546875" style="4" customWidth="1"/>
    <col min="34" max="34" width="10.5703125" style="4" customWidth="1"/>
    <col min="35" max="35" width="15.28515625" bestFit="1" customWidth="1"/>
    <col min="36" max="36" width="8.85546875" style="4" customWidth="1"/>
    <col min="37" max="37" width="10.5703125" style="4" customWidth="1"/>
  </cols>
  <sheetData>
    <row r="1" spans="1:37" ht="24" customHeight="1" x14ac:dyDescent="0.25">
      <c r="A1" s="21"/>
      <c r="B1" s="60" t="s">
        <v>57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spans="1:37" ht="18.75" customHeight="1" thickBot="1" x14ac:dyDescent="0.3">
      <c r="A2" s="2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</row>
    <row r="3" spans="1:37" ht="30" x14ac:dyDescent="0.25">
      <c r="B3" s="35">
        <v>43466</v>
      </c>
      <c r="C3" s="6" t="s">
        <v>18</v>
      </c>
      <c r="D3" s="7" t="s">
        <v>19</v>
      </c>
      <c r="E3" s="35">
        <v>43497</v>
      </c>
      <c r="F3" s="6" t="s">
        <v>18</v>
      </c>
      <c r="G3" s="7" t="s">
        <v>19</v>
      </c>
      <c r="H3" s="35">
        <v>43525</v>
      </c>
      <c r="I3" s="6" t="s">
        <v>18</v>
      </c>
      <c r="J3" s="7" t="s">
        <v>19</v>
      </c>
      <c r="K3" s="35">
        <v>43556</v>
      </c>
      <c r="L3" s="6" t="s">
        <v>18</v>
      </c>
      <c r="M3" s="7" t="s">
        <v>19</v>
      </c>
      <c r="N3" s="35">
        <v>43586</v>
      </c>
      <c r="O3" s="6" t="s">
        <v>18</v>
      </c>
      <c r="P3" s="7" t="s">
        <v>19</v>
      </c>
      <c r="Q3" s="35">
        <v>43617</v>
      </c>
      <c r="R3" s="6" t="s">
        <v>18</v>
      </c>
      <c r="S3" s="7" t="s">
        <v>19</v>
      </c>
      <c r="T3" s="35">
        <v>43647</v>
      </c>
      <c r="U3" s="6" t="s">
        <v>18</v>
      </c>
      <c r="V3" s="7" t="s">
        <v>19</v>
      </c>
      <c r="W3" s="35">
        <v>43678</v>
      </c>
      <c r="X3" s="6" t="s">
        <v>18</v>
      </c>
      <c r="Y3" s="7" t="s">
        <v>19</v>
      </c>
      <c r="Z3" s="35">
        <v>43709</v>
      </c>
      <c r="AA3" s="50" t="s">
        <v>18</v>
      </c>
      <c r="AB3" s="51" t="s">
        <v>19</v>
      </c>
      <c r="AC3" s="35">
        <v>43739</v>
      </c>
      <c r="AD3" s="6" t="s">
        <v>18</v>
      </c>
      <c r="AE3" s="7" t="s">
        <v>19</v>
      </c>
      <c r="AF3" s="35">
        <v>43770</v>
      </c>
      <c r="AG3" s="6" t="s">
        <v>18</v>
      </c>
      <c r="AH3" s="7" t="s">
        <v>19</v>
      </c>
      <c r="AI3" s="35">
        <v>43800</v>
      </c>
      <c r="AJ3" s="6" t="s">
        <v>18</v>
      </c>
      <c r="AK3" s="7" t="s">
        <v>19</v>
      </c>
    </row>
    <row r="4" spans="1:37" x14ac:dyDescent="0.25">
      <c r="A4" s="3" t="s">
        <v>0</v>
      </c>
      <c r="B4" s="8">
        <v>0</v>
      </c>
      <c r="C4" s="9" t="s">
        <v>20</v>
      </c>
      <c r="D4" s="10" t="s">
        <v>21</v>
      </c>
      <c r="E4" s="8">
        <v>0</v>
      </c>
      <c r="F4" s="9" t="s">
        <v>20</v>
      </c>
      <c r="G4" s="10" t="s">
        <v>21</v>
      </c>
      <c r="H4" s="8">
        <v>0</v>
      </c>
      <c r="I4" s="9" t="s">
        <v>20</v>
      </c>
      <c r="J4" s="10" t="s">
        <v>21</v>
      </c>
      <c r="K4" s="8">
        <v>0</v>
      </c>
      <c r="L4" s="9" t="s">
        <v>20</v>
      </c>
      <c r="M4" s="10" t="s">
        <v>21</v>
      </c>
      <c r="N4" s="8">
        <v>1993.54</v>
      </c>
      <c r="O4" s="9" t="s">
        <v>20</v>
      </c>
      <c r="P4" s="10" t="s">
        <v>21</v>
      </c>
      <c r="Q4" s="8">
        <v>4182.26</v>
      </c>
      <c r="R4" s="9" t="s">
        <v>20</v>
      </c>
      <c r="S4" s="10" t="s">
        <v>21</v>
      </c>
      <c r="T4" s="8">
        <v>4044.47</v>
      </c>
      <c r="U4" s="9" t="s">
        <v>20</v>
      </c>
      <c r="V4" s="10" t="s">
        <v>21</v>
      </c>
      <c r="W4" s="8">
        <v>3124.25</v>
      </c>
      <c r="X4" s="9" t="s">
        <v>20</v>
      </c>
      <c r="Y4" s="10" t="s">
        <v>21</v>
      </c>
      <c r="Z4" s="36">
        <v>4044.47</v>
      </c>
      <c r="AA4" s="52" t="s">
        <v>20</v>
      </c>
      <c r="AB4" s="53" t="s">
        <v>21</v>
      </c>
      <c r="AC4" s="36">
        <v>4044.47</v>
      </c>
      <c r="AD4" s="9" t="s">
        <v>20</v>
      </c>
      <c r="AE4" s="10" t="s">
        <v>21</v>
      </c>
      <c r="AF4" s="8">
        <v>4044.47</v>
      </c>
      <c r="AG4" s="9" t="s">
        <v>20</v>
      </c>
      <c r="AH4" s="10" t="s">
        <v>21</v>
      </c>
      <c r="AI4" s="8">
        <v>4044.47</v>
      </c>
      <c r="AJ4" s="9" t="s">
        <v>20</v>
      </c>
      <c r="AK4" s="10" t="s">
        <v>21</v>
      </c>
    </row>
    <row r="5" spans="1:37" x14ac:dyDescent="0.25">
      <c r="A5" s="3" t="s">
        <v>1</v>
      </c>
      <c r="B5" s="8">
        <v>0</v>
      </c>
      <c r="C5" s="9" t="s">
        <v>22</v>
      </c>
      <c r="D5" s="10" t="s">
        <v>55</v>
      </c>
      <c r="E5" s="8">
        <v>0</v>
      </c>
      <c r="F5" s="9" t="s">
        <v>22</v>
      </c>
      <c r="G5" s="10" t="s">
        <v>55</v>
      </c>
      <c r="H5" s="8">
        <v>0</v>
      </c>
      <c r="I5" s="9" t="s">
        <v>22</v>
      </c>
      <c r="J5" s="10" t="s">
        <v>55</v>
      </c>
      <c r="K5" s="8">
        <v>0</v>
      </c>
      <c r="L5" s="9" t="s">
        <v>22</v>
      </c>
      <c r="M5" s="10" t="s">
        <v>55</v>
      </c>
      <c r="N5" s="8">
        <v>0</v>
      </c>
      <c r="O5" s="9" t="s">
        <v>22</v>
      </c>
      <c r="P5" s="10" t="s">
        <v>55</v>
      </c>
      <c r="Q5" s="8">
        <v>0</v>
      </c>
      <c r="R5" s="9" t="s">
        <v>22</v>
      </c>
      <c r="S5" s="10" t="s">
        <v>55</v>
      </c>
      <c r="T5" s="8">
        <v>0</v>
      </c>
      <c r="U5" s="9" t="s">
        <v>22</v>
      </c>
      <c r="V5" s="10" t="s">
        <v>55</v>
      </c>
      <c r="W5" s="8">
        <v>0</v>
      </c>
      <c r="X5" s="9" t="s">
        <v>22</v>
      </c>
      <c r="Y5" s="10" t="s">
        <v>55</v>
      </c>
      <c r="Z5" s="36">
        <v>0</v>
      </c>
      <c r="AA5" s="52" t="s">
        <v>22</v>
      </c>
      <c r="AB5" s="53" t="s">
        <v>55</v>
      </c>
      <c r="AC5" s="36">
        <v>3374.27</v>
      </c>
      <c r="AD5" s="9" t="s">
        <v>22</v>
      </c>
      <c r="AE5" s="10" t="s">
        <v>55</v>
      </c>
      <c r="AF5" s="8">
        <v>5116.91</v>
      </c>
      <c r="AG5" s="9" t="s">
        <v>22</v>
      </c>
      <c r="AH5" s="10" t="s">
        <v>55</v>
      </c>
      <c r="AI5" s="36">
        <v>5153.26</v>
      </c>
      <c r="AJ5" s="9" t="s">
        <v>22</v>
      </c>
      <c r="AK5" s="10" t="s">
        <v>55</v>
      </c>
    </row>
    <row r="6" spans="1:37" x14ac:dyDescent="0.25">
      <c r="A6" s="3" t="s">
        <v>2</v>
      </c>
      <c r="B6" s="8">
        <v>4752.78</v>
      </c>
      <c r="C6" s="9" t="s">
        <v>20</v>
      </c>
      <c r="D6" s="10" t="s">
        <v>21</v>
      </c>
      <c r="E6" s="8">
        <v>4752.78</v>
      </c>
      <c r="F6" s="9" t="s">
        <v>20</v>
      </c>
      <c r="G6" s="10" t="s">
        <v>21</v>
      </c>
      <c r="H6" s="8">
        <v>3452.23</v>
      </c>
      <c r="I6" s="9" t="s">
        <v>20</v>
      </c>
      <c r="J6" s="10" t="s">
        <v>21</v>
      </c>
      <c r="K6" s="8">
        <v>3885.76</v>
      </c>
      <c r="L6" s="9" t="s">
        <v>20</v>
      </c>
      <c r="M6" s="10" t="s">
        <v>21</v>
      </c>
      <c r="N6" s="8">
        <v>4827.92</v>
      </c>
      <c r="O6" s="9" t="s">
        <v>20</v>
      </c>
      <c r="P6" s="10" t="s">
        <v>21</v>
      </c>
      <c r="Q6" s="8">
        <v>4928.41</v>
      </c>
      <c r="R6" s="9" t="s">
        <v>20</v>
      </c>
      <c r="S6" s="10" t="s">
        <v>21</v>
      </c>
      <c r="T6" s="8">
        <v>2979.47</v>
      </c>
      <c r="U6" s="9" t="s">
        <v>20</v>
      </c>
      <c r="V6" s="10" t="s">
        <v>21</v>
      </c>
      <c r="W6" s="8">
        <v>4703.5600000000004</v>
      </c>
      <c r="X6" s="9" t="s">
        <v>20</v>
      </c>
      <c r="Y6" s="10" t="s">
        <v>21</v>
      </c>
      <c r="Z6" s="36">
        <v>3804.23</v>
      </c>
      <c r="AA6" s="52" t="s">
        <v>20</v>
      </c>
      <c r="AB6" s="53" t="s">
        <v>21</v>
      </c>
      <c r="AC6" s="36">
        <v>4928.41</v>
      </c>
      <c r="AD6" s="9" t="s">
        <v>20</v>
      </c>
      <c r="AE6" s="10" t="s">
        <v>21</v>
      </c>
      <c r="AF6" s="8">
        <v>4478.67</v>
      </c>
      <c r="AG6" s="9" t="s">
        <v>20</v>
      </c>
      <c r="AH6" s="10" t="s">
        <v>21</v>
      </c>
      <c r="AI6" s="36">
        <v>4253.92</v>
      </c>
      <c r="AJ6" s="9" t="s">
        <v>20</v>
      </c>
      <c r="AK6" s="10" t="s">
        <v>21</v>
      </c>
    </row>
    <row r="7" spans="1:37" x14ac:dyDescent="0.25">
      <c r="A7" s="3" t="s">
        <v>3</v>
      </c>
      <c r="B7" s="8">
        <v>2587.8200000000002</v>
      </c>
      <c r="C7" s="9" t="s">
        <v>23</v>
      </c>
      <c r="D7" s="10" t="s">
        <v>25</v>
      </c>
      <c r="E7" s="8">
        <v>2579.02</v>
      </c>
      <c r="F7" s="9" t="s">
        <v>23</v>
      </c>
      <c r="G7" s="10" t="s">
        <v>25</v>
      </c>
      <c r="H7" s="8">
        <v>2583.39</v>
      </c>
      <c r="I7" s="9" t="s">
        <v>23</v>
      </c>
      <c r="J7" s="10" t="s">
        <v>25</v>
      </c>
      <c r="K7" s="8">
        <v>2583.39</v>
      </c>
      <c r="L7" s="9" t="s">
        <v>23</v>
      </c>
      <c r="M7" s="10" t="s">
        <v>25</v>
      </c>
      <c r="N7" s="8">
        <v>2584.3000000000002</v>
      </c>
      <c r="O7" s="9" t="s">
        <v>23</v>
      </c>
      <c r="P7" s="10" t="s">
        <v>53</v>
      </c>
      <c r="Q7" s="8">
        <v>3122.66</v>
      </c>
      <c r="R7" s="9" t="s">
        <v>23</v>
      </c>
      <c r="S7" s="10" t="s">
        <v>53</v>
      </c>
      <c r="T7" s="8">
        <v>2801.06</v>
      </c>
      <c r="U7" s="9" t="s">
        <v>23</v>
      </c>
      <c r="V7" s="10" t="s">
        <v>25</v>
      </c>
      <c r="W7" s="8">
        <v>2766.45</v>
      </c>
      <c r="X7" s="9" t="s">
        <v>23</v>
      </c>
      <c r="Y7" s="10" t="s">
        <v>25</v>
      </c>
      <c r="Z7" s="36">
        <v>2884.47</v>
      </c>
      <c r="AA7" s="52" t="s">
        <v>23</v>
      </c>
      <c r="AB7" s="53" t="s">
        <v>25</v>
      </c>
      <c r="AC7" s="36">
        <v>2733.87</v>
      </c>
      <c r="AD7" s="9" t="s">
        <v>23</v>
      </c>
      <c r="AE7" s="10" t="s">
        <v>25</v>
      </c>
      <c r="AF7" s="8">
        <v>2664.09</v>
      </c>
      <c r="AG7" s="9" t="s">
        <v>23</v>
      </c>
      <c r="AH7" s="10" t="s">
        <v>25</v>
      </c>
      <c r="AI7" s="36">
        <v>2376.7199999999998</v>
      </c>
      <c r="AJ7" s="9" t="s">
        <v>23</v>
      </c>
      <c r="AK7" s="10" t="s">
        <v>25</v>
      </c>
    </row>
    <row r="8" spans="1:37" x14ac:dyDescent="0.25">
      <c r="A8" s="3" t="s">
        <v>4</v>
      </c>
      <c r="B8" s="8">
        <v>0</v>
      </c>
      <c r="C8" s="9" t="s">
        <v>26</v>
      </c>
      <c r="D8" s="10" t="s">
        <v>84</v>
      </c>
      <c r="E8" s="8">
        <v>0</v>
      </c>
      <c r="F8" s="9" t="s">
        <v>26</v>
      </c>
      <c r="G8" s="10" t="s">
        <v>84</v>
      </c>
      <c r="H8" s="8">
        <v>0</v>
      </c>
      <c r="I8" s="9" t="s">
        <v>26</v>
      </c>
      <c r="J8" s="10" t="s">
        <v>52</v>
      </c>
      <c r="K8" s="8">
        <v>0</v>
      </c>
      <c r="L8" s="9" t="s">
        <v>26</v>
      </c>
      <c r="M8" s="10" t="s">
        <v>52</v>
      </c>
      <c r="N8" s="8">
        <v>0</v>
      </c>
      <c r="O8" s="9" t="s">
        <v>26</v>
      </c>
      <c r="P8" s="10" t="s">
        <v>52</v>
      </c>
      <c r="Q8" s="8">
        <v>0</v>
      </c>
      <c r="R8" s="9" t="s">
        <v>26</v>
      </c>
      <c r="S8" s="10" t="s">
        <v>25</v>
      </c>
      <c r="T8" s="8">
        <v>0</v>
      </c>
      <c r="U8" s="9" t="s">
        <v>26</v>
      </c>
      <c r="V8" s="10" t="s">
        <v>84</v>
      </c>
      <c r="W8" s="8">
        <v>0</v>
      </c>
      <c r="X8" s="9" t="s">
        <v>26</v>
      </c>
      <c r="Y8" s="10" t="s">
        <v>84</v>
      </c>
      <c r="Z8" s="36">
        <v>0</v>
      </c>
      <c r="AA8" s="52" t="s">
        <v>26</v>
      </c>
      <c r="AB8" s="53" t="s">
        <v>84</v>
      </c>
      <c r="AC8" s="36">
        <v>3163.54</v>
      </c>
      <c r="AD8" s="9" t="s">
        <v>26</v>
      </c>
      <c r="AE8" s="10" t="s">
        <v>84</v>
      </c>
      <c r="AF8" s="8">
        <v>6029.62</v>
      </c>
      <c r="AG8" s="9" t="s">
        <v>26</v>
      </c>
      <c r="AH8" s="10" t="s">
        <v>84</v>
      </c>
      <c r="AI8" s="36">
        <v>6316.03</v>
      </c>
      <c r="AJ8" s="9" t="s">
        <v>26</v>
      </c>
      <c r="AK8" s="10" t="s">
        <v>84</v>
      </c>
    </row>
    <row r="9" spans="1:37" x14ac:dyDescent="0.25">
      <c r="A9" s="3" t="s">
        <v>5</v>
      </c>
      <c r="B9" s="8">
        <v>0</v>
      </c>
      <c r="C9" s="9" t="s">
        <v>22</v>
      </c>
      <c r="D9" s="10" t="s">
        <v>84</v>
      </c>
      <c r="E9" s="8">
        <v>0</v>
      </c>
      <c r="F9" s="9" t="s">
        <v>22</v>
      </c>
      <c r="G9" s="10" t="s">
        <v>84</v>
      </c>
      <c r="H9" s="8">
        <v>0</v>
      </c>
      <c r="I9" s="9" t="s">
        <v>22</v>
      </c>
      <c r="J9" s="10" t="s">
        <v>52</v>
      </c>
      <c r="K9" s="8">
        <v>6038.43</v>
      </c>
      <c r="L9" s="9" t="s">
        <v>22</v>
      </c>
      <c r="M9" s="10" t="s">
        <v>52</v>
      </c>
      <c r="N9" s="8">
        <v>8393.98</v>
      </c>
      <c r="O9" s="9" t="s">
        <v>22</v>
      </c>
      <c r="P9" s="10" t="s">
        <v>52</v>
      </c>
      <c r="Q9" s="8">
        <v>8872.75</v>
      </c>
      <c r="R9" s="9" t="s">
        <v>22</v>
      </c>
      <c r="S9" s="10" t="s">
        <v>52</v>
      </c>
      <c r="T9" s="8">
        <v>10041.799999999999</v>
      </c>
      <c r="U9" s="9" t="s">
        <v>22</v>
      </c>
      <c r="V9" s="10" t="s">
        <v>84</v>
      </c>
      <c r="W9" s="8">
        <v>911.15</v>
      </c>
      <c r="X9" s="9" t="s">
        <v>22</v>
      </c>
      <c r="Y9" s="10" t="s">
        <v>84</v>
      </c>
      <c r="Z9" s="36">
        <v>8180.37</v>
      </c>
      <c r="AA9" s="52" t="s">
        <v>22</v>
      </c>
      <c r="AB9" s="53" t="s">
        <v>84</v>
      </c>
      <c r="AC9" s="36">
        <v>8155.49</v>
      </c>
      <c r="AD9" s="9" t="s">
        <v>22</v>
      </c>
      <c r="AE9" s="10" t="s">
        <v>84</v>
      </c>
      <c r="AF9" s="8">
        <v>8096.04</v>
      </c>
      <c r="AG9" s="9" t="s">
        <v>22</v>
      </c>
      <c r="AH9" s="10" t="s">
        <v>84</v>
      </c>
      <c r="AI9" s="36">
        <v>9819.7800000000007</v>
      </c>
      <c r="AJ9" s="9" t="s">
        <v>22</v>
      </c>
      <c r="AK9" s="10" t="s">
        <v>84</v>
      </c>
    </row>
    <row r="10" spans="1:37" x14ac:dyDescent="0.25">
      <c r="A10" s="3" t="s">
        <v>6</v>
      </c>
      <c r="B10" s="8">
        <v>0</v>
      </c>
      <c r="C10" s="9" t="s">
        <v>23</v>
      </c>
      <c r="D10" s="10" t="s">
        <v>84</v>
      </c>
      <c r="E10" s="8">
        <v>0</v>
      </c>
      <c r="F10" s="9" t="s">
        <v>23</v>
      </c>
      <c r="G10" s="10" t="s">
        <v>84</v>
      </c>
      <c r="H10" s="8">
        <v>0</v>
      </c>
      <c r="I10" s="9" t="s">
        <v>23</v>
      </c>
      <c r="J10" s="10" t="s">
        <v>52</v>
      </c>
      <c r="K10" s="8">
        <v>0</v>
      </c>
      <c r="L10" s="9" t="s">
        <v>23</v>
      </c>
      <c r="M10" s="10" t="s">
        <v>52</v>
      </c>
      <c r="N10" s="8">
        <v>0</v>
      </c>
      <c r="O10" s="9" t="s">
        <v>23</v>
      </c>
      <c r="P10" s="10" t="s">
        <v>52</v>
      </c>
      <c r="Q10" s="8">
        <v>0</v>
      </c>
      <c r="R10" s="9" t="s">
        <v>23</v>
      </c>
      <c r="S10" s="10" t="s">
        <v>52</v>
      </c>
      <c r="T10" s="8">
        <v>0</v>
      </c>
      <c r="U10" s="9" t="s">
        <v>23</v>
      </c>
      <c r="V10" s="10" t="s">
        <v>84</v>
      </c>
      <c r="W10" s="8">
        <v>0</v>
      </c>
      <c r="X10" s="9" t="s">
        <v>23</v>
      </c>
      <c r="Y10" s="10" t="s">
        <v>84</v>
      </c>
      <c r="Z10" s="36">
        <v>4887.18</v>
      </c>
      <c r="AA10" s="52" t="s">
        <v>23</v>
      </c>
      <c r="AB10" s="53" t="s">
        <v>84</v>
      </c>
      <c r="AC10" s="36">
        <v>4895.57</v>
      </c>
      <c r="AD10" s="9" t="s">
        <v>23</v>
      </c>
      <c r="AE10" s="10" t="s">
        <v>84</v>
      </c>
      <c r="AF10" s="8">
        <v>5302.84</v>
      </c>
      <c r="AG10" s="9" t="s">
        <v>23</v>
      </c>
      <c r="AH10" s="10" t="s">
        <v>84</v>
      </c>
      <c r="AI10" s="36">
        <v>5196.88</v>
      </c>
      <c r="AJ10" s="9" t="s">
        <v>23</v>
      </c>
      <c r="AK10" s="10" t="s">
        <v>84</v>
      </c>
    </row>
    <row r="11" spans="1:37" x14ac:dyDescent="0.25">
      <c r="A11" s="3" t="s">
        <v>7</v>
      </c>
      <c r="B11" s="8">
        <v>8498.4599999999991</v>
      </c>
      <c r="C11" s="9" t="s">
        <v>22</v>
      </c>
      <c r="D11" s="10" t="s">
        <v>25</v>
      </c>
      <c r="E11" s="8">
        <v>8462.26</v>
      </c>
      <c r="F11" s="9">
        <v>8477.35</v>
      </c>
      <c r="G11" s="10" t="s">
        <v>25</v>
      </c>
      <c r="H11" s="8">
        <v>8477.35</v>
      </c>
      <c r="I11" s="9" t="s">
        <v>22</v>
      </c>
      <c r="J11" s="10" t="s">
        <v>25</v>
      </c>
      <c r="K11" s="8">
        <v>8479.34</v>
      </c>
      <c r="L11" s="9" t="s">
        <v>22</v>
      </c>
      <c r="M11" s="10" t="s">
        <v>25</v>
      </c>
      <c r="N11" s="8">
        <v>8473.56</v>
      </c>
      <c r="O11" s="9" t="s">
        <v>22</v>
      </c>
      <c r="P11" s="10" t="s">
        <v>53</v>
      </c>
      <c r="Q11" s="8">
        <v>9943.48</v>
      </c>
      <c r="R11" s="9" t="s">
        <v>22</v>
      </c>
      <c r="S11" s="10" t="s">
        <v>53</v>
      </c>
      <c r="T11" s="8">
        <v>8629.7999999999993</v>
      </c>
      <c r="U11" s="9" t="s">
        <v>22</v>
      </c>
      <c r="V11" s="10" t="s">
        <v>25</v>
      </c>
      <c r="W11" s="8">
        <v>8243.3799999999992</v>
      </c>
      <c r="X11" s="9" t="s">
        <v>22</v>
      </c>
      <c r="Y11" s="10" t="s">
        <v>25</v>
      </c>
      <c r="Z11" s="36">
        <v>8600.1</v>
      </c>
      <c r="AA11" s="52" t="s">
        <v>22</v>
      </c>
      <c r="AB11" s="53" t="s">
        <v>25</v>
      </c>
      <c r="AC11" s="36">
        <v>8629.7999999999993</v>
      </c>
      <c r="AD11" s="9" t="s">
        <v>22</v>
      </c>
      <c r="AE11" s="10" t="s">
        <v>25</v>
      </c>
      <c r="AF11" s="8">
        <v>8570.35</v>
      </c>
      <c r="AG11" s="9" t="s">
        <v>22</v>
      </c>
      <c r="AH11" s="10" t="s">
        <v>25</v>
      </c>
      <c r="AI11" s="36">
        <v>8600.1</v>
      </c>
      <c r="AJ11" s="9" t="s">
        <v>22</v>
      </c>
      <c r="AK11" s="10" t="s">
        <v>25</v>
      </c>
    </row>
    <row r="12" spans="1:37" x14ac:dyDescent="0.25">
      <c r="A12" s="3" t="s">
        <v>8</v>
      </c>
      <c r="B12" s="8">
        <v>4539.16</v>
      </c>
      <c r="C12" s="9" t="s">
        <v>20</v>
      </c>
      <c r="D12" s="10" t="s">
        <v>21</v>
      </c>
      <c r="E12" s="8">
        <v>4539.16</v>
      </c>
      <c r="F12" s="9" t="s">
        <v>20</v>
      </c>
      <c r="G12" s="10" t="s">
        <v>21</v>
      </c>
      <c r="H12" s="8">
        <v>4539.13</v>
      </c>
      <c r="I12" s="9" t="s">
        <v>20</v>
      </c>
      <c r="J12" s="10" t="s">
        <v>21</v>
      </c>
      <c r="K12" s="8">
        <v>4539.5</v>
      </c>
      <c r="L12" s="9" t="s">
        <v>20</v>
      </c>
      <c r="M12" s="10" t="s">
        <v>21</v>
      </c>
      <c r="N12" s="8">
        <v>7399.64</v>
      </c>
      <c r="O12" s="9" t="s">
        <v>20</v>
      </c>
      <c r="P12" s="10" t="s">
        <v>21</v>
      </c>
      <c r="Q12" s="8">
        <v>7615.55</v>
      </c>
      <c r="R12" s="9" t="s">
        <v>20</v>
      </c>
      <c r="S12" s="10" t="s">
        <v>21</v>
      </c>
      <c r="T12" s="8">
        <v>7615.55</v>
      </c>
      <c r="U12" s="9" t="s">
        <v>20</v>
      </c>
      <c r="V12" s="10" t="s">
        <v>21</v>
      </c>
      <c r="W12" s="8">
        <v>7615.55</v>
      </c>
      <c r="X12" s="9" t="s">
        <v>20</v>
      </c>
      <c r="Y12" s="10" t="s">
        <v>21</v>
      </c>
      <c r="Z12" s="36">
        <v>7615.55</v>
      </c>
      <c r="AA12" s="52" t="s">
        <v>20</v>
      </c>
      <c r="AB12" s="53" t="s">
        <v>21</v>
      </c>
      <c r="AC12" s="36">
        <v>7615.55</v>
      </c>
      <c r="AD12" s="9" t="s">
        <v>20</v>
      </c>
      <c r="AE12" s="10" t="s">
        <v>21</v>
      </c>
      <c r="AF12" s="8">
        <v>7615.55</v>
      </c>
      <c r="AG12" s="9" t="s">
        <v>20</v>
      </c>
      <c r="AH12" s="10" t="s">
        <v>21</v>
      </c>
      <c r="AI12" s="36">
        <v>7165.55</v>
      </c>
      <c r="AJ12" s="9" t="s">
        <v>20</v>
      </c>
      <c r="AK12" s="10" t="s">
        <v>21</v>
      </c>
    </row>
    <row r="13" spans="1:37" x14ac:dyDescent="0.25">
      <c r="A13" s="3" t="s">
        <v>9</v>
      </c>
      <c r="B13" s="8">
        <v>0</v>
      </c>
      <c r="C13" s="9" t="s">
        <v>24</v>
      </c>
      <c r="D13" s="10" t="s">
        <v>85</v>
      </c>
      <c r="E13" s="8">
        <v>0</v>
      </c>
      <c r="F13" s="9" t="s">
        <v>24</v>
      </c>
      <c r="G13" s="10" t="s">
        <v>85</v>
      </c>
      <c r="H13" s="8">
        <v>0</v>
      </c>
      <c r="I13" s="9" t="s">
        <v>24</v>
      </c>
      <c r="J13" s="10" t="s">
        <v>85</v>
      </c>
      <c r="K13" s="8">
        <v>0</v>
      </c>
      <c r="L13" s="9" t="s">
        <v>24</v>
      </c>
      <c r="M13" s="10" t="s">
        <v>85</v>
      </c>
      <c r="N13" s="8">
        <v>0</v>
      </c>
      <c r="O13" s="9" t="s">
        <v>24</v>
      </c>
      <c r="P13" s="10" t="s">
        <v>86</v>
      </c>
      <c r="Q13" s="8">
        <v>0</v>
      </c>
      <c r="R13" s="9" t="s">
        <v>24</v>
      </c>
      <c r="S13" s="10" t="s">
        <v>86</v>
      </c>
      <c r="T13" s="8">
        <v>0</v>
      </c>
      <c r="U13" s="9" t="s">
        <v>24</v>
      </c>
      <c r="V13" s="10" t="s">
        <v>85</v>
      </c>
      <c r="W13" s="8">
        <v>1108.02</v>
      </c>
      <c r="X13" s="9" t="s">
        <v>24</v>
      </c>
      <c r="Y13" s="10" t="s">
        <v>85</v>
      </c>
      <c r="Z13" s="36">
        <v>5476.43</v>
      </c>
      <c r="AA13" s="52" t="s">
        <v>24</v>
      </c>
      <c r="AB13" s="53" t="s">
        <v>85</v>
      </c>
      <c r="AC13" s="36">
        <v>5510.92</v>
      </c>
      <c r="AD13" s="9" t="s">
        <v>24</v>
      </c>
      <c r="AE13" s="10" t="s">
        <v>85</v>
      </c>
      <c r="AF13" s="8">
        <v>5433.36</v>
      </c>
      <c r="AG13" s="9" t="s">
        <v>24</v>
      </c>
      <c r="AH13" s="10" t="s">
        <v>85</v>
      </c>
      <c r="AI13" s="36">
        <v>5472.14</v>
      </c>
      <c r="AJ13" s="9" t="s">
        <v>24</v>
      </c>
      <c r="AK13" s="10" t="s">
        <v>85</v>
      </c>
    </row>
    <row r="14" spans="1:37" x14ac:dyDescent="0.25">
      <c r="A14" s="3" t="s">
        <v>10</v>
      </c>
      <c r="B14" s="36">
        <v>5431.32</v>
      </c>
      <c r="C14" s="9" t="s">
        <v>23</v>
      </c>
      <c r="D14" s="10" t="s">
        <v>85</v>
      </c>
      <c r="E14" s="8">
        <v>5392.42</v>
      </c>
      <c r="F14" s="9" t="s">
        <v>23</v>
      </c>
      <c r="G14" s="10" t="s">
        <v>85</v>
      </c>
      <c r="H14" s="8">
        <v>6164.2</v>
      </c>
      <c r="I14" s="9" t="s">
        <v>23</v>
      </c>
      <c r="J14" s="10" t="s">
        <v>85</v>
      </c>
      <c r="K14" s="8">
        <v>7513.71</v>
      </c>
      <c r="L14" s="9" t="s">
        <v>23</v>
      </c>
      <c r="M14" s="10" t="s">
        <v>85</v>
      </c>
      <c r="N14" s="8">
        <v>7053.01</v>
      </c>
      <c r="O14" s="9" t="s">
        <v>23</v>
      </c>
      <c r="P14" s="10" t="s">
        <v>53</v>
      </c>
      <c r="Q14" s="8">
        <v>5319.75</v>
      </c>
      <c r="R14" s="9" t="s">
        <v>23</v>
      </c>
      <c r="S14" s="10" t="s">
        <v>53</v>
      </c>
      <c r="T14" s="8">
        <v>6328.56</v>
      </c>
      <c r="U14" s="9" t="s">
        <v>23</v>
      </c>
      <c r="V14" s="10" t="s">
        <v>85</v>
      </c>
      <c r="W14" s="8">
        <v>5993.57</v>
      </c>
      <c r="X14" s="9" t="s">
        <v>23</v>
      </c>
      <c r="Y14" s="10" t="s">
        <v>85</v>
      </c>
      <c r="Z14" s="36">
        <v>6536.94</v>
      </c>
      <c r="AA14" s="52" t="s">
        <v>23</v>
      </c>
      <c r="AB14" s="53" t="s">
        <v>85</v>
      </c>
      <c r="AC14" s="36">
        <v>5923.37</v>
      </c>
      <c r="AD14" s="9" t="s">
        <v>23</v>
      </c>
      <c r="AE14" s="10" t="s">
        <v>85</v>
      </c>
      <c r="AF14" s="8">
        <v>6286.08</v>
      </c>
      <c r="AG14" s="9" t="s">
        <v>23</v>
      </c>
      <c r="AH14" s="10" t="s">
        <v>85</v>
      </c>
      <c r="AI14" s="36">
        <v>4752.45</v>
      </c>
      <c r="AJ14" s="9" t="s">
        <v>23</v>
      </c>
      <c r="AK14" s="10" t="s">
        <v>85</v>
      </c>
    </row>
    <row r="15" spans="1:37" x14ac:dyDescent="0.25">
      <c r="A15" s="3" t="s">
        <v>11</v>
      </c>
      <c r="B15" s="8">
        <v>3820.54</v>
      </c>
      <c r="C15" s="9" t="s">
        <v>23</v>
      </c>
      <c r="D15" s="10" t="s">
        <v>85</v>
      </c>
      <c r="E15" s="8">
        <v>4419.62</v>
      </c>
      <c r="F15" s="9" t="s">
        <v>23</v>
      </c>
      <c r="G15" s="10" t="s">
        <v>85</v>
      </c>
      <c r="H15" s="8">
        <v>4426.04</v>
      </c>
      <c r="I15" s="9" t="s">
        <v>23</v>
      </c>
      <c r="J15" s="10" t="s">
        <v>85</v>
      </c>
      <c r="K15" s="8">
        <v>4427.07</v>
      </c>
      <c r="L15" s="9" t="s">
        <v>23</v>
      </c>
      <c r="M15" s="10" t="s">
        <v>85</v>
      </c>
      <c r="N15" s="8">
        <v>4859.63</v>
      </c>
      <c r="O15" s="9" t="s">
        <v>23</v>
      </c>
      <c r="P15" s="10" t="s">
        <v>85</v>
      </c>
      <c r="Q15" s="8">
        <v>4950.21</v>
      </c>
      <c r="R15" s="9" t="s">
        <v>23</v>
      </c>
      <c r="S15" s="10" t="s">
        <v>85</v>
      </c>
      <c r="T15" s="8">
        <v>5033.3500000000004</v>
      </c>
      <c r="U15" s="9" t="s">
        <v>23</v>
      </c>
      <c r="V15" s="10" t="s">
        <v>85</v>
      </c>
      <c r="W15" s="8">
        <v>486.39</v>
      </c>
      <c r="X15" s="9" t="s">
        <v>23</v>
      </c>
      <c r="Y15" s="10" t="s">
        <v>85</v>
      </c>
      <c r="Z15" s="36">
        <v>5001.6899999999996</v>
      </c>
      <c r="AA15" s="52" t="s">
        <v>23</v>
      </c>
      <c r="AB15" s="53" t="s">
        <v>85</v>
      </c>
      <c r="AC15" s="36">
        <v>5033.3500000000004</v>
      </c>
      <c r="AD15" s="9" t="s">
        <v>23</v>
      </c>
      <c r="AE15" s="10" t="s">
        <v>85</v>
      </c>
      <c r="AF15" s="8">
        <v>4970.05</v>
      </c>
      <c r="AG15" s="9" t="s">
        <v>23</v>
      </c>
      <c r="AH15" s="10" t="s">
        <v>85</v>
      </c>
      <c r="AI15" s="36">
        <v>3700.25</v>
      </c>
      <c r="AJ15" s="9" t="s">
        <v>23</v>
      </c>
      <c r="AK15" s="10" t="s">
        <v>85</v>
      </c>
    </row>
    <row r="16" spans="1:37" x14ac:dyDescent="0.25">
      <c r="A16" s="3" t="s">
        <v>12</v>
      </c>
      <c r="B16" s="8">
        <v>0</v>
      </c>
      <c r="C16" s="9" t="s">
        <v>23</v>
      </c>
      <c r="D16" s="10" t="s">
        <v>25</v>
      </c>
      <c r="E16" s="8">
        <v>0</v>
      </c>
      <c r="F16" s="9" t="s">
        <v>23</v>
      </c>
      <c r="G16" s="10" t="s">
        <v>25</v>
      </c>
      <c r="H16" s="8">
        <v>0</v>
      </c>
      <c r="I16" s="9" t="s">
        <v>23</v>
      </c>
      <c r="J16" s="10" t="s">
        <v>25</v>
      </c>
      <c r="K16" s="8">
        <v>0</v>
      </c>
      <c r="L16" s="9" t="s">
        <v>23</v>
      </c>
      <c r="M16" s="10" t="s">
        <v>25</v>
      </c>
      <c r="N16" s="8">
        <v>0</v>
      </c>
      <c r="O16" s="9" t="s">
        <v>23</v>
      </c>
      <c r="P16" s="10" t="s">
        <v>53</v>
      </c>
      <c r="Q16" s="8">
        <v>0</v>
      </c>
      <c r="R16" s="9" t="s">
        <v>23</v>
      </c>
      <c r="S16" s="10" t="s">
        <v>53</v>
      </c>
      <c r="T16" s="8">
        <v>1704.06</v>
      </c>
      <c r="U16" s="9" t="s">
        <v>23</v>
      </c>
      <c r="V16" s="10" t="s">
        <v>25</v>
      </c>
      <c r="W16" s="8">
        <v>2790.41</v>
      </c>
      <c r="X16" s="9" t="s">
        <v>23</v>
      </c>
      <c r="Y16" s="10" t="s">
        <v>25</v>
      </c>
      <c r="Z16" s="36">
        <v>2912.87</v>
      </c>
      <c r="AA16" s="52" t="s">
        <v>23</v>
      </c>
      <c r="AB16" s="53" t="s">
        <v>25</v>
      </c>
      <c r="AC16" s="36">
        <v>2761.56</v>
      </c>
      <c r="AD16" s="9" t="s">
        <v>23</v>
      </c>
      <c r="AE16" s="10" t="s">
        <v>25</v>
      </c>
      <c r="AF16" s="8">
        <v>2688.25</v>
      </c>
      <c r="AG16" s="9" t="s">
        <v>23</v>
      </c>
      <c r="AH16" s="10" t="s">
        <v>25</v>
      </c>
      <c r="AI16" s="36">
        <v>2725.03</v>
      </c>
      <c r="AJ16" s="9" t="s">
        <v>23</v>
      </c>
      <c r="AK16" s="10" t="s">
        <v>25</v>
      </c>
    </row>
    <row r="17" spans="1:37" x14ac:dyDescent="0.25">
      <c r="A17" s="3" t="s">
        <v>13</v>
      </c>
      <c r="B17" s="8">
        <v>8120.54</v>
      </c>
      <c r="C17" s="9" t="s">
        <v>22</v>
      </c>
      <c r="D17" s="10" t="s">
        <v>85</v>
      </c>
      <c r="E17" s="8">
        <v>8083.93</v>
      </c>
      <c r="F17" s="9" t="s">
        <v>22</v>
      </c>
      <c r="G17" s="10" t="s">
        <v>85</v>
      </c>
      <c r="H17" s="8">
        <v>9258.61</v>
      </c>
      <c r="I17" s="9" t="s">
        <v>22</v>
      </c>
      <c r="J17" s="10" t="s">
        <v>85</v>
      </c>
      <c r="K17" s="8">
        <v>11357.64</v>
      </c>
      <c r="L17" s="9" t="s">
        <v>22</v>
      </c>
      <c r="M17" s="10" t="s">
        <v>86</v>
      </c>
      <c r="N17" s="8">
        <v>10213.08</v>
      </c>
      <c r="O17" s="9" t="s">
        <v>22</v>
      </c>
      <c r="P17" s="10" t="s">
        <v>86</v>
      </c>
      <c r="Q17" s="8">
        <v>10094.799999999999</v>
      </c>
      <c r="R17" s="9" t="s">
        <v>22</v>
      </c>
      <c r="S17" s="10" t="s">
        <v>86</v>
      </c>
      <c r="T17" s="8">
        <v>12875.31</v>
      </c>
      <c r="U17" s="9" t="s">
        <v>22</v>
      </c>
      <c r="V17" s="10" t="s">
        <v>85</v>
      </c>
      <c r="W17" s="8">
        <v>4872.84</v>
      </c>
      <c r="X17" s="9" t="s">
        <v>22</v>
      </c>
      <c r="Y17" s="10" t="s">
        <v>85</v>
      </c>
      <c r="Z17" s="36">
        <v>8211.81</v>
      </c>
      <c r="AA17" s="52" t="s">
        <v>22</v>
      </c>
      <c r="AB17" s="53" t="s">
        <v>85</v>
      </c>
      <c r="AC17" s="36">
        <v>8241.5</v>
      </c>
      <c r="AD17" s="9" t="s">
        <v>22</v>
      </c>
      <c r="AE17" s="10" t="s">
        <v>85</v>
      </c>
      <c r="AF17" s="8">
        <v>11574.46</v>
      </c>
      <c r="AG17" s="9" t="s">
        <v>22</v>
      </c>
      <c r="AH17" s="10" t="s">
        <v>85</v>
      </c>
      <c r="AI17" s="36">
        <v>8211.81</v>
      </c>
      <c r="AJ17" s="9" t="s">
        <v>22</v>
      </c>
      <c r="AK17" s="10" t="s">
        <v>85</v>
      </c>
    </row>
    <row r="18" spans="1:37" x14ac:dyDescent="0.25">
      <c r="A18" s="3" t="s">
        <v>14</v>
      </c>
      <c r="B18" s="8">
        <v>4025.85</v>
      </c>
      <c r="C18" s="9" t="s">
        <v>23</v>
      </c>
      <c r="D18" s="10" t="s">
        <v>85</v>
      </c>
      <c r="E18" s="8">
        <v>4607.95</v>
      </c>
      <c r="F18" s="9" t="s">
        <v>23</v>
      </c>
      <c r="G18" s="10" t="s">
        <v>85</v>
      </c>
      <c r="H18" s="8">
        <v>4633.3999999999996</v>
      </c>
      <c r="I18" s="9" t="s">
        <v>23</v>
      </c>
      <c r="J18" s="10" t="s">
        <v>85</v>
      </c>
      <c r="K18" s="8">
        <v>4633.1099999999997</v>
      </c>
      <c r="L18" s="9">
        <v>4633.1099999999997</v>
      </c>
      <c r="M18" s="10" t="s">
        <v>84</v>
      </c>
      <c r="N18" s="8">
        <v>4672.74</v>
      </c>
      <c r="O18" s="9" t="s">
        <v>23</v>
      </c>
      <c r="P18" s="10" t="s">
        <v>55</v>
      </c>
      <c r="Q18" s="8">
        <v>4119.3900000000003</v>
      </c>
      <c r="R18" s="9" t="s">
        <v>23</v>
      </c>
      <c r="S18" s="10" t="s">
        <v>85</v>
      </c>
      <c r="T18" s="8">
        <v>689.58</v>
      </c>
      <c r="U18" s="9" t="s">
        <v>23</v>
      </c>
      <c r="V18" s="10" t="s">
        <v>85</v>
      </c>
      <c r="W18" s="8">
        <v>4391.59</v>
      </c>
      <c r="X18" s="9" t="s">
        <v>23</v>
      </c>
      <c r="Y18" s="10" t="s">
        <v>85</v>
      </c>
      <c r="Z18" s="36">
        <v>4722.46</v>
      </c>
      <c r="AA18" s="52" t="s">
        <v>23</v>
      </c>
      <c r="AB18" s="53" t="s">
        <v>85</v>
      </c>
      <c r="AC18" s="36">
        <v>4307.1499999999996</v>
      </c>
      <c r="AD18" s="9" t="s">
        <v>23</v>
      </c>
      <c r="AE18" s="10" t="s">
        <v>85</v>
      </c>
      <c r="AF18" s="8">
        <v>4634.88</v>
      </c>
      <c r="AG18" s="9" t="s">
        <v>23</v>
      </c>
      <c r="AH18" s="10" t="s">
        <v>85</v>
      </c>
      <c r="AI18" s="36">
        <v>4260.84</v>
      </c>
      <c r="AJ18" s="9" t="s">
        <v>23</v>
      </c>
      <c r="AK18" s="10" t="s">
        <v>85</v>
      </c>
    </row>
    <row r="19" spans="1:37" x14ac:dyDescent="0.25">
      <c r="A19" s="3" t="s">
        <v>15</v>
      </c>
      <c r="B19" s="8">
        <v>0</v>
      </c>
      <c r="C19" s="9" t="s">
        <v>23</v>
      </c>
      <c r="D19" s="10" t="s">
        <v>84</v>
      </c>
      <c r="E19" s="8">
        <v>0</v>
      </c>
      <c r="F19" s="9" t="s">
        <v>23</v>
      </c>
      <c r="G19" s="10" t="s">
        <v>84</v>
      </c>
      <c r="H19" s="8">
        <v>0</v>
      </c>
      <c r="I19" s="9" t="s">
        <v>23</v>
      </c>
      <c r="J19" s="10" t="s">
        <v>52</v>
      </c>
      <c r="K19" s="8">
        <v>0</v>
      </c>
      <c r="L19" s="9" t="s">
        <v>23</v>
      </c>
      <c r="M19" s="10" t="s">
        <v>52</v>
      </c>
      <c r="N19" s="8">
        <v>2866.9</v>
      </c>
      <c r="O19" s="9" t="s">
        <v>23</v>
      </c>
      <c r="P19" s="10" t="s">
        <v>52</v>
      </c>
      <c r="Q19" s="8">
        <v>4417.6400000000003</v>
      </c>
      <c r="R19" s="9" t="s">
        <v>23</v>
      </c>
      <c r="S19" s="10" t="s">
        <v>52</v>
      </c>
      <c r="T19" s="8">
        <v>4436.78</v>
      </c>
      <c r="U19" s="9" t="s">
        <v>23</v>
      </c>
      <c r="V19" s="10" t="s">
        <v>84</v>
      </c>
      <c r="W19" s="8">
        <v>637.78</v>
      </c>
      <c r="X19" s="9" t="s">
        <v>23</v>
      </c>
      <c r="Y19" s="10" t="s">
        <v>84</v>
      </c>
      <c r="Z19" s="36">
        <v>4413</v>
      </c>
      <c r="AA19" s="52" t="s">
        <v>23</v>
      </c>
      <c r="AB19" s="53" t="s">
        <v>84</v>
      </c>
      <c r="AC19" s="36">
        <v>4422.0200000000004</v>
      </c>
      <c r="AD19" s="9" t="s">
        <v>23</v>
      </c>
      <c r="AE19" s="10" t="s">
        <v>84</v>
      </c>
      <c r="AF19" s="8">
        <v>4569.29</v>
      </c>
      <c r="AG19" s="9" t="s">
        <v>23</v>
      </c>
      <c r="AH19" s="10" t="s">
        <v>84</v>
      </c>
      <c r="AI19" s="36">
        <v>4240.8999999999996</v>
      </c>
      <c r="AJ19" s="9" t="s">
        <v>23</v>
      </c>
      <c r="AK19" s="10" t="s">
        <v>84</v>
      </c>
    </row>
    <row r="20" spans="1:37" ht="15.75" thickBot="1" x14ac:dyDescent="0.3">
      <c r="A20" s="3" t="s">
        <v>16</v>
      </c>
      <c r="B20" s="11">
        <v>0</v>
      </c>
      <c r="C20" s="12" t="s">
        <v>23</v>
      </c>
      <c r="D20" s="13" t="s">
        <v>84</v>
      </c>
      <c r="E20" s="11">
        <v>0</v>
      </c>
      <c r="F20" s="12" t="s">
        <v>23</v>
      </c>
      <c r="G20" s="13" t="s">
        <v>84</v>
      </c>
      <c r="H20" s="11">
        <v>0</v>
      </c>
      <c r="I20" s="12" t="s">
        <v>23</v>
      </c>
      <c r="J20" s="13" t="s">
        <v>52</v>
      </c>
      <c r="K20" s="11">
        <v>3937.43</v>
      </c>
      <c r="L20" s="12" t="s">
        <v>23</v>
      </c>
      <c r="M20" s="13" t="s">
        <v>52</v>
      </c>
      <c r="N20" s="11">
        <v>5428</v>
      </c>
      <c r="O20" s="12" t="s">
        <v>23</v>
      </c>
      <c r="P20" s="13" t="s">
        <v>52</v>
      </c>
      <c r="Q20" s="11">
        <v>5374.02</v>
      </c>
      <c r="R20" s="12" t="s">
        <v>23</v>
      </c>
      <c r="S20" s="13" t="s">
        <v>52</v>
      </c>
      <c r="T20" s="11">
        <v>7214.59</v>
      </c>
      <c r="U20" s="12" t="s">
        <v>23</v>
      </c>
      <c r="V20" s="13" t="s">
        <v>84</v>
      </c>
      <c r="W20" s="11">
        <v>766.32</v>
      </c>
      <c r="X20" s="12" t="s">
        <v>23</v>
      </c>
      <c r="Y20" s="13" t="s">
        <v>84</v>
      </c>
      <c r="Z20" s="43">
        <v>5345.49</v>
      </c>
      <c r="AA20" s="54" t="s">
        <v>23</v>
      </c>
      <c r="AB20" s="55" t="s">
        <v>84</v>
      </c>
      <c r="AC20" s="43">
        <v>5350.63</v>
      </c>
      <c r="AD20" s="12" t="s">
        <v>23</v>
      </c>
      <c r="AE20" s="13" t="s">
        <v>84</v>
      </c>
      <c r="AF20" s="11">
        <v>5340.41</v>
      </c>
      <c r="AG20" s="12" t="s">
        <v>23</v>
      </c>
      <c r="AH20" s="13" t="s">
        <v>84</v>
      </c>
      <c r="AI20" s="43">
        <v>6831.59</v>
      </c>
      <c r="AJ20" s="12" t="s">
        <v>23</v>
      </c>
      <c r="AK20" s="13" t="s">
        <v>84</v>
      </c>
    </row>
    <row r="21" spans="1:37" ht="15.75" thickBot="1" x14ac:dyDescent="0.3">
      <c r="AF21" s="1"/>
      <c r="AG21" s="22"/>
      <c r="AH21" s="22"/>
      <c r="AI21" s="1"/>
    </row>
    <row r="22" spans="1:37" ht="15.75" thickBot="1" x14ac:dyDescent="0.3">
      <c r="A22" s="41" t="s">
        <v>48</v>
      </c>
      <c r="B22" s="42">
        <f>SUM(B4:B21)</f>
        <v>41776.47</v>
      </c>
      <c r="C22" s="22"/>
      <c r="D22" s="22"/>
      <c r="E22" s="42">
        <f>SUM(E4:E21)</f>
        <v>42837.14</v>
      </c>
      <c r="F22" s="22"/>
      <c r="G22" s="22"/>
      <c r="H22" s="42">
        <f>SUM(H4:H21)</f>
        <v>43534.350000000006</v>
      </c>
      <c r="I22" s="22"/>
      <c r="J22" s="22"/>
      <c r="K22" s="42">
        <f>SUM(K4:K21)</f>
        <v>57395.38</v>
      </c>
      <c r="L22" s="22"/>
      <c r="M22" s="22"/>
      <c r="N22" s="42">
        <f>SUM(N4:N21)</f>
        <v>68766.299999999988</v>
      </c>
      <c r="O22" s="22"/>
      <c r="P22" s="22"/>
      <c r="Q22" s="42">
        <f>SUM(Q4:Q21)</f>
        <v>72940.92</v>
      </c>
      <c r="R22" s="22"/>
      <c r="S22" s="22"/>
      <c r="T22" s="42">
        <f>SUM(T4:T21)</f>
        <v>74394.37999999999</v>
      </c>
      <c r="U22" s="22"/>
      <c r="V22" s="22"/>
      <c r="W22" s="42">
        <f>SUM(W4:W21)</f>
        <v>48411.259999999987</v>
      </c>
      <c r="X22" s="22"/>
      <c r="Y22" s="22"/>
      <c r="Z22" s="42">
        <f>SUM(Z4:Z21)</f>
        <v>82637.060000000027</v>
      </c>
      <c r="AC22" s="42">
        <f>SUM(AC4:AC21)</f>
        <v>89091.47</v>
      </c>
      <c r="AD22" s="22"/>
      <c r="AE22" s="22"/>
      <c r="AF22" s="42">
        <f>SUM(AF4:AF21)</f>
        <v>97415.319999999992</v>
      </c>
      <c r="AG22" s="22"/>
      <c r="AH22" s="22"/>
      <c r="AI22" s="42">
        <f>SUM(AI4:AI21)</f>
        <v>93121.719999999972</v>
      </c>
      <c r="AJ22" s="22"/>
      <c r="AK22" s="22"/>
    </row>
    <row r="27" spans="1:37" x14ac:dyDescent="0.25">
      <c r="H27" s="14"/>
      <c r="I27" s="15"/>
      <c r="J27" s="15"/>
      <c r="K27" s="14"/>
      <c r="L27" s="15"/>
      <c r="M27" s="15"/>
      <c r="N27" s="14"/>
    </row>
    <row r="28" spans="1:37" x14ac:dyDescent="0.25">
      <c r="H28" s="14"/>
      <c r="I28" s="15"/>
      <c r="J28" s="15"/>
      <c r="K28" s="14"/>
      <c r="L28" s="15"/>
      <c r="M28" s="15"/>
      <c r="N28" s="14"/>
    </row>
    <row r="29" spans="1:37" x14ac:dyDescent="0.25">
      <c r="H29" s="14"/>
      <c r="I29" s="15"/>
      <c r="J29" s="15"/>
      <c r="K29" s="14"/>
      <c r="L29" s="15"/>
      <c r="M29" s="15"/>
      <c r="N29" s="14"/>
    </row>
    <row r="30" spans="1:37" x14ac:dyDescent="0.25">
      <c r="H30" s="14"/>
      <c r="I30" s="16"/>
      <c r="J30" s="17"/>
      <c r="K30" s="18"/>
      <c r="L30" s="15"/>
      <c r="M30" s="15"/>
      <c r="N30" s="14"/>
    </row>
    <row r="31" spans="1:37" x14ac:dyDescent="0.25">
      <c r="H31" s="14"/>
      <c r="I31" s="19"/>
      <c r="J31" s="17"/>
      <c r="K31" s="20"/>
      <c r="L31" s="15"/>
      <c r="M31" s="15"/>
      <c r="N31" s="14"/>
    </row>
    <row r="32" spans="1:37" x14ac:dyDescent="0.25">
      <c r="H32" s="14"/>
      <c r="I32" s="19"/>
      <c r="J32" s="17"/>
      <c r="K32" s="20"/>
      <c r="L32" s="15"/>
      <c r="M32" s="15"/>
      <c r="N32" s="14"/>
    </row>
    <row r="33" spans="8:14" x14ac:dyDescent="0.25">
      <c r="H33" s="14"/>
      <c r="I33" s="19"/>
      <c r="J33" s="17"/>
      <c r="K33" s="20"/>
      <c r="L33" s="15"/>
      <c r="M33" s="15"/>
      <c r="N33" s="14"/>
    </row>
    <row r="34" spans="8:14" x14ac:dyDescent="0.25">
      <c r="H34" s="14"/>
      <c r="I34" s="19"/>
      <c r="J34" s="17"/>
      <c r="K34" s="20"/>
      <c r="L34" s="15"/>
      <c r="M34" s="15"/>
      <c r="N34" s="14"/>
    </row>
    <row r="35" spans="8:14" x14ac:dyDescent="0.25">
      <c r="H35" s="14"/>
      <c r="I35" s="19"/>
      <c r="J35" s="17"/>
      <c r="K35" s="20"/>
      <c r="L35" s="15"/>
      <c r="M35" s="15"/>
      <c r="N35" s="14"/>
    </row>
    <row r="36" spans="8:14" x14ac:dyDescent="0.25">
      <c r="H36" s="14"/>
      <c r="I36" s="19"/>
      <c r="J36" s="17"/>
      <c r="K36" s="20"/>
      <c r="L36" s="15"/>
      <c r="M36" s="15"/>
      <c r="N36" s="14"/>
    </row>
    <row r="37" spans="8:14" x14ac:dyDescent="0.25">
      <c r="H37" s="14"/>
      <c r="I37" s="19"/>
      <c r="J37" s="17"/>
      <c r="K37" s="20"/>
      <c r="L37" s="15"/>
      <c r="M37" s="15"/>
      <c r="N37" s="14"/>
    </row>
    <row r="38" spans="8:14" x14ac:dyDescent="0.25">
      <c r="H38" s="14"/>
      <c r="I38" s="19"/>
      <c r="J38" s="17"/>
      <c r="K38" s="20"/>
      <c r="L38" s="15"/>
      <c r="M38" s="15"/>
      <c r="N38" s="14"/>
    </row>
    <row r="39" spans="8:14" x14ac:dyDescent="0.25">
      <c r="H39" s="14"/>
      <c r="I39" s="19"/>
      <c r="J39" s="17"/>
      <c r="K39" s="20"/>
      <c r="L39" s="15"/>
      <c r="M39" s="15"/>
      <c r="N39" s="14"/>
    </row>
    <row r="40" spans="8:14" x14ac:dyDescent="0.25">
      <c r="H40" s="14"/>
      <c r="I40" s="19"/>
      <c r="J40" s="17"/>
      <c r="K40" s="20"/>
      <c r="L40" s="15"/>
      <c r="M40" s="15"/>
      <c r="N40" s="14"/>
    </row>
    <row r="41" spans="8:14" x14ac:dyDescent="0.25">
      <c r="H41" s="14"/>
      <c r="I41" s="19"/>
      <c r="J41" s="17"/>
      <c r="K41" s="20"/>
      <c r="L41" s="15"/>
      <c r="M41" s="15"/>
      <c r="N41" s="14"/>
    </row>
    <row r="42" spans="8:14" x14ac:dyDescent="0.25">
      <c r="H42" s="14"/>
      <c r="I42" s="19"/>
      <c r="J42" s="17"/>
      <c r="K42" s="20"/>
      <c r="L42" s="15"/>
      <c r="M42" s="15"/>
      <c r="N42" s="14"/>
    </row>
    <row r="43" spans="8:14" x14ac:dyDescent="0.25">
      <c r="H43" s="14"/>
      <c r="I43" s="19"/>
      <c r="J43" s="17"/>
      <c r="K43" s="20"/>
      <c r="L43" s="15"/>
      <c r="M43" s="15"/>
      <c r="N43" s="14"/>
    </row>
    <row r="44" spans="8:14" x14ac:dyDescent="0.25">
      <c r="H44" s="14"/>
      <c r="I44" s="19"/>
      <c r="J44" s="17"/>
      <c r="K44" s="20"/>
      <c r="L44" s="15"/>
      <c r="M44" s="15"/>
      <c r="N44" s="14"/>
    </row>
    <row r="45" spans="8:14" x14ac:dyDescent="0.25">
      <c r="H45" s="14"/>
      <c r="I45" s="19"/>
      <c r="J45" s="17"/>
      <c r="K45" s="20"/>
      <c r="L45" s="15"/>
      <c r="M45" s="15"/>
      <c r="N45" s="14"/>
    </row>
    <row r="46" spans="8:14" x14ac:dyDescent="0.25">
      <c r="H46" s="14"/>
      <c r="I46" s="19"/>
      <c r="J46" s="17"/>
      <c r="K46" s="20"/>
      <c r="L46" s="15"/>
      <c r="M46" s="15"/>
      <c r="N46" s="14"/>
    </row>
    <row r="47" spans="8:14" x14ac:dyDescent="0.25">
      <c r="H47" s="14"/>
      <c r="I47" s="19"/>
      <c r="J47" s="17"/>
      <c r="K47" s="20"/>
      <c r="L47" s="15"/>
      <c r="M47" s="15"/>
      <c r="N47" s="14"/>
    </row>
    <row r="48" spans="8:14" x14ac:dyDescent="0.25">
      <c r="H48" s="14"/>
      <c r="I48" s="15"/>
      <c r="J48" s="15"/>
      <c r="K48" s="14"/>
      <c r="L48" s="15"/>
      <c r="M48" s="15"/>
      <c r="N48" s="14"/>
    </row>
    <row r="49" spans="8:14" x14ac:dyDescent="0.25">
      <c r="H49" s="14"/>
      <c r="I49" s="15"/>
      <c r="J49" s="15"/>
      <c r="K49" s="14"/>
      <c r="L49" s="15"/>
      <c r="M49" s="15"/>
      <c r="N49" s="14"/>
    </row>
    <row r="50" spans="8:14" x14ac:dyDescent="0.25">
      <c r="H50" s="14"/>
      <c r="I50" s="15"/>
      <c r="J50" s="15"/>
      <c r="K50" s="14"/>
      <c r="L50" s="15"/>
      <c r="M50" s="15"/>
      <c r="N50" s="14"/>
    </row>
  </sheetData>
  <autoFilter ref="A3:AK20" xr:uid="{64E663A9-4F3C-4DE3-AC3B-382BA5E451FC}"/>
  <mergeCells count="1">
    <mergeCell ref="B1:AK2"/>
  </mergeCells>
  <pageMargins left="0.7" right="0.7" top="0.75" bottom="0.75" header="0.3" footer="0.3"/>
  <pageSetup paperSize="8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A4081-7DB5-4192-9D3D-793A34A78A37}">
  <sheetPr codeName="Feuil5">
    <tabColor theme="0" tint="-4.9989318521683403E-2"/>
  </sheetPr>
  <dimension ref="B2:AD24"/>
  <sheetViews>
    <sheetView topLeftCell="P1" workbookViewId="0">
      <selection activeCell="Y32" sqref="Y32"/>
    </sheetView>
  </sheetViews>
  <sheetFormatPr baseColWidth="10" defaultRowHeight="15" x14ac:dyDescent="0.25"/>
  <cols>
    <col min="4" max="4" width="27.28515625" bestFit="1" customWidth="1"/>
    <col min="5" max="5" width="13.42578125" bestFit="1" customWidth="1"/>
    <col min="6" max="6" width="14.140625" bestFit="1" customWidth="1"/>
    <col min="8" max="8" width="27.28515625" bestFit="1" customWidth="1"/>
    <col min="9" max="9" width="13.42578125" bestFit="1" customWidth="1"/>
    <col min="10" max="10" width="14.140625" bestFit="1" customWidth="1"/>
    <col min="12" max="12" width="27.28515625" bestFit="1" customWidth="1"/>
    <col min="13" max="13" width="13.42578125" bestFit="1" customWidth="1"/>
    <col min="14" max="14" width="14.140625" bestFit="1" customWidth="1"/>
    <col min="16" max="16" width="27.28515625" bestFit="1" customWidth="1"/>
    <col min="17" max="17" width="13.42578125" bestFit="1" customWidth="1"/>
    <col min="18" max="18" width="14.140625" bestFit="1" customWidth="1"/>
    <col min="20" max="20" width="27.28515625" bestFit="1" customWidth="1"/>
    <col min="21" max="21" width="13.42578125" bestFit="1" customWidth="1"/>
    <col min="22" max="22" width="14.140625" bestFit="1" customWidth="1"/>
    <col min="24" max="24" width="27.28515625" bestFit="1" customWidth="1"/>
    <col min="25" max="25" width="13.42578125" bestFit="1" customWidth="1"/>
    <col min="26" max="26" width="14.140625" bestFit="1" customWidth="1"/>
    <col min="28" max="28" width="27.28515625" bestFit="1" customWidth="1"/>
    <col min="29" max="29" width="13.42578125" bestFit="1" customWidth="1"/>
    <col min="30" max="30" width="14.140625" bestFit="1" customWidth="1"/>
  </cols>
  <sheetData>
    <row r="2" spans="2:30" x14ac:dyDescent="0.25">
      <c r="F2" s="2"/>
    </row>
    <row r="3" spans="2:30" x14ac:dyDescent="0.25">
      <c r="D3" s="71" t="s">
        <v>43</v>
      </c>
      <c r="E3" s="71"/>
      <c r="F3" s="71"/>
      <c r="H3" s="71" t="s">
        <v>43</v>
      </c>
      <c r="I3" s="71"/>
      <c r="J3" s="71"/>
      <c r="L3" s="71" t="s">
        <v>43</v>
      </c>
      <c r="M3" s="71"/>
      <c r="N3" s="71"/>
      <c r="P3" s="71" t="s">
        <v>43</v>
      </c>
      <c r="Q3" s="71"/>
      <c r="R3" s="71"/>
      <c r="T3" s="71" t="s">
        <v>43</v>
      </c>
      <c r="U3" s="71"/>
      <c r="V3" s="71"/>
      <c r="X3" s="71" t="s">
        <v>43</v>
      </c>
      <c r="Y3" s="71"/>
      <c r="Z3" s="71"/>
      <c r="AB3" s="71" t="s">
        <v>43</v>
      </c>
      <c r="AC3" s="71"/>
      <c r="AD3" s="71"/>
    </row>
    <row r="4" spans="2:30" x14ac:dyDescent="0.25">
      <c r="B4" t="s">
        <v>78</v>
      </c>
      <c r="D4" s="68" t="s">
        <v>44</v>
      </c>
      <c r="E4" s="68"/>
      <c r="F4" s="68"/>
      <c r="H4" s="68" t="s">
        <v>50</v>
      </c>
      <c r="I4" s="68"/>
      <c r="J4" s="68"/>
      <c r="L4" s="68" t="s">
        <v>58</v>
      </c>
      <c r="M4" s="68"/>
      <c r="N4" s="68"/>
      <c r="P4" s="68" t="s">
        <v>59</v>
      </c>
      <c r="Q4" s="68"/>
      <c r="R4" s="68"/>
      <c r="T4" s="68" t="s">
        <v>60</v>
      </c>
      <c r="U4" s="68"/>
      <c r="V4" s="68"/>
      <c r="X4" s="68" t="s">
        <v>61</v>
      </c>
      <c r="Y4" s="68"/>
      <c r="Z4" s="68"/>
      <c r="AB4" s="68" t="s">
        <v>62</v>
      </c>
      <c r="AC4" s="68"/>
      <c r="AD4" s="68"/>
    </row>
    <row r="5" spans="2:30" x14ac:dyDescent="0.25">
      <c r="D5" s="27" t="s">
        <v>45</v>
      </c>
      <c r="E5" s="27" t="s">
        <v>46</v>
      </c>
      <c r="F5" s="47" t="s">
        <v>47</v>
      </c>
      <c r="H5" s="27" t="s">
        <v>45</v>
      </c>
      <c r="I5" s="27" t="s">
        <v>46</v>
      </c>
      <c r="J5" s="47" t="s">
        <v>47</v>
      </c>
      <c r="L5" s="27" t="s">
        <v>45</v>
      </c>
      <c r="M5" s="27" t="s">
        <v>46</v>
      </c>
      <c r="N5" s="47" t="s">
        <v>47</v>
      </c>
      <c r="P5" s="27" t="s">
        <v>45</v>
      </c>
      <c r="Q5" s="27" t="s">
        <v>46</v>
      </c>
      <c r="R5" s="47" t="s">
        <v>47</v>
      </c>
      <c r="T5" s="27" t="s">
        <v>45</v>
      </c>
      <c r="U5" s="27" t="s">
        <v>46</v>
      </c>
      <c r="V5" s="47" t="s">
        <v>47</v>
      </c>
      <c r="X5" s="27" t="s">
        <v>45</v>
      </c>
      <c r="Y5" s="27" t="s">
        <v>46</v>
      </c>
      <c r="Z5" s="47" t="s">
        <v>47</v>
      </c>
      <c r="AB5" s="27" t="s">
        <v>45</v>
      </c>
      <c r="AC5" s="27" t="s">
        <v>46</v>
      </c>
      <c r="AD5" s="47" t="s">
        <v>47</v>
      </c>
    </row>
    <row r="6" spans="2:30" x14ac:dyDescent="0.25">
      <c r="B6" t="s">
        <v>65</v>
      </c>
      <c r="D6" s="44" t="s">
        <v>0</v>
      </c>
      <c r="E6" s="57">
        <v>4044.47</v>
      </c>
      <c r="F6" s="45">
        <f>E6/$E$24</f>
        <v>4.3182523829840481E-2</v>
      </c>
      <c r="H6" s="44" t="s">
        <v>0</v>
      </c>
      <c r="I6" s="57">
        <v>4044.47</v>
      </c>
      <c r="J6" s="45">
        <f>I6/$I$24</f>
        <v>4.6852365358254419E-2</v>
      </c>
      <c r="L6" s="44" t="s">
        <v>0</v>
      </c>
      <c r="M6" s="57">
        <v>4044.47</v>
      </c>
      <c r="N6" s="45">
        <f>M6/$M$24</f>
        <v>4.8969822040082552E-2</v>
      </c>
      <c r="P6" s="44" t="s">
        <v>0</v>
      </c>
      <c r="Q6" s="57">
        <v>4044.47</v>
      </c>
      <c r="R6" s="45">
        <f>Q6/$Q$24</f>
        <v>4.8969822040082552E-2</v>
      </c>
      <c r="T6" s="44" t="s">
        <v>0</v>
      </c>
      <c r="U6" s="57">
        <v>4044.47</v>
      </c>
      <c r="V6" s="45">
        <f>U6/$U$24</f>
        <v>4.8969822040082552E-2</v>
      </c>
      <c r="X6" s="44" t="s">
        <v>0</v>
      </c>
      <c r="Y6" s="57">
        <v>4044.47</v>
      </c>
      <c r="Z6" s="45">
        <f>Y6/$Y$24</f>
        <v>4.8969822040082552E-2</v>
      </c>
      <c r="AB6" s="44" t="s">
        <v>0</v>
      </c>
      <c r="AC6" s="57">
        <v>4044.47</v>
      </c>
      <c r="AD6" s="45">
        <f>AC6/$AC$24</f>
        <v>4.8969822040082552E-2</v>
      </c>
    </row>
    <row r="7" spans="2:30" x14ac:dyDescent="0.25">
      <c r="B7" t="s">
        <v>65</v>
      </c>
      <c r="D7" s="44" t="s">
        <v>1</v>
      </c>
      <c r="E7" s="57">
        <v>5153.26</v>
      </c>
      <c r="F7" s="45">
        <f t="shared" ref="F7:F22" si="0">E7/$E$24</f>
        <v>5.5020997250904022E-2</v>
      </c>
      <c r="H7" s="44" t="s">
        <v>1</v>
      </c>
      <c r="I7" s="57">
        <v>5153.26</v>
      </c>
      <c r="J7" s="45">
        <f t="shared" ref="J7:J22" si="1">I7/$I$24</f>
        <v>5.9696924518188588E-2</v>
      </c>
      <c r="L7" s="44" t="s">
        <v>1</v>
      </c>
      <c r="M7" s="57">
        <v>5153.26</v>
      </c>
      <c r="N7" s="45">
        <f t="shared" ref="N7:N22" si="2">M7/$M$24</f>
        <v>6.2394881189939806E-2</v>
      </c>
      <c r="P7" s="44" t="s">
        <v>1</v>
      </c>
      <c r="Q7" s="57">
        <v>5153.26</v>
      </c>
      <c r="R7" s="45">
        <f t="shared" ref="R7:R22" si="3">Q7/$Q$24</f>
        <v>6.2394881189939806E-2</v>
      </c>
      <c r="T7" s="44" t="s">
        <v>1</v>
      </c>
      <c r="U7" s="57">
        <v>5153.26</v>
      </c>
      <c r="V7" s="45">
        <f t="shared" ref="V7:V22" si="4">U7/$U$24</f>
        <v>6.2394881189939806E-2</v>
      </c>
      <c r="X7" s="44" t="s">
        <v>1</v>
      </c>
      <c r="Y7" s="57">
        <v>5153.26</v>
      </c>
      <c r="Z7" s="45">
        <f t="shared" ref="Z7:Z22" si="5">Y7/$Y$24</f>
        <v>6.2394881189939806E-2</v>
      </c>
      <c r="AB7" s="44" t="s">
        <v>1</v>
      </c>
      <c r="AC7" s="57">
        <v>5153.26</v>
      </c>
      <c r="AD7" s="45">
        <f t="shared" ref="AD7:AD22" si="6">AC7/$AC$24</f>
        <v>6.2394881189939806E-2</v>
      </c>
    </row>
    <row r="8" spans="2:30" x14ac:dyDescent="0.25">
      <c r="B8" t="s">
        <v>66</v>
      </c>
      <c r="D8" s="44" t="s">
        <v>2</v>
      </c>
      <c r="E8" s="28">
        <v>4752.78</v>
      </c>
      <c r="F8" s="45">
        <f t="shared" si="0"/>
        <v>5.074510024996829E-2</v>
      </c>
      <c r="H8" s="44"/>
      <c r="I8" s="46"/>
      <c r="J8" s="45">
        <f t="shared" si="1"/>
        <v>0</v>
      </c>
      <c r="L8" s="44"/>
      <c r="M8" s="46"/>
      <c r="N8" s="45">
        <f t="shared" si="2"/>
        <v>0</v>
      </c>
      <c r="P8" s="44"/>
      <c r="Q8" s="46"/>
      <c r="R8" s="45">
        <f t="shared" si="3"/>
        <v>0</v>
      </c>
      <c r="T8" s="44"/>
      <c r="U8" s="46"/>
      <c r="V8" s="45">
        <f t="shared" si="4"/>
        <v>0</v>
      </c>
      <c r="X8" s="44"/>
      <c r="Y8" s="46"/>
      <c r="Z8" s="45">
        <f t="shared" si="5"/>
        <v>0</v>
      </c>
      <c r="AB8" s="44"/>
      <c r="AC8" s="46"/>
      <c r="AD8" s="45">
        <f t="shared" si="6"/>
        <v>0</v>
      </c>
    </row>
    <row r="9" spans="2:30" x14ac:dyDescent="0.25">
      <c r="B9" t="s">
        <v>67</v>
      </c>
      <c r="D9" s="44" t="s">
        <v>3</v>
      </c>
      <c r="E9" s="28">
        <v>2583.39</v>
      </c>
      <c r="F9" s="45">
        <f t="shared" si="0"/>
        <v>2.7582674673510152E-2</v>
      </c>
      <c r="H9" s="44"/>
      <c r="I9" s="46"/>
      <c r="J9" s="45">
        <f t="shared" si="1"/>
        <v>0</v>
      </c>
      <c r="L9" s="44" t="s">
        <v>3</v>
      </c>
      <c r="M9" s="28">
        <v>2583.39</v>
      </c>
      <c r="N9" s="45">
        <f t="shared" si="2"/>
        <v>3.1279289637487447E-2</v>
      </c>
      <c r="P9" s="44" t="s">
        <v>3</v>
      </c>
      <c r="Q9" s="28">
        <v>2583.39</v>
      </c>
      <c r="R9" s="45">
        <f t="shared" si="3"/>
        <v>3.1279289637487447E-2</v>
      </c>
      <c r="T9" s="44" t="s">
        <v>3</v>
      </c>
      <c r="U9" s="28">
        <v>2583.39</v>
      </c>
      <c r="V9" s="45">
        <f t="shared" si="4"/>
        <v>3.1279289637487447E-2</v>
      </c>
      <c r="X9" s="44" t="s">
        <v>3</v>
      </c>
      <c r="Y9" s="28">
        <v>2583.39</v>
      </c>
      <c r="Z9" s="45">
        <f t="shared" si="5"/>
        <v>3.1279289637487447E-2</v>
      </c>
      <c r="AB9" s="44" t="s">
        <v>3</v>
      </c>
      <c r="AC9" s="28">
        <v>2583.39</v>
      </c>
      <c r="AD9" s="45">
        <f t="shared" si="6"/>
        <v>3.1279289637487447E-2</v>
      </c>
    </row>
    <row r="10" spans="2:30" x14ac:dyDescent="0.25">
      <c r="B10" t="s">
        <v>65</v>
      </c>
      <c r="D10" s="44" t="s">
        <v>4</v>
      </c>
      <c r="E10" s="28">
        <v>6316.03</v>
      </c>
      <c r="F10" s="45">
        <f t="shared" si="0"/>
        <v>6.7435811363414089E-2</v>
      </c>
      <c r="H10" s="44" t="s">
        <v>4</v>
      </c>
      <c r="I10" s="28">
        <v>6316.03</v>
      </c>
      <c r="J10" s="45">
        <f t="shared" si="1"/>
        <v>7.316680434610609E-2</v>
      </c>
      <c r="L10" s="44"/>
      <c r="M10" s="46"/>
      <c r="N10" s="45">
        <f t="shared" si="2"/>
        <v>0</v>
      </c>
      <c r="P10" s="44"/>
      <c r="Q10" s="46"/>
      <c r="R10" s="45">
        <f t="shared" si="3"/>
        <v>0</v>
      </c>
      <c r="T10" s="44"/>
      <c r="U10" s="46"/>
      <c r="V10" s="45">
        <f t="shared" si="4"/>
        <v>0</v>
      </c>
      <c r="X10" s="44"/>
      <c r="Y10" s="46"/>
      <c r="Z10" s="45">
        <f t="shared" si="5"/>
        <v>0</v>
      </c>
      <c r="AB10" s="44"/>
      <c r="AC10" s="46"/>
      <c r="AD10" s="45">
        <f t="shared" si="6"/>
        <v>0</v>
      </c>
    </row>
    <row r="11" spans="2:30" x14ac:dyDescent="0.25">
      <c r="B11" t="s">
        <v>68</v>
      </c>
      <c r="D11" s="44" t="s">
        <v>5</v>
      </c>
      <c r="E11" s="28">
        <v>8180.37</v>
      </c>
      <c r="F11" s="45">
        <f t="shared" si="0"/>
        <v>8.7341239386597561E-2</v>
      </c>
      <c r="H11" s="44" t="s">
        <v>5</v>
      </c>
      <c r="I11" s="28">
        <v>8180.37</v>
      </c>
      <c r="J11" s="45">
        <f t="shared" si="1"/>
        <v>9.4763883526322049E-2</v>
      </c>
      <c r="L11" s="44" t="s">
        <v>5</v>
      </c>
      <c r="M11" s="28">
        <v>8180.37</v>
      </c>
      <c r="N11" s="45">
        <f t="shared" si="2"/>
        <v>9.90466644880615E-2</v>
      </c>
      <c r="P11" s="44" t="s">
        <v>5</v>
      </c>
      <c r="Q11" s="28">
        <v>8180.37</v>
      </c>
      <c r="R11" s="45">
        <f t="shared" si="3"/>
        <v>9.90466644880615E-2</v>
      </c>
      <c r="T11" s="44" t="s">
        <v>5</v>
      </c>
      <c r="U11" s="28">
        <v>8180.37</v>
      </c>
      <c r="V11" s="45">
        <f t="shared" si="4"/>
        <v>9.90466644880615E-2</v>
      </c>
      <c r="X11" s="44" t="s">
        <v>5</v>
      </c>
      <c r="Y11" s="28">
        <v>8180.37</v>
      </c>
      <c r="Z11" s="45">
        <f t="shared" si="5"/>
        <v>9.90466644880615E-2</v>
      </c>
      <c r="AB11" s="44" t="s">
        <v>5</v>
      </c>
      <c r="AC11" s="28">
        <v>8180.37</v>
      </c>
      <c r="AD11" s="45">
        <f t="shared" si="6"/>
        <v>9.90466644880615E-2</v>
      </c>
    </row>
    <row r="12" spans="2:30" x14ac:dyDescent="0.25">
      <c r="B12" t="s">
        <v>76</v>
      </c>
      <c r="D12" s="44" t="s">
        <v>6</v>
      </c>
      <c r="E12" s="28">
        <v>4887.18</v>
      </c>
      <c r="F12" s="45">
        <f t="shared" si="0"/>
        <v>5.2180079666982286E-2</v>
      </c>
      <c r="H12" s="44" t="s">
        <v>6</v>
      </c>
      <c r="I12" s="28">
        <v>4887.18</v>
      </c>
      <c r="J12" s="45">
        <f t="shared" si="1"/>
        <v>5.6614573215168829E-2</v>
      </c>
      <c r="L12" s="44" t="s">
        <v>6</v>
      </c>
      <c r="M12" s="28">
        <v>4887.18</v>
      </c>
      <c r="N12" s="45">
        <f t="shared" si="2"/>
        <v>5.9173225386231244E-2</v>
      </c>
      <c r="P12" s="44" t="s">
        <v>6</v>
      </c>
      <c r="Q12" s="28">
        <v>4887.18</v>
      </c>
      <c r="R12" s="45">
        <f t="shared" si="3"/>
        <v>5.9173225386231244E-2</v>
      </c>
      <c r="T12" s="44" t="s">
        <v>6</v>
      </c>
      <c r="U12" s="28">
        <v>4887.18</v>
      </c>
      <c r="V12" s="45">
        <f t="shared" si="4"/>
        <v>5.9173225386231244E-2</v>
      </c>
      <c r="X12" s="44" t="s">
        <v>6</v>
      </c>
      <c r="Y12" s="28">
        <v>4887.18</v>
      </c>
      <c r="Z12" s="45">
        <f t="shared" si="5"/>
        <v>5.9173225386231244E-2</v>
      </c>
      <c r="AB12" s="44" t="s">
        <v>6</v>
      </c>
      <c r="AC12" s="28">
        <v>4887.18</v>
      </c>
      <c r="AD12" s="45">
        <f t="shared" si="6"/>
        <v>5.9173225386231244E-2</v>
      </c>
    </row>
    <row r="13" spans="2:30" x14ac:dyDescent="0.25">
      <c r="B13" t="s">
        <v>69</v>
      </c>
      <c r="D13" s="44" t="s">
        <v>7</v>
      </c>
      <c r="E13" s="28">
        <v>8479.34</v>
      </c>
      <c r="F13" s="45">
        <f t="shared" si="0"/>
        <v>9.0533321204340655E-2</v>
      </c>
      <c r="H13" s="44" t="s">
        <v>7</v>
      </c>
      <c r="I13" s="28">
        <v>8479.34</v>
      </c>
      <c r="J13" s="45">
        <f t="shared" si="1"/>
        <v>9.8227242550163824E-2</v>
      </c>
      <c r="L13" s="44" t="s">
        <v>7</v>
      </c>
      <c r="M13" s="28">
        <v>8479.34</v>
      </c>
      <c r="N13" s="45">
        <f t="shared" si="2"/>
        <v>0.10266654736401892</v>
      </c>
      <c r="P13" s="44" t="s">
        <v>7</v>
      </c>
      <c r="Q13" s="28">
        <v>8479.34</v>
      </c>
      <c r="R13" s="45">
        <f t="shared" si="3"/>
        <v>0.10266654736401892</v>
      </c>
      <c r="T13" s="44" t="s">
        <v>7</v>
      </c>
      <c r="U13" s="28">
        <v>8479.34</v>
      </c>
      <c r="V13" s="45">
        <f t="shared" si="4"/>
        <v>0.10266654736401892</v>
      </c>
      <c r="X13" s="44" t="s">
        <v>7</v>
      </c>
      <c r="Y13" s="28">
        <v>8479.34</v>
      </c>
      <c r="Z13" s="45">
        <f t="shared" si="5"/>
        <v>0.10266654736401892</v>
      </c>
      <c r="AB13" s="44" t="s">
        <v>7</v>
      </c>
      <c r="AC13" s="28">
        <v>8479.34</v>
      </c>
      <c r="AD13" s="45">
        <f t="shared" si="6"/>
        <v>0.10266654736401892</v>
      </c>
    </row>
    <row r="14" spans="2:30" x14ac:dyDescent="0.25">
      <c r="B14" t="s">
        <v>70</v>
      </c>
      <c r="D14" s="44" t="s">
        <v>8</v>
      </c>
      <c r="E14" s="28">
        <v>7615.55</v>
      </c>
      <c r="F14" s="45">
        <f t="shared" si="0"/>
        <v>8.1310695678875528E-2</v>
      </c>
      <c r="H14" s="44" t="s">
        <v>8</v>
      </c>
      <c r="I14" s="28">
        <v>7615.55</v>
      </c>
      <c r="J14" s="45">
        <f t="shared" si="1"/>
        <v>8.8220837589116613E-2</v>
      </c>
      <c r="L14" s="44" t="s">
        <v>8</v>
      </c>
      <c r="M14" s="28">
        <v>7615.55</v>
      </c>
      <c r="N14" s="45">
        <f t="shared" si="2"/>
        <v>9.2207910613096578E-2</v>
      </c>
      <c r="P14" s="44" t="s">
        <v>8</v>
      </c>
      <c r="Q14" s="28">
        <v>7615.55</v>
      </c>
      <c r="R14" s="45">
        <f t="shared" si="3"/>
        <v>9.2207910613096578E-2</v>
      </c>
      <c r="T14" s="44" t="s">
        <v>8</v>
      </c>
      <c r="U14" s="28">
        <v>7615.55</v>
      </c>
      <c r="V14" s="45">
        <f t="shared" si="4"/>
        <v>9.2207910613096578E-2</v>
      </c>
      <c r="X14" s="44" t="s">
        <v>8</v>
      </c>
      <c r="Y14" s="28">
        <v>7615.55</v>
      </c>
      <c r="Z14" s="45">
        <f t="shared" si="5"/>
        <v>9.2207910613096578E-2</v>
      </c>
      <c r="AB14" s="44" t="s">
        <v>8</v>
      </c>
      <c r="AC14" s="28">
        <v>7615.55</v>
      </c>
      <c r="AD14" s="45">
        <f t="shared" si="6"/>
        <v>9.2207910613096578E-2</v>
      </c>
    </row>
    <row r="15" spans="2:30" x14ac:dyDescent="0.25">
      <c r="B15" t="s">
        <v>71</v>
      </c>
      <c r="D15" s="44" t="s">
        <v>9</v>
      </c>
      <c r="E15" s="28">
        <v>5510.92</v>
      </c>
      <c r="F15" s="45">
        <f t="shared" si="0"/>
        <v>5.8839708101270261E-2</v>
      </c>
      <c r="H15" s="44" t="s">
        <v>9</v>
      </c>
      <c r="I15" s="28">
        <v>5510.92</v>
      </c>
      <c r="J15" s="45">
        <f t="shared" si="1"/>
        <v>6.3840166276449437E-2</v>
      </c>
      <c r="L15" s="44" t="s">
        <v>9</v>
      </c>
      <c r="M15" s="28">
        <v>5510.92</v>
      </c>
      <c r="N15" s="45">
        <f t="shared" si="2"/>
        <v>6.6725373578523706E-2</v>
      </c>
      <c r="P15" s="44" t="s">
        <v>9</v>
      </c>
      <c r="Q15" s="28">
        <v>5510.92</v>
      </c>
      <c r="R15" s="45">
        <f t="shared" si="3"/>
        <v>6.6725373578523706E-2</v>
      </c>
      <c r="T15" s="44" t="s">
        <v>9</v>
      </c>
      <c r="U15" s="28">
        <v>5510.92</v>
      </c>
      <c r="V15" s="45">
        <f t="shared" si="4"/>
        <v>6.6725373578523706E-2</v>
      </c>
      <c r="X15" s="44" t="s">
        <v>9</v>
      </c>
      <c r="Y15" s="28">
        <v>5510.92</v>
      </c>
      <c r="Z15" s="45">
        <f t="shared" si="5"/>
        <v>6.6725373578523706E-2</v>
      </c>
      <c r="AB15" s="44" t="s">
        <v>9</v>
      </c>
      <c r="AC15" s="28">
        <v>5510.92</v>
      </c>
      <c r="AD15" s="45">
        <f t="shared" si="6"/>
        <v>6.6725373578523706E-2</v>
      </c>
    </row>
    <row r="16" spans="2:30" x14ac:dyDescent="0.25">
      <c r="B16" t="s">
        <v>72</v>
      </c>
      <c r="D16" s="44" t="s">
        <v>10</v>
      </c>
      <c r="E16" s="57">
        <v>6164.2</v>
      </c>
      <c r="F16" s="45">
        <f t="shared" si="0"/>
        <v>6.5814733053256108E-2</v>
      </c>
      <c r="H16" s="44" t="s">
        <v>10</v>
      </c>
      <c r="I16" s="57">
        <v>6164.2</v>
      </c>
      <c r="J16" s="45">
        <f t="shared" si="1"/>
        <v>7.140795964399585E-2</v>
      </c>
      <c r="L16" s="44" t="s">
        <v>10</v>
      </c>
      <c r="M16" s="57">
        <v>6164.2</v>
      </c>
      <c r="N16" s="45">
        <f t="shared" si="2"/>
        <v>7.4635187557202026E-2</v>
      </c>
      <c r="P16" s="44" t="s">
        <v>10</v>
      </c>
      <c r="Q16" s="57">
        <v>6164.2</v>
      </c>
      <c r="R16" s="45">
        <f t="shared" si="3"/>
        <v>7.4635187557202026E-2</v>
      </c>
      <c r="T16" s="44" t="s">
        <v>10</v>
      </c>
      <c r="U16" s="57">
        <v>6164.2</v>
      </c>
      <c r="V16" s="45">
        <f t="shared" si="4"/>
        <v>7.4635187557202026E-2</v>
      </c>
      <c r="X16" s="44" t="s">
        <v>10</v>
      </c>
      <c r="Y16" s="57">
        <v>6164.2</v>
      </c>
      <c r="Z16" s="45">
        <f t="shared" si="5"/>
        <v>7.4635187557202026E-2</v>
      </c>
      <c r="AB16" s="44" t="s">
        <v>10</v>
      </c>
      <c r="AC16" s="57">
        <v>6164.2</v>
      </c>
      <c r="AD16" s="45">
        <f t="shared" si="6"/>
        <v>7.4635187557202026E-2</v>
      </c>
    </row>
    <row r="17" spans="2:30" x14ac:dyDescent="0.25">
      <c r="B17" t="s">
        <v>73</v>
      </c>
      <c r="D17" s="44" t="s">
        <v>11</v>
      </c>
      <c r="E17" s="28">
        <v>4427.07</v>
      </c>
      <c r="F17" s="45">
        <f t="shared" si="0"/>
        <v>4.7267517319048456E-2</v>
      </c>
      <c r="H17" s="44" t="s">
        <v>11</v>
      </c>
      <c r="I17" s="28">
        <v>4427.07</v>
      </c>
      <c r="J17" s="45">
        <f t="shared" si="1"/>
        <v>5.1284519629659117E-2</v>
      </c>
      <c r="L17" s="44" t="s">
        <v>11</v>
      </c>
      <c r="M17" s="28">
        <v>4427.07</v>
      </c>
      <c r="N17" s="45">
        <f t="shared" si="2"/>
        <v>5.3602284121031497E-2</v>
      </c>
      <c r="P17" s="44" t="s">
        <v>11</v>
      </c>
      <c r="Q17" s="28">
        <v>4427.07</v>
      </c>
      <c r="R17" s="45">
        <f t="shared" si="3"/>
        <v>5.3602284121031497E-2</v>
      </c>
      <c r="T17" s="44" t="s">
        <v>11</v>
      </c>
      <c r="U17" s="28">
        <v>4427.07</v>
      </c>
      <c r="V17" s="45">
        <f t="shared" si="4"/>
        <v>5.3602284121031497E-2</v>
      </c>
      <c r="X17" s="44" t="s">
        <v>11</v>
      </c>
      <c r="Y17" s="28">
        <v>4427.07</v>
      </c>
      <c r="Z17" s="45">
        <f t="shared" si="5"/>
        <v>5.3602284121031497E-2</v>
      </c>
      <c r="AB17" s="44" t="s">
        <v>11</v>
      </c>
      <c r="AC17" s="28">
        <v>4427.07</v>
      </c>
      <c r="AD17" s="45">
        <f t="shared" si="6"/>
        <v>5.3602284121031497E-2</v>
      </c>
    </row>
    <row r="18" spans="2:30" x14ac:dyDescent="0.25">
      <c r="B18" t="s">
        <v>74</v>
      </c>
      <c r="D18" s="44" t="s">
        <v>12</v>
      </c>
      <c r="E18" s="28">
        <v>2790.41</v>
      </c>
      <c r="F18" s="45">
        <f t="shared" si="0"/>
        <v>2.9793012760639882E-2</v>
      </c>
      <c r="H18" s="44" t="s">
        <v>12</v>
      </c>
      <c r="I18" s="28">
        <v>2790.41</v>
      </c>
      <c r="J18" s="45">
        <f t="shared" si="1"/>
        <v>3.2324954522923083E-2</v>
      </c>
      <c r="L18" s="44" t="s">
        <v>12</v>
      </c>
      <c r="M18" s="28">
        <v>2790.41</v>
      </c>
      <c r="N18" s="45">
        <f t="shared" si="2"/>
        <v>3.3785856025354805E-2</v>
      </c>
      <c r="P18" s="44" t="s">
        <v>12</v>
      </c>
      <c r="Q18" s="28">
        <v>2790.41</v>
      </c>
      <c r="R18" s="45">
        <f t="shared" si="3"/>
        <v>3.3785856025354805E-2</v>
      </c>
      <c r="T18" s="44" t="s">
        <v>12</v>
      </c>
      <c r="U18" s="28">
        <v>2790.41</v>
      </c>
      <c r="V18" s="45">
        <f t="shared" si="4"/>
        <v>3.3785856025354805E-2</v>
      </c>
      <c r="X18" s="44" t="s">
        <v>12</v>
      </c>
      <c r="Y18" s="28">
        <v>2790.41</v>
      </c>
      <c r="Z18" s="45">
        <f t="shared" si="5"/>
        <v>3.3785856025354805E-2</v>
      </c>
      <c r="AB18" s="44" t="s">
        <v>12</v>
      </c>
      <c r="AC18" s="28">
        <v>2790.41</v>
      </c>
      <c r="AD18" s="45">
        <f t="shared" si="6"/>
        <v>3.3785856025354805E-2</v>
      </c>
    </row>
    <row r="19" spans="2:30" x14ac:dyDescent="0.25">
      <c r="B19" t="s">
        <v>76</v>
      </c>
      <c r="D19" s="44" t="s">
        <v>13</v>
      </c>
      <c r="E19" s="28">
        <v>8211.81</v>
      </c>
      <c r="F19" s="45">
        <f t="shared" si="0"/>
        <v>8.7676922071649038E-2</v>
      </c>
      <c r="H19" s="44" t="s">
        <v>13</v>
      </c>
      <c r="I19" s="28">
        <v>8211.81</v>
      </c>
      <c r="J19" s="45">
        <f t="shared" si="1"/>
        <v>9.5128094008007785E-2</v>
      </c>
      <c r="L19" s="44" t="s">
        <v>13</v>
      </c>
      <c r="M19" s="28">
        <v>8211.81</v>
      </c>
      <c r="N19" s="45">
        <f t="shared" si="2"/>
        <v>9.9427335182847271E-2</v>
      </c>
      <c r="P19" s="44" t="s">
        <v>13</v>
      </c>
      <c r="Q19" s="28">
        <v>8211.81</v>
      </c>
      <c r="R19" s="45">
        <f t="shared" si="3"/>
        <v>9.9427335182847271E-2</v>
      </c>
      <c r="T19" s="44" t="s">
        <v>13</v>
      </c>
      <c r="U19" s="28">
        <v>8211.81</v>
      </c>
      <c r="V19" s="45">
        <f t="shared" si="4"/>
        <v>9.9427335182847271E-2</v>
      </c>
      <c r="X19" s="44" t="s">
        <v>13</v>
      </c>
      <c r="Y19" s="28">
        <v>8211.81</v>
      </c>
      <c r="Z19" s="45">
        <f t="shared" si="5"/>
        <v>9.9427335182847271E-2</v>
      </c>
      <c r="AB19" s="44" t="s">
        <v>13</v>
      </c>
      <c r="AC19" s="28">
        <v>8211.81</v>
      </c>
      <c r="AD19" s="45">
        <f t="shared" si="6"/>
        <v>9.9427335182847271E-2</v>
      </c>
    </row>
    <row r="20" spans="2:30" x14ac:dyDescent="0.25">
      <c r="B20" t="s">
        <v>77</v>
      </c>
      <c r="D20" s="44" t="s">
        <v>14</v>
      </c>
      <c r="E20" s="28">
        <v>4633.3999999999996</v>
      </c>
      <c r="F20" s="45">
        <f t="shared" si="0"/>
        <v>4.9470488324349762E-2</v>
      </c>
      <c r="H20" s="44" t="s">
        <v>14</v>
      </c>
      <c r="I20" s="28">
        <v>4633.3999999999996</v>
      </c>
      <c r="J20" s="45">
        <f t="shared" si="1"/>
        <v>5.3674708837236039E-2</v>
      </c>
      <c r="L20" s="44" t="s">
        <v>14</v>
      </c>
      <c r="M20" s="28">
        <v>4633.3999999999996</v>
      </c>
      <c r="N20" s="45">
        <f t="shared" si="2"/>
        <v>5.6100496094795733E-2</v>
      </c>
      <c r="P20" s="44" t="s">
        <v>14</v>
      </c>
      <c r="Q20" s="28">
        <v>4633.3999999999996</v>
      </c>
      <c r="R20" s="45">
        <f t="shared" si="3"/>
        <v>5.6100496094795733E-2</v>
      </c>
      <c r="T20" s="44" t="s">
        <v>14</v>
      </c>
      <c r="U20" s="28">
        <v>4633.3999999999996</v>
      </c>
      <c r="V20" s="45">
        <f t="shared" si="4"/>
        <v>5.6100496094795733E-2</v>
      </c>
      <c r="X20" s="44" t="s">
        <v>14</v>
      </c>
      <c r="Y20" s="28">
        <v>4633.3999999999996</v>
      </c>
      <c r="Z20" s="45">
        <f t="shared" si="5"/>
        <v>5.6100496094795733E-2</v>
      </c>
      <c r="AB20" s="44" t="s">
        <v>14</v>
      </c>
      <c r="AC20" s="28">
        <v>4633.3999999999996</v>
      </c>
      <c r="AD20" s="45">
        <f t="shared" si="6"/>
        <v>5.6100496094795733E-2</v>
      </c>
    </row>
    <row r="21" spans="2:30" x14ac:dyDescent="0.25">
      <c r="B21" t="s">
        <v>75</v>
      </c>
      <c r="D21" s="44" t="s">
        <v>15</v>
      </c>
      <c r="E21" s="28">
        <v>4569.29</v>
      </c>
      <c r="F21" s="45">
        <f t="shared" si="0"/>
        <v>4.8785990330117872E-2</v>
      </c>
      <c r="H21" s="44" t="s">
        <v>15</v>
      </c>
      <c r="I21" s="28">
        <v>4569.29</v>
      </c>
      <c r="J21" s="45">
        <f t="shared" si="1"/>
        <v>5.2932039181355868E-2</v>
      </c>
      <c r="L21" s="44" t="s">
        <v>15</v>
      </c>
      <c r="M21" s="28">
        <v>4569.29</v>
      </c>
      <c r="N21" s="45">
        <f t="shared" si="2"/>
        <v>5.5324262053996896E-2</v>
      </c>
      <c r="P21" s="44" t="s">
        <v>15</v>
      </c>
      <c r="Q21" s="28">
        <v>4569.29</v>
      </c>
      <c r="R21" s="45">
        <f t="shared" si="3"/>
        <v>5.5324262053996896E-2</v>
      </c>
      <c r="T21" s="44" t="s">
        <v>15</v>
      </c>
      <c r="U21" s="28">
        <v>4569.29</v>
      </c>
      <c r="V21" s="45">
        <f t="shared" si="4"/>
        <v>5.5324262053996896E-2</v>
      </c>
      <c r="X21" s="44" t="s">
        <v>15</v>
      </c>
      <c r="Y21" s="28">
        <v>4569.29</v>
      </c>
      <c r="Z21" s="45">
        <f t="shared" si="5"/>
        <v>5.5324262053996896E-2</v>
      </c>
      <c r="AB21" s="44" t="s">
        <v>15</v>
      </c>
      <c r="AC21" s="28">
        <v>4569.29</v>
      </c>
      <c r="AD21" s="45">
        <f t="shared" si="6"/>
        <v>5.5324262053996896E-2</v>
      </c>
    </row>
    <row r="22" spans="2:30" x14ac:dyDescent="0.25">
      <c r="B22" t="s">
        <v>75</v>
      </c>
      <c r="D22" s="44" t="s">
        <v>16</v>
      </c>
      <c r="E22" s="28">
        <v>5340.41</v>
      </c>
      <c r="F22" s="45">
        <f t="shared" si="0"/>
        <v>5.7019184735235623E-2</v>
      </c>
      <c r="H22" s="44" t="s">
        <v>16</v>
      </c>
      <c r="I22" s="28">
        <v>5340.41</v>
      </c>
      <c r="J22" s="45">
        <f t="shared" si="1"/>
        <v>6.1864926797052647E-2</v>
      </c>
      <c r="L22" s="44" t="s">
        <v>16</v>
      </c>
      <c r="M22" s="28">
        <v>5340.41</v>
      </c>
      <c r="N22" s="45">
        <f t="shared" si="2"/>
        <v>6.4660864667330273E-2</v>
      </c>
      <c r="P22" s="44" t="s">
        <v>16</v>
      </c>
      <c r="Q22" s="28">
        <v>5340.41</v>
      </c>
      <c r="R22" s="45">
        <f t="shared" si="3"/>
        <v>6.4660864667330273E-2</v>
      </c>
      <c r="T22" s="44" t="s">
        <v>16</v>
      </c>
      <c r="U22" s="28">
        <v>5340.41</v>
      </c>
      <c r="V22" s="45">
        <f t="shared" si="4"/>
        <v>6.4660864667330273E-2</v>
      </c>
      <c r="X22" s="44" t="s">
        <v>16</v>
      </c>
      <c r="Y22" s="28">
        <v>5340.41</v>
      </c>
      <c r="Z22" s="45">
        <f t="shared" si="5"/>
        <v>6.4660864667330273E-2</v>
      </c>
      <c r="AB22" s="44" t="s">
        <v>16</v>
      </c>
      <c r="AC22" s="28">
        <v>5340.41</v>
      </c>
      <c r="AD22" s="45">
        <f t="shared" si="6"/>
        <v>6.4660864667330273E-2</v>
      </c>
    </row>
    <row r="23" spans="2:30" x14ac:dyDescent="0.25">
      <c r="E23" s="1"/>
      <c r="F23" s="2"/>
      <c r="I23" s="1"/>
      <c r="J23" s="2"/>
      <c r="M23" s="1"/>
      <c r="N23" s="2"/>
      <c r="Q23" s="1"/>
      <c r="R23" s="2"/>
      <c r="U23" s="1"/>
      <c r="V23" s="2"/>
      <c r="Y23" s="1"/>
      <c r="Z23" s="2"/>
      <c r="AC23" s="1"/>
      <c r="AD23" s="2"/>
    </row>
    <row r="24" spans="2:30" x14ac:dyDescent="0.25">
      <c r="E24" s="58">
        <f>SUM(E6:E23)</f>
        <v>93659.87999999999</v>
      </c>
      <c r="F24" s="59">
        <f>SUM(F6:F23)</f>
        <v>1</v>
      </c>
      <c r="G24" s="3"/>
      <c r="H24" s="3"/>
      <c r="I24" s="58">
        <f>SUM(I6:I23)</f>
        <v>86323.709999999977</v>
      </c>
      <c r="J24" s="59">
        <f>SUM(J6:J23)</f>
        <v>1</v>
      </c>
      <c r="K24" s="3"/>
      <c r="L24" s="3"/>
      <c r="M24" s="58">
        <f>SUM(M6:M23)</f>
        <v>82591.069999999978</v>
      </c>
      <c r="N24" s="59">
        <f>SUM(N6:N23)</f>
        <v>1.0000000000000002</v>
      </c>
      <c r="O24" s="3"/>
      <c r="P24" s="3"/>
      <c r="Q24" s="58">
        <f>SUM(Q6:Q23)</f>
        <v>82591.069999999978</v>
      </c>
      <c r="R24" s="59">
        <f>SUM(R6:R23)</f>
        <v>1.0000000000000002</v>
      </c>
      <c r="S24" s="3"/>
      <c r="T24" s="3"/>
      <c r="U24" s="58">
        <f>SUM(U6:U23)</f>
        <v>82591.069999999978</v>
      </c>
      <c r="V24" s="59">
        <f>SUM(V6:V23)</f>
        <v>1.0000000000000002</v>
      </c>
      <c r="W24" s="3"/>
      <c r="X24" s="3"/>
      <c r="Y24" s="58">
        <f>SUM(Y6:Y23)</f>
        <v>82591.069999999978</v>
      </c>
      <c r="Z24" s="59">
        <f>SUM(Z6:Z23)</f>
        <v>1.0000000000000002</v>
      </c>
      <c r="AA24" s="3"/>
      <c r="AB24" s="3"/>
      <c r="AC24" s="58">
        <f>SUM(AC6:AC23)</f>
        <v>82591.069999999978</v>
      </c>
      <c r="AD24" s="59">
        <f>SUM(AD6:AD23)</f>
        <v>1.0000000000000002</v>
      </c>
    </row>
  </sheetData>
  <mergeCells count="14">
    <mergeCell ref="AB3:AD3"/>
    <mergeCell ref="AB4:AD4"/>
    <mergeCell ref="P3:R3"/>
    <mergeCell ref="P4:R4"/>
    <mergeCell ref="T3:V3"/>
    <mergeCell ref="T4:V4"/>
    <mergeCell ref="X3:Z3"/>
    <mergeCell ref="X4:Z4"/>
    <mergeCell ref="D3:F3"/>
    <mergeCell ref="H3:J3"/>
    <mergeCell ref="L3:N3"/>
    <mergeCell ref="D4:F4"/>
    <mergeCell ref="H4:J4"/>
    <mergeCell ref="L4:N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B0E2-2952-4C17-B6AF-8EB5EA35EFD4}">
  <sheetPr codeName="Feuil6"/>
  <dimension ref="C6:S35"/>
  <sheetViews>
    <sheetView workbookViewId="0">
      <selection activeCell="D11" sqref="D11"/>
    </sheetView>
  </sheetViews>
  <sheetFormatPr baseColWidth="10" defaultRowHeight="15" x14ac:dyDescent="0.25"/>
  <cols>
    <col min="5" max="5" width="13" bestFit="1" customWidth="1"/>
  </cols>
  <sheetData>
    <row r="6" spans="3:17" x14ac:dyDescent="0.25"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</row>
    <row r="7" spans="3:17" x14ac:dyDescent="0.25">
      <c r="E7" t="s">
        <v>40</v>
      </c>
      <c r="F7" s="25">
        <v>27611.78</v>
      </c>
      <c r="G7" s="25">
        <v>31335.22</v>
      </c>
      <c r="H7" s="39">
        <v>31528.400000000001</v>
      </c>
      <c r="I7" s="39">
        <v>33318.83</v>
      </c>
      <c r="J7" s="39">
        <v>40160.42</v>
      </c>
      <c r="K7" s="39">
        <v>40955.22</v>
      </c>
      <c r="L7" s="24">
        <v>45399.88</v>
      </c>
      <c r="M7" s="24">
        <v>29618.79</v>
      </c>
      <c r="N7" s="24">
        <v>50483.37</v>
      </c>
      <c r="O7" s="24">
        <v>54343.92</v>
      </c>
      <c r="P7" s="24">
        <v>59859.78</v>
      </c>
      <c r="Q7" s="24">
        <v>50256.27</v>
      </c>
    </row>
    <row r="8" spans="3:17" x14ac:dyDescent="0.25">
      <c r="E8" t="s">
        <v>41</v>
      </c>
      <c r="F8" s="24">
        <v>17205.68</v>
      </c>
      <c r="G8" s="24">
        <v>22085.07</v>
      </c>
      <c r="H8" s="40">
        <v>22332.61</v>
      </c>
      <c r="I8" s="40">
        <v>23473.759999999998</v>
      </c>
      <c r="J8" s="40">
        <v>27643.18</v>
      </c>
      <c r="K8" s="40">
        <v>32874.04</v>
      </c>
      <c r="L8" s="24">
        <v>35453.64</v>
      </c>
      <c r="M8" s="24">
        <v>23017.9</v>
      </c>
      <c r="N8" s="24">
        <v>39127.43</v>
      </c>
      <c r="O8" s="24">
        <v>41523.53</v>
      </c>
      <c r="P8" s="24">
        <v>45573.94</v>
      </c>
      <c r="Q8" s="24">
        <v>44215.839999999997</v>
      </c>
    </row>
    <row r="9" spans="3:17" x14ac:dyDescent="0.25">
      <c r="E9" t="s">
        <v>63</v>
      </c>
      <c r="F9" s="24"/>
      <c r="G9" s="24"/>
      <c r="H9" s="40"/>
      <c r="I9" s="40"/>
      <c r="J9" s="40"/>
      <c r="K9" s="40">
        <v>7147.39</v>
      </c>
      <c r="L9" s="24"/>
      <c r="M9" s="24"/>
      <c r="N9" s="24"/>
      <c r="O9" s="24"/>
      <c r="P9" s="24"/>
      <c r="Q9" s="24"/>
    </row>
    <row r="10" spans="3:17" x14ac:dyDescent="0.25">
      <c r="E10" s="3" t="s">
        <v>42</v>
      </c>
      <c r="F10" s="49">
        <f>SUM(F7:F9)</f>
        <v>44817.46</v>
      </c>
      <c r="G10" s="49">
        <f>SUM(G7:G9)</f>
        <v>53420.29</v>
      </c>
      <c r="H10" s="49">
        <f t="shared" ref="H10:Q10" si="0">SUM(H7:H9)</f>
        <v>53861.01</v>
      </c>
      <c r="I10" s="49">
        <f t="shared" si="0"/>
        <v>56792.59</v>
      </c>
      <c r="J10" s="49">
        <f t="shared" si="0"/>
        <v>67803.600000000006</v>
      </c>
      <c r="K10" s="49">
        <f t="shared" si="0"/>
        <v>80976.650000000009</v>
      </c>
      <c r="L10" s="49">
        <f t="shared" si="0"/>
        <v>80853.51999999999</v>
      </c>
      <c r="M10" s="49">
        <f t="shared" si="0"/>
        <v>52636.69</v>
      </c>
      <c r="N10" s="49">
        <f t="shared" si="0"/>
        <v>89610.8</v>
      </c>
      <c r="O10" s="49">
        <f t="shared" si="0"/>
        <v>95867.45</v>
      </c>
      <c r="P10" s="49">
        <f t="shared" si="0"/>
        <v>105433.72</v>
      </c>
      <c r="Q10" s="49">
        <f t="shared" si="0"/>
        <v>94472.109999999986</v>
      </c>
    </row>
    <row r="11" spans="3:17" x14ac:dyDescent="0.25">
      <c r="C11" t="s">
        <v>79</v>
      </c>
    </row>
    <row r="32" spans="19:19" x14ac:dyDescent="0.25">
      <c r="S32" s="48"/>
    </row>
    <row r="33" spans="19:19" x14ac:dyDescent="0.25">
      <c r="S33" s="48"/>
    </row>
    <row r="34" spans="19:19" x14ac:dyDescent="0.25">
      <c r="S34" s="48"/>
    </row>
    <row r="35" spans="19:19" x14ac:dyDescent="0.25">
      <c r="S35" s="4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AFFECTATION 2020</vt:lpstr>
      <vt:lpstr>SALAIRE REFERENCE 2020</vt:lpstr>
      <vt:lpstr>COUT COMPTA 2020</vt:lpstr>
      <vt:lpstr>AFFECTATION 2019</vt:lpstr>
      <vt:lpstr>SALAIRE REFERENCE 2019</vt:lpstr>
      <vt:lpstr>COUT COMPTA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dgb-4</dc:creator>
  <cp:lastModifiedBy>Gdb-3</cp:lastModifiedBy>
  <cp:lastPrinted>2020-09-02T11:11:20Z</cp:lastPrinted>
  <dcterms:created xsi:type="dcterms:W3CDTF">2020-08-03T09:37:21Z</dcterms:created>
  <dcterms:modified xsi:type="dcterms:W3CDTF">2020-10-29T07:59:12Z</dcterms:modified>
</cp:coreProperties>
</file>