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  <sheet name="FXSwap-Bilater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Negative amount indicates short(sold) position
</t>
        </r>
      </text>
    </comment>
  </commentList>
</comments>
</file>

<file path=xl/sharedStrings.xml><?xml version="1.0" encoding="utf-8"?>
<sst xmlns="http://schemas.openxmlformats.org/spreadsheetml/2006/main" count="713" uniqueCount="233">
  <si>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</si>
  <si>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</si>
  <si>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</si>
  <si>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</si>
  <si>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</si>
  <si>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</si>
  <si>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Trade Time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</si>
  <si>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</si>
  <si>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</si>
  <si>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</si>
  <si>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</si>
  <si>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</si>
  <si>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</si>
  <si>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</si>
  <si>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</si>
  <si>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</si>
  <si>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</si>
  <si>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</si>
  <si>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</si>
  <si>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</si>
  <si>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</si>
  <si>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</si>
  <si>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</si>
  <si>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</si>
  <si>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</si>
  <si>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</si>
  <si>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</si>
  <si>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</si>
  <si>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</si>
  <si>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</si>
  <si>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</si>
  <si>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</si>
  <si>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</si>
  <si>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</si>
  <si>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</si>
  <si>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</si>
  <si>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</si>
  <si>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</si>
  <si>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</si>
  <si>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</si>
  <si>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</si>
  <si>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</si>
  <si>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</si>
  <si>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</si>
  <si>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</si>
  <si>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</si>
  <si>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ID</t>
  </si>
  <si>
    <t xml:space="preserve">FCM Name</t>
  </si>
  <si>
    <t xml:space="preserve">Portfolio ID</t>
  </si>
  <si>
    <t xml:space="preserve">NPVadj</t>
  </si>
  <si>
    <t xml:space="preserve">pNPVadj</t>
  </si>
  <si>
    <t xml:space="preserve">Notionaladj</t>
  </si>
  <si>
    <t xml:space="preserve">IM</t>
  </si>
  <si>
    <t xml:space="preserve">Commissions</t>
  </si>
  <si>
    <t xml:space="preserve">Fees</t>
  </si>
  <si>
    <t xml:space="preserve">MaturityTrench</t>
  </si>
  <si>
    <t xml:space="preserve">ACUOSG8745</t>
  </si>
  <si>
    <t xml:space="preserve">720400TGFLH2QZV80T</t>
  </si>
  <si>
    <t xml:space="preserve">455123</t>
  </si>
  <si>
    <t xml:space="preserve">AUD</t>
  </si>
  <si>
    <t xml:space="preserve">12:00:00.000</t>
  </si>
  <si>
    <t xml:space="preserve">CLEARED</t>
  </si>
  <si>
    <t xml:space="preserve">error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</si>
  <si>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</si>
  <si>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</si>
  <si>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</si>
  <si>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</si>
  <si>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</si>
  <si>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</si>
  <si>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</si>
  <si>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</si>
  <si>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</si>
  <si>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</si>
  <si>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</si>
  <si>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</si>
  <si>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</si>
  <si>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</si>
  <si>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</si>
  <si>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LCH Clearnet Ltd</t>
  </si>
  <si>
    <t xml:space="preserve">EU</t>
  </si>
  <si>
    <t xml:space="preserve">549300MHCFARP0SMZV21</t>
  </si>
  <si>
    <t xml:space="preserve">Goldman Sachs &amp; Co.</t>
  </si>
  <si>
    <t xml:space="preserve">p31</t>
  </si>
  <si>
    <t xml:space="preserve">ACUOUS3014</t>
  </si>
  <si>
    <t xml:space="preserve">104399UHGKI1RAW91U</t>
  </si>
  <si>
    <t xml:space="preserve">455124</t>
  </si>
  <si>
    <t xml:space="preserve">2537000.73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</si>
  <si>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</si>
  <si>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</si>
  <si>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</si>
  <si>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</si>
  <si>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</si>
  <si>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p32</t>
  </si>
  <si>
    <t xml:space="preserve">ACUOUK2046</t>
  </si>
  <si>
    <t xml:space="preserve">928581SHELI3PYW91M</t>
  </si>
  <si>
    <t xml:space="preserve">455125</t>
  </si>
  <si>
    <t xml:space="preserve">EUR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</si>
  <si>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</si>
  <si>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</si>
  <si>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</si>
  <si>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</si>
  <si>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</si>
  <si>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</si>
  <si>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p33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</si>
  <si>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</si>
  <si>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</si>
  <si>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</si>
  <si>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</si>
  <si>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FIXEDLEG_PAYATSTART</t>
  </si>
  <si>
    <t xml:space="preserve">FLOATLEG_PAYATSTART</t>
  </si>
  <si>
    <t xml:space="preserve">DiscountMethod</t>
  </si>
  <si>
    <t xml:space="preserve">455137</t>
  </si>
  <si>
    <t xml:space="preserve">GBP</t>
  </si>
  <si>
    <t xml:space="preserve">66,652.34</t>
  </si>
  <si>
    <t xml:space="preserve">822.23</t>
  </si>
  <si>
    <t xml:space="preserve">-0.77</t>
  </si>
  <si>
    <t xml:space="preserve">FRA</t>
  </si>
  <si>
    <t xml:space="preserve">GBLO</t>
  </si>
  <si>
    <t xml:space="preserve">GBP-LIBOR-BBA</t>
  </si>
  <si>
    <t xml:space="preserve">35,000,000.00</t>
  </si>
  <si>
    <t xml:space="preserve">0.25</t>
  </si>
  <si>
    <t xml:space="preserve">LCH Clearnet Ltd </t>
  </si>
  <si>
    <t xml:space="preserve">TRUE</t>
  </si>
  <si>
    <t xml:space="preserve">ISDA</t>
  </si>
  <si>
    <t xml:space="preserve">455138</t>
  </si>
  <si>
    <t xml:space="preserve">5,517.25</t>
  </si>
  <si>
    <t xml:space="preserve">-56.29</t>
  </si>
  <si>
    <t xml:space="preserve">5,000,000.00</t>
  </si>
  <si>
    <t xml:space="preserve">1.1</t>
  </si>
  <si>
    <t xml:space="preserve">455139</t>
  </si>
  <si>
    <t xml:space="preserve">JPY</t>
  </si>
  <si>
    <t xml:space="preserve">JPTO</t>
  </si>
  <si>
    <t xml:space="preserve">JPY-LIBOR-BBA</t>
  </si>
  <si>
    <t xml:space="preserve">1,000,000</t>
  </si>
  <si>
    <t xml:space="preserve">0.53</t>
  </si>
  <si>
    <t xml:space="preserve">FCM Id</t>
  </si>
  <si>
    <t xml:space="preserve">455156</t>
  </si>
  <si>
    <t xml:space="preserve">232,065.84</t>
  </si>
  <si>
    <t xml:space="preserve">-4,052.66</t>
  </si>
  <si>
    <t xml:space="preserve">-1.02</t>
  </si>
  <si>
    <t xml:space="preserve">BLOOMBERG</t>
  </si>
  <si>
    <t xml:space="preserve">1Y</t>
  </si>
  <si>
    <t xml:space="preserve">1.77</t>
  </si>
  <si>
    <t xml:space="preserve">1D</t>
  </si>
  <si>
    <t xml:space="preserve">EUR-EONIA-OIS-COMPOUND</t>
  </si>
  <si>
    <t xml:space="preserve">455157</t>
  </si>
  <si>
    <t xml:space="preserve">-232,065.84</t>
  </si>
  <si>
    <t xml:space="preserve">4,052.66</t>
  </si>
  <si>
    <t xml:space="preserve">1.02</t>
  </si>
  <si>
    <t xml:space="preserve">455158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</si>
  <si>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</si>
  <si>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</si>
  <si>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</si>
  <si>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</si>
  <si>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</si>
  <si>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Counterpart ID</t>
  </si>
  <si>
    <t xml:space="preserve">Agreement ID</t>
  </si>
  <si>
    <t xml:space="preserve">LEG1_VARIABLECURRENCY</t>
  </si>
  <si>
    <t xml:space="preserve">LEG2_VARIABLECURRENCY</t>
  </si>
  <si>
    <t xml:space="preserve">455642</t>
  </si>
  <si>
    <t xml:space="preserve">MXN</t>
  </si>
  <si>
    <t xml:space="preserve">Bilateral</t>
  </si>
  <si>
    <t xml:space="preserve">MARKIT_WIRE</t>
  </si>
  <si>
    <t xml:space="preserve">MEXICO</t>
  </si>
  <si>
    <t xml:space="preserve">0.08</t>
  </si>
  <si>
    <t xml:space="preserve">28D</t>
  </si>
  <si>
    <t xml:space="preserve">MXN-TIIE-Banxico</t>
  </si>
  <si>
    <t xml:space="preserve">222105IP581HO777LM30</t>
  </si>
  <si>
    <t xml:space="preserve">a1</t>
  </si>
  <si>
    <t xml:space="preserve">p1a</t>
  </si>
  <si>
    <t xml:space="preserve">Mexico</t>
  </si>
  <si>
    <t xml:space="preserve">FALSE</t>
  </si>
  <si>
    <t xml:space="preserve">455643</t>
  </si>
  <si>
    <t xml:space="preserve">0.09</t>
  </si>
  <si>
    <t xml:space="preserve">5493OOS20A8EOTNL3L19</t>
  </si>
  <si>
    <t xml:space="preserve">a2</t>
  </si>
  <si>
    <t xml:space="preserve">p2</t>
  </si>
  <si>
    <t xml:space="preserve">455644</t>
  </si>
  <si>
    <t xml:space="preserve">INR</t>
  </si>
  <si>
    <t xml:space="preserve">MUMBAI</t>
  </si>
  <si>
    <t xml:space="preserve">0.07804</t>
  </si>
  <si>
    <t xml:space="preserve">INR-MIFOR</t>
  </si>
  <si>
    <t xml:space="preserve">5493OOS20A8EOTNL3L20</t>
  </si>
  <si>
    <t xml:space="preserve">a3</t>
  </si>
  <si>
    <t xml:space="preserve">p3</t>
  </si>
  <si>
    <t xml:space="preserve">India</t>
  </si>
  <si>
    <t xml:space="preserve">Value_Date</t>
  </si>
  <si>
    <t xml:space="preserve">Position_Account_ID</t>
  </si>
  <si>
    <t xml:space="preserve">Client_ID</t>
  </si>
  <si>
    <t xml:space="preserve">Trade_Date</t>
  </si>
  <si>
    <t xml:space="preserve">Trade_type</t>
  </si>
  <si>
    <t xml:space="preserve">Firm_ID</t>
  </si>
  <si>
    <t xml:space="preserve">Currency_Type</t>
  </si>
  <si>
    <t xml:space="preserve">Currency2</t>
  </si>
  <si>
    <t xml:space="preserve">Currency2_Type</t>
  </si>
  <si>
    <t xml:space="preserve">Position_leg1</t>
  </si>
  <si>
    <t xml:space="preserve">Maturity_Date_leg1</t>
  </si>
  <si>
    <t xml:space="preserve">Settle_Date_leg1</t>
  </si>
  <si>
    <t xml:space="preserve">Rate_leg1</t>
  </si>
  <si>
    <t xml:space="preserve">Position_leg2</t>
  </si>
  <si>
    <t xml:space="preserve">Maturity_Date_leg2</t>
  </si>
  <si>
    <t xml:space="preserve">Settle_Date_leg2</t>
  </si>
  <si>
    <t xml:space="preserve">Rate_leg2</t>
  </si>
  <si>
    <t xml:space="preserve">SpotSource_leg1</t>
  </si>
  <si>
    <t xml:space="preserve">SpotSource_leg2</t>
  </si>
  <si>
    <t xml:space="preserve">2017/06/15</t>
  </si>
  <si>
    <t xml:space="preserve">500501</t>
  </si>
  <si>
    <t xml:space="preserve">2017/06/14</t>
  </si>
  <si>
    <t xml:space="preserve">BILATERAL</t>
  </si>
  <si>
    <t xml:space="preserve">MARKIT</t>
  </si>
  <si>
    <t xml:space="preserve">USD</t>
  </si>
  <si>
    <t xml:space="preserve">CHF</t>
  </si>
  <si>
    <t xml:space="preserve">77,000,000.00</t>
  </si>
  <si>
    <t xml:space="preserve">2017/06/19</t>
  </si>
  <si>
    <t xml:space="preserve">2017/06/21</t>
  </si>
  <si>
    <t xml:space="preserve">0.97</t>
  </si>
  <si>
    <t xml:space="preserve">-77,000,000.00</t>
  </si>
  <si>
    <t xml:space="preserve">2018/06/19</t>
  </si>
  <si>
    <t xml:space="preserve">2018/06/21</t>
  </si>
  <si>
    <t xml:space="preserve">0.95</t>
  </si>
  <si>
    <t xml:space="preserve">WMR</t>
  </si>
  <si>
    <t xml:space="preserve">US</t>
  </si>
  <si>
    <t xml:space="preserve">500502</t>
  </si>
  <si>
    <t xml:space="preserve">SGD</t>
  </si>
  <si>
    <t xml:space="preserve">-6,000,000.00</t>
  </si>
  <si>
    <t xml:space="preserve">1.38</t>
  </si>
  <si>
    <t xml:space="preserve">6,000,000.00</t>
  </si>
  <si>
    <t xml:space="preserve">1.37</t>
  </si>
  <si>
    <t xml:space="preserve">500503</t>
  </si>
  <si>
    <t xml:space="preserve">81,000,000.00</t>
  </si>
  <si>
    <t xml:space="preserve">110.05</t>
  </si>
  <si>
    <t xml:space="preserve">-81,000,000.00</t>
  </si>
  <si>
    <t xml:space="preserve">107.95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</si>
</sst>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8.50510204081633"/>
    <col collapsed="false" hidden="false" max="2" min="2" style="0" width="12.6887755102041"/>
    <col collapsed="false" hidden="false" max="3" min="3" style="0" width="16.469387755102"/>
    <col collapsed="false" hidden="false" max="4" min="4" style="1" width="6.0765306122449"/>
    <col collapsed="false" hidden="false" max="5" min="5" style="0" width="8.50510204081633"/>
    <col collapsed="false" hidden="false" max="6" min="6" style="0" width="9.17857142857143"/>
    <col collapsed="false" hidden="false" max="7" min="7" style="0" width="12.9591836734694"/>
    <col collapsed="false" hidden="false" max="8" min="8" style="0" width="8.36734693877551"/>
    <col collapsed="false" hidden="false" max="9" min="9" style="0" width="8.50510204081633"/>
    <col collapsed="false" hidden="false" max="10" min="10" style="0" width="8.36734693877551"/>
    <col collapsed="false" hidden="false" max="11" min="11" style="0" width="9.17857142857143"/>
    <col collapsed="false" hidden="false" max="12" min="12" style="0" width="9.44897959183673"/>
    <col collapsed="false" hidden="false" max="13" min="13" style="0" width="8.50510204081633"/>
    <col collapsed="false" hidden="false" max="15" min="14" style="0" width="6.0765306122449"/>
    <col collapsed="false" hidden="false" max="16" min="16" style="0" width="10.2602040816327"/>
    <col collapsed="false" hidden="false" max="17" min="17" style="0" width="8.36734693877551"/>
    <col collapsed="false" hidden="false" max="18" min="18" style="0" width="8.50510204081633"/>
    <col collapsed="false" hidden="false" max="19" min="19" style="0" width="12.4183673469388"/>
    <col collapsed="false" hidden="false" max="20" min="20" style="0" width="23.4897959183673"/>
    <col collapsed="false" hidden="false" max="21" min="21" style="0" width="14.8469387755102"/>
    <col collapsed="false" hidden="false" max="22" min="22" style="0" width="12.8265306122449"/>
    <col collapsed="false" hidden="false" max="23" min="23" style="0" width="15.6581632653061"/>
    <col collapsed="false" hidden="false" max="24" min="24" style="0" width="15.3877551020408"/>
    <col collapsed="false" hidden="false" max="25" min="25" style="0" width="14.8469387755102"/>
    <col collapsed="false" hidden="false" max="26" min="26" style="0" width="13.7704081632653"/>
    <col collapsed="false" hidden="false" max="27" min="27" style="0" width="12.4183673469388"/>
    <col collapsed="false" hidden="false" max="28" min="28" style="0" width="12.2857142857143"/>
    <col collapsed="false" hidden="false" max="29" min="29" style="0" width="13.7704081632653"/>
    <col collapsed="false" hidden="false" max="30" min="30" style="0" width="8.36734693877551"/>
    <col collapsed="false" hidden="false" max="31" min="31" style="0" width="8.50510204081633"/>
    <col collapsed="false" hidden="false" max="32" min="32" style="0" width="12.4183673469388"/>
    <col collapsed="false" hidden="false" max="33" min="33" style="0" width="23.4897959183673"/>
    <col collapsed="false" hidden="false" max="34" min="34" style="0" width="14.8469387755102"/>
    <col collapsed="false" hidden="false" max="35" min="35" style="0" width="12.8265306122449"/>
    <col collapsed="false" hidden="false" max="36" min="36" style="0" width="15.6581632653061"/>
    <col collapsed="false" hidden="false" max="37" min="37" style="0" width="15.3877551020408"/>
    <col collapsed="false" hidden="false" max="38" min="38" style="0" width="14.8469387755102"/>
    <col collapsed="false" hidden="false" max="39" min="39" style="0" width="13.7704081632653"/>
    <col collapsed="false" hidden="false" max="40" min="40" style="0" width="12.4183673469388"/>
    <col collapsed="false" hidden="false" max="41" min="41" style="0" width="12.2857142857143"/>
    <col collapsed="false" hidden="false" max="42" min="42" style="0" width="13.7704081632653"/>
    <col collapsed="false" hidden="false" max="44" min="43" style="0" width="12.6887755102041"/>
    <col collapsed="false" hidden="false" max="45" min="45" style="0" width="24.8367346938776"/>
    <col collapsed="false" hidden="false" max="47" min="47" style="0" width="18.6275510204082"/>
    <col collapsed="false" hidden="false" max="48" min="48" style="0" width="27.2704081632653"/>
    <col collapsed="false" hidden="false" max="49" min="49" style="0" width="8.36734693877551"/>
    <col collapsed="false" hidden="false" max="52" min="52" style="0" width="7.56122448979592"/>
    <col collapsed="false" hidden="false" max="53" min="53" style="0" width="8.36734693877551"/>
    <col collapsed="false" hidden="false" max="54" min="54" style="0" width="9.04591836734694"/>
    <col collapsed="false" hidden="false" max="55" min="55" style="0" width="6.0765306122449"/>
    <col collapsed="false" hidden="false" max="56" min="56" style="0" width="9.8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58</v>
      </c>
      <c r="E2" s="0" t="s">
        <v>59</v>
      </c>
      <c r="F2" s="2" t="n">
        <v>40882</v>
      </c>
      <c r="G2" s="2" t="s">
        <v>60</v>
      </c>
      <c r="H2" s="2" t="n">
        <v>43439</v>
      </c>
      <c r="I2" s="2" t="n">
        <v>41605</v>
      </c>
      <c r="J2" s="0" t="s">
        <v>61</v>
      </c>
      <c r="K2" s="0" t="s">
        <v>62</v>
      </c>
      <c r="L2" s="0" t="s">
        <v>63</v>
      </c>
      <c r="M2" s="0" t="s">
        <v>64</v>
      </c>
      <c r="N2" s="0" t="s">
        <v>65</v>
      </c>
      <c r="O2" s="0" t="n">
        <v>999</v>
      </c>
      <c r="P2" s="0" t="s">
        <v>66</v>
      </c>
      <c r="Q2" s="0" t="s">
        <v>67</v>
      </c>
      <c r="R2" s="0" t="s">
        <v>59</v>
      </c>
      <c r="S2" s="0" t="s">
        <v>68</v>
      </c>
      <c r="T2" s="0" t="s">
        <v>69</v>
      </c>
      <c r="U2" s="0" t="s">
        <v>70</v>
      </c>
      <c r="V2" s="0" t="s">
        <v>71</v>
      </c>
      <c r="Z2" s="2" t="n">
        <v>40882</v>
      </c>
      <c r="AA2" s="2" t="n">
        <v>43439</v>
      </c>
      <c r="AB2" s="0" t="s">
        <v>72</v>
      </c>
      <c r="AC2" s="0" t="s">
        <v>73</v>
      </c>
      <c r="AD2" s="0" t="s">
        <v>74</v>
      </c>
      <c r="AE2" s="0" t="s">
        <v>59</v>
      </c>
      <c r="AF2" s="0" t="s">
        <v>68</v>
      </c>
      <c r="AG2" s="0" t="s">
        <v>69</v>
      </c>
      <c r="AH2" s="0" t="s">
        <v>70</v>
      </c>
      <c r="AI2" s="3" t="s">
        <v>71</v>
      </c>
      <c r="AJ2" s="0" t="s">
        <v>75</v>
      </c>
      <c r="AK2" s="0" t="s">
        <v>68</v>
      </c>
      <c r="AL2" s="0" t="s">
        <v>68</v>
      </c>
      <c r="AM2" s="2" t="n">
        <v>40882</v>
      </c>
      <c r="AN2" s="2" t="n">
        <v>43439</v>
      </c>
      <c r="AO2" s="0" t="s">
        <v>72</v>
      </c>
      <c r="AQ2" s="0" t="s">
        <v>76</v>
      </c>
      <c r="AR2" s="0" t="s">
        <v>77</v>
      </c>
      <c r="AS2" s="0" t="s">
        <v>78</v>
      </c>
      <c r="AT2" s="0" t="s">
        <v>79</v>
      </c>
      <c r="AU2" s="4" t="s">
        <v>80</v>
      </c>
      <c r="AV2" s="4" t="s">
        <v>81</v>
      </c>
      <c r="AW2" s="0" t="s">
        <v>82</v>
      </c>
      <c r="AX2" s="0" t="n">
        <v>-631053.94</v>
      </c>
      <c r="AY2" s="0" t="n">
        <v>-621377.18</v>
      </c>
      <c r="AZ2" s="0" t="n">
        <v>10000000</v>
      </c>
      <c r="BA2" s="0" t="n">
        <f aca="false">0.04*AZ2</f>
        <v>400000</v>
      </c>
      <c r="BB2" s="0" t="n">
        <f aca="false">175+0.0075*BA2</f>
        <v>3175</v>
      </c>
      <c r="BC2" s="0" t="n">
        <f aca="false">(3+4*BD2)/100000*AZ2</f>
        <v>2460</v>
      </c>
      <c r="BD2" s="0" t="n">
        <v>5.4</v>
      </c>
      <c r="BE2" s="2"/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85</v>
      </c>
      <c r="E3" s="0" t="s">
        <v>59</v>
      </c>
      <c r="F3" s="2" t="n">
        <v>41247</v>
      </c>
      <c r="G3" s="2" t="s">
        <v>60</v>
      </c>
      <c r="H3" s="2" t="n">
        <v>44899</v>
      </c>
      <c r="I3" s="2" t="n">
        <v>41605</v>
      </c>
      <c r="J3" s="0" t="s">
        <v>61</v>
      </c>
      <c r="K3" s="0" t="s">
        <v>86</v>
      </c>
      <c r="L3" s="0" t="s">
        <v>87</v>
      </c>
      <c r="M3" s="0" t="s">
        <v>88</v>
      </c>
      <c r="N3" s="0" t="s">
        <v>89</v>
      </c>
      <c r="O3" s="0" t="n">
        <v>999</v>
      </c>
      <c r="P3" s="0" t="s">
        <v>66</v>
      </c>
      <c r="Q3" s="0" t="s">
        <v>74</v>
      </c>
      <c r="R3" s="0" t="s">
        <v>59</v>
      </c>
      <c r="S3" s="0" t="s">
        <v>68</v>
      </c>
      <c r="T3" s="0" t="s">
        <v>69</v>
      </c>
      <c r="U3" s="0" t="s">
        <v>70</v>
      </c>
      <c r="V3" s="0" t="s">
        <v>71</v>
      </c>
      <c r="W3" s="0" t="s">
        <v>75</v>
      </c>
      <c r="X3" s="0" t="s">
        <v>68</v>
      </c>
      <c r="Y3" s="0" t="s">
        <v>90</v>
      </c>
      <c r="Z3" s="2" t="n">
        <v>41247</v>
      </c>
      <c r="AA3" s="2" t="n">
        <v>44899</v>
      </c>
      <c r="AB3" s="0" t="s">
        <v>91</v>
      </c>
      <c r="AD3" s="0" t="s">
        <v>74</v>
      </c>
      <c r="AE3" s="0" t="s">
        <v>59</v>
      </c>
      <c r="AF3" s="0" t="s">
        <v>90</v>
      </c>
      <c r="AG3" s="0" t="s">
        <v>69</v>
      </c>
      <c r="AH3" s="0" t="s">
        <v>70</v>
      </c>
      <c r="AI3" s="0" t="s">
        <v>71</v>
      </c>
      <c r="AJ3" s="0" t="s">
        <v>75</v>
      </c>
      <c r="AK3" s="0" t="s">
        <v>90</v>
      </c>
      <c r="AL3" s="0" t="s">
        <v>90</v>
      </c>
      <c r="AM3" s="2" t="n">
        <v>41247</v>
      </c>
      <c r="AN3" s="2" t="n">
        <v>44899</v>
      </c>
      <c r="AO3" s="0" t="s">
        <v>91</v>
      </c>
      <c r="AQ3" s="0" t="s">
        <v>76</v>
      </c>
      <c r="AR3" s="0" t="s">
        <v>77</v>
      </c>
      <c r="AS3" s="0" t="s">
        <v>78</v>
      </c>
      <c r="AT3" s="0" t="s">
        <v>79</v>
      </c>
      <c r="AU3" s="4" t="s">
        <v>80</v>
      </c>
      <c r="AV3" s="4" t="s">
        <v>81</v>
      </c>
      <c r="AW3" s="0" t="s">
        <v>92</v>
      </c>
      <c r="AX3" s="0" t="n">
        <v>2537.73</v>
      </c>
      <c r="AY3" s="0" t="n">
        <v>2569.22</v>
      </c>
      <c r="AZ3" s="0" t="n">
        <v>1000000</v>
      </c>
      <c r="BA3" s="0" t="n">
        <f aca="false">0.04*AZ3</f>
        <v>40000</v>
      </c>
      <c r="BB3" s="0" t="n">
        <f aca="false">175+0.0075*BA3</f>
        <v>475</v>
      </c>
      <c r="BC3" s="0" t="n">
        <f aca="false">(3+4*BD3)/100000*AZ3</f>
        <v>318</v>
      </c>
      <c r="BD3" s="0" t="n">
        <v>7.2</v>
      </c>
      <c r="BE3" s="2"/>
      <c r="BF3" s="2"/>
    </row>
    <row r="4" customFormat="false" ht="12.8" hidden="false" customHeight="false" outlineLevel="0" collapsed="false">
      <c r="A4" s="2" t="n">
        <v>41631</v>
      </c>
      <c r="B4" s="0" t="s">
        <v>93</v>
      </c>
      <c r="C4" s="0" t="s">
        <v>94</v>
      </c>
      <c r="D4" s="1" t="s">
        <v>95</v>
      </c>
      <c r="E4" s="0" t="s">
        <v>96</v>
      </c>
      <c r="F4" s="2" t="n">
        <v>40882</v>
      </c>
      <c r="G4" s="2" t="s">
        <v>60</v>
      </c>
      <c r="H4" s="2" t="n">
        <v>50014</v>
      </c>
      <c r="I4" s="2" t="n">
        <v>41605</v>
      </c>
      <c r="J4" s="0" t="s">
        <v>61</v>
      </c>
      <c r="K4" s="0" t="n">
        <v>13376.19</v>
      </c>
      <c r="L4" s="0" t="s">
        <v>97</v>
      </c>
      <c r="M4" s="0" t="s">
        <v>98</v>
      </c>
      <c r="N4" s="0" t="s">
        <v>99</v>
      </c>
      <c r="O4" s="0" t="n">
        <v>999</v>
      </c>
      <c r="P4" s="0" t="s">
        <v>66</v>
      </c>
      <c r="Q4" s="0" t="s">
        <v>74</v>
      </c>
      <c r="R4" s="0" t="s">
        <v>96</v>
      </c>
      <c r="S4" s="0" t="s">
        <v>68</v>
      </c>
      <c r="T4" s="0" t="s">
        <v>69</v>
      </c>
      <c r="U4" s="0" t="s">
        <v>100</v>
      </c>
      <c r="V4" s="0" t="s">
        <v>101</v>
      </c>
      <c r="W4" s="0" t="s">
        <v>102</v>
      </c>
      <c r="X4" s="0" t="s">
        <v>68</v>
      </c>
      <c r="Y4" s="0" t="s">
        <v>68</v>
      </c>
      <c r="Z4" s="2" t="n">
        <v>40882</v>
      </c>
      <c r="AA4" s="2" t="n">
        <v>50014</v>
      </c>
      <c r="AB4" s="0" t="s">
        <v>91</v>
      </c>
      <c r="AD4" s="0" t="s">
        <v>74</v>
      </c>
      <c r="AE4" s="0" t="s">
        <v>96</v>
      </c>
      <c r="AF4" s="0" t="s">
        <v>90</v>
      </c>
      <c r="AG4" s="0" t="s">
        <v>69</v>
      </c>
      <c r="AH4" s="0" t="s">
        <v>100</v>
      </c>
      <c r="AI4" s="0" t="s">
        <v>101</v>
      </c>
      <c r="AJ4" s="0" t="s">
        <v>102</v>
      </c>
      <c r="AK4" s="0" t="s">
        <v>90</v>
      </c>
      <c r="AL4" s="0" t="s">
        <v>90</v>
      </c>
      <c r="AM4" s="2" t="n">
        <v>40882</v>
      </c>
      <c r="AN4" s="2" t="n">
        <v>50014</v>
      </c>
      <c r="AO4" s="0" t="s">
        <v>91</v>
      </c>
      <c r="AQ4" s="0" t="s">
        <v>76</v>
      </c>
      <c r="AR4" s="0" t="s">
        <v>77</v>
      </c>
      <c r="AS4" s="0" t="s">
        <v>78</v>
      </c>
      <c r="AT4" s="0" t="s">
        <v>79</v>
      </c>
      <c r="AU4" s="4" t="s">
        <v>80</v>
      </c>
      <c r="AV4" s="4" t="s">
        <v>81</v>
      </c>
      <c r="AW4" s="0" t="s">
        <v>103</v>
      </c>
      <c r="AX4" s="0" t="n">
        <v>13376</v>
      </c>
      <c r="AY4" s="0" t="n">
        <v>13362.9</v>
      </c>
      <c r="AZ4" s="0" t="n">
        <v>1000000</v>
      </c>
      <c r="BA4" s="0" t="n">
        <f aca="false">0.04*AZ4</f>
        <v>40000</v>
      </c>
      <c r="BB4" s="0" t="n">
        <f aca="false">175+0.0075*BA4</f>
        <v>475</v>
      </c>
      <c r="BC4" s="0" t="n">
        <f aca="false">(3+4*BD4)/100000*AZ4</f>
        <v>750</v>
      </c>
      <c r="BD4" s="0" t="n">
        <v>18</v>
      </c>
      <c r="BE4" s="2"/>
      <c r="BF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8.50510204081633"/>
    <col collapsed="false" hidden="false" max="2" min="2" style="0" width="12.6887755102041"/>
    <col collapsed="false" hidden="false" max="3" min="3" style="0" width="16.469387755102"/>
    <col collapsed="false" hidden="false" max="4" min="4" style="1" width="6.0765306122449"/>
    <col collapsed="false" hidden="false" max="5" min="5" style="0" width="8.50510204081633"/>
    <col collapsed="false" hidden="false" max="6" min="6" style="0" width="9.17857142857143"/>
    <col collapsed="false" hidden="false" max="7" min="7" style="0" width="8.23469387755102"/>
    <col collapsed="false" hidden="false" max="8" min="8" style="0" width="8.36734693877551"/>
    <col collapsed="false" hidden="false" max="9" min="9" style="0" width="8.50510204081633"/>
    <col collapsed="false" hidden="false" max="11" min="10" style="0" width="8.36734693877551"/>
    <col collapsed="false" hidden="false" max="12" min="12" style="0" width="8.50510204081633"/>
    <col collapsed="false" hidden="false" max="13" min="13" style="0" width="9.44897959183673"/>
    <col collapsed="false" hidden="false" max="14" min="14" style="0" width="7.56122448979592"/>
    <col collapsed="false" hidden="false" max="15" min="15" style="0" width="3.51020408163265"/>
    <col collapsed="false" hidden="false" max="17" min="16" style="0" width="6.0765306122449"/>
    <col collapsed="false" hidden="false" max="18" min="18" style="0" width="8.36734693877551"/>
    <col collapsed="false" hidden="false" max="19" min="19" style="0" width="8.50510204081633"/>
    <col collapsed="false" hidden="false" max="20" min="20" style="0" width="23.4897959183673"/>
    <col collapsed="false" hidden="false" max="21" min="21" style="0" width="14.8469387755102"/>
    <col collapsed="false" hidden="false" max="22" min="22" style="0" width="12.8265306122449"/>
    <col collapsed="false" hidden="false" max="23" min="23" style="0" width="11.8775510204082"/>
    <col collapsed="false" hidden="false" max="24" min="24" style="0" width="15.3877551020408"/>
    <col collapsed="false" hidden="false" max="25" min="25" style="0" width="13.7704081632653"/>
    <col collapsed="false" hidden="false" max="26" min="26" style="0" width="12.4183673469388"/>
    <col collapsed="false" hidden="false" max="27" min="27" style="0" width="12.2857142857143"/>
    <col collapsed="false" hidden="false" max="28" min="28" style="0" width="13.7704081632653"/>
    <col collapsed="false" hidden="false" max="29" min="29" style="0" width="15.3877551020408"/>
    <col collapsed="false" hidden="false" max="30" min="30" style="0" width="13.2295918367347"/>
    <col collapsed="false" hidden="false" max="31" min="31" style="0" width="18.6275510204082"/>
    <col collapsed="false" hidden="false" max="32" min="32" style="0" width="12.1479591836735"/>
    <col collapsed="false" hidden="false" max="34" min="34" style="0" width="18.6275510204082"/>
    <col collapsed="false" hidden="false" max="35" min="35" style="0" width="17.5510204081633"/>
    <col collapsed="false" hidden="false" max="36" min="36" style="0" width="8.36734693877551"/>
    <col collapsed="false" hidden="false" max="39" min="39" style="0" width="7.56122448979592"/>
    <col collapsed="false" hidden="false" max="40" min="40" style="0" width="6.0765306122449"/>
    <col collapsed="false" hidden="false" max="41" min="41" style="0" width="9.04591836734694"/>
    <col collapsed="false" hidden="false" max="42" min="42" style="0" width="3.51020408163265"/>
    <col collapsed="false" hidden="false" max="43" min="43" style="0" width="9.8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4" t="s">
        <v>104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105</v>
      </c>
      <c r="AD1" s="0" t="s">
        <v>106</v>
      </c>
      <c r="AE1" s="0" t="s">
        <v>107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108</v>
      </c>
      <c r="AS1" s="0" t="s">
        <v>109</v>
      </c>
      <c r="AT1" s="0" t="s">
        <v>110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111</v>
      </c>
      <c r="E2" s="0" t="s">
        <v>112</v>
      </c>
      <c r="F2" s="2" t="n">
        <v>42412</v>
      </c>
      <c r="G2" s="2" t="s">
        <v>60</v>
      </c>
      <c r="H2" s="2" t="n">
        <v>42959</v>
      </c>
      <c r="I2" s="2" t="n">
        <v>42341</v>
      </c>
      <c r="J2" s="0" t="s">
        <v>61</v>
      </c>
      <c r="K2" s="0" t="s">
        <v>77</v>
      </c>
      <c r="L2" s="0" t="s">
        <v>62</v>
      </c>
      <c r="M2" s="0" t="s">
        <v>113</v>
      </c>
      <c r="N2" s="0" t="s">
        <v>114</v>
      </c>
      <c r="O2" s="0" t="s">
        <v>115</v>
      </c>
      <c r="P2" s="0" t="n">
        <v>999</v>
      </c>
      <c r="Q2" s="0" t="s">
        <v>66</v>
      </c>
      <c r="R2" s="0" t="s">
        <v>116</v>
      </c>
      <c r="S2" s="0" t="s">
        <v>112</v>
      </c>
      <c r="T2" s="0" t="s">
        <v>69</v>
      </c>
      <c r="U2" s="0" t="s">
        <v>117</v>
      </c>
      <c r="V2" s="0" t="s">
        <v>71</v>
      </c>
      <c r="W2" s="0" t="s">
        <v>118</v>
      </c>
      <c r="X2" s="0" t="s">
        <v>68</v>
      </c>
      <c r="Y2" s="2" t="n">
        <v>43325</v>
      </c>
      <c r="Z2" s="2" t="n">
        <v>43509</v>
      </c>
      <c r="AA2" s="0" t="s">
        <v>119</v>
      </c>
      <c r="AB2" s="0" t="s">
        <v>120</v>
      </c>
      <c r="AC2" s="2" t="n">
        <v>43509</v>
      </c>
      <c r="AD2" s="2" t="n">
        <v>43325</v>
      </c>
      <c r="AE2" s="4" t="s">
        <v>80</v>
      </c>
      <c r="AF2" s="0" t="s">
        <v>121</v>
      </c>
      <c r="AG2" s="0" t="s">
        <v>79</v>
      </c>
      <c r="AH2" s="4" t="s">
        <v>80</v>
      </c>
      <c r="AI2" s="4" t="s">
        <v>81</v>
      </c>
      <c r="AJ2" s="0" t="s">
        <v>82</v>
      </c>
      <c r="AK2" s="0" t="n">
        <v>67474.57</v>
      </c>
      <c r="AL2" s="0" t="n">
        <v>66652.34</v>
      </c>
      <c r="AM2" s="0" t="n">
        <v>35000000</v>
      </c>
      <c r="AN2" s="0" t="n">
        <f aca="false">0.01*AM2</f>
        <v>350000</v>
      </c>
      <c r="AO2" s="0" t="n">
        <f aca="false">175+0.0075*AN2</f>
        <v>2800</v>
      </c>
      <c r="AP2" s="0" t="n">
        <f aca="false">(3+4*AQ2)/100000*AM2</f>
        <v>4200</v>
      </c>
      <c r="AQ2" s="0" t="n">
        <v>2.25</v>
      </c>
      <c r="AR2" s="5" t="s">
        <v>122</v>
      </c>
      <c r="AS2" s="5" t="s">
        <v>122</v>
      </c>
      <c r="AT2" s="0" t="s">
        <v>123</v>
      </c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124</v>
      </c>
      <c r="E3" s="0" t="s">
        <v>112</v>
      </c>
      <c r="F3" s="2" t="n">
        <v>42427</v>
      </c>
      <c r="G3" s="2" t="s">
        <v>60</v>
      </c>
      <c r="H3" s="2" t="n">
        <v>42882</v>
      </c>
      <c r="I3" s="2" t="n">
        <v>42340</v>
      </c>
      <c r="J3" s="0" t="s">
        <v>61</v>
      </c>
      <c r="K3" s="0" t="s">
        <v>76</v>
      </c>
      <c r="L3" s="0" t="s">
        <v>86</v>
      </c>
      <c r="M3" s="0" t="s">
        <v>125</v>
      </c>
      <c r="N3" s="0" t="s">
        <v>126</v>
      </c>
      <c r="O3" s="0" t="s">
        <v>99</v>
      </c>
      <c r="P3" s="0" t="n">
        <v>999</v>
      </c>
      <c r="Q3" s="0" t="s">
        <v>66</v>
      </c>
      <c r="R3" s="0" t="s">
        <v>116</v>
      </c>
      <c r="S3" s="0" t="s">
        <v>112</v>
      </c>
      <c r="T3" s="0" t="s">
        <v>69</v>
      </c>
      <c r="U3" s="0" t="s">
        <v>117</v>
      </c>
      <c r="V3" s="0" t="s">
        <v>71</v>
      </c>
      <c r="W3" s="0" t="s">
        <v>118</v>
      </c>
      <c r="X3" s="0" t="s">
        <v>90</v>
      </c>
      <c r="Y3" s="2" t="n">
        <v>43249</v>
      </c>
      <c r="Z3" s="2" t="n">
        <v>43341</v>
      </c>
      <c r="AA3" s="0" t="s">
        <v>127</v>
      </c>
      <c r="AB3" s="0" t="s">
        <v>128</v>
      </c>
      <c r="AC3" s="2" t="n">
        <v>43341</v>
      </c>
      <c r="AD3" s="2" t="n">
        <v>43249</v>
      </c>
      <c r="AE3" s="4" t="s">
        <v>80</v>
      </c>
      <c r="AF3" s="0" t="s">
        <v>121</v>
      </c>
      <c r="AG3" s="0" t="s">
        <v>79</v>
      </c>
      <c r="AH3" s="4" t="s">
        <v>80</v>
      </c>
      <c r="AI3" s="4" t="s">
        <v>81</v>
      </c>
      <c r="AJ3" s="0" t="s">
        <v>92</v>
      </c>
      <c r="AK3" s="0" t="n">
        <v>5460.96</v>
      </c>
      <c r="AL3" s="0" t="n">
        <v>5517.25</v>
      </c>
      <c r="AM3" s="0" t="n">
        <v>5000000</v>
      </c>
      <c r="AN3" s="0" t="n">
        <f aca="false">0.01*AM3</f>
        <v>50000</v>
      </c>
      <c r="AO3" s="0" t="n">
        <f aca="false">175+0.0075*AN3</f>
        <v>550</v>
      </c>
      <c r="AP3" s="0" t="n">
        <f aca="false">(3+4*AQ3)/100000*AM3</f>
        <v>600</v>
      </c>
      <c r="AQ3" s="0" t="n">
        <v>2.25</v>
      </c>
      <c r="AR3" s="5" t="s">
        <v>122</v>
      </c>
      <c r="AS3" s="5" t="s">
        <v>122</v>
      </c>
      <c r="AT3" s="0" t="s">
        <v>123</v>
      </c>
    </row>
    <row r="4" customFormat="false" ht="12.8" hidden="false" customHeight="false" outlineLevel="0" collapsed="false">
      <c r="A4" s="2" t="n">
        <v>41628</v>
      </c>
      <c r="B4" s="0" t="s">
        <v>93</v>
      </c>
      <c r="C4" s="0" t="s">
        <v>94</v>
      </c>
      <c r="D4" s="1" t="s">
        <v>129</v>
      </c>
      <c r="E4" s="0" t="s">
        <v>130</v>
      </c>
      <c r="F4" s="2" t="n">
        <v>42540</v>
      </c>
      <c r="G4" s="2" t="s">
        <v>60</v>
      </c>
      <c r="H4" s="2" t="n">
        <v>43088</v>
      </c>
      <c r="I4" s="2" t="n">
        <v>42355</v>
      </c>
      <c r="J4" s="0" t="s">
        <v>61</v>
      </c>
      <c r="K4" s="0" t="s">
        <v>76</v>
      </c>
      <c r="L4" s="0" t="n">
        <v>13376.19</v>
      </c>
      <c r="M4" s="0" t="n">
        <v>4.098</v>
      </c>
      <c r="N4" s="0" t="n">
        <v>-7</v>
      </c>
      <c r="O4" s="0" t="n">
        <v>0</v>
      </c>
      <c r="P4" s="0" t="n">
        <v>999</v>
      </c>
      <c r="Q4" s="0" t="s">
        <v>66</v>
      </c>
      <c r="R4" s="0" t="s">
        <v>116</v>
      </c>
      <c r="S4" s="0" t="s">
        <v>130</v>
      </c>
      <c r="T4" s="0" t="s">
        <v>69</v>
      </c>
      <c r="U4" s="0" t="s">
        <v>131</v>
      </c>
      <c r="V4" s="0" t="s">
        <v>101</v>
      </c>
      <c r="W4" s="0" t="s">
        <v>132</v>
      </c>
      <c r="X4" s="0" t="s">
        <v>68</v>
      </c>
      <c r="Y4" s="2" t="n">
        <v>43088</v>
      </c>
      <c r="Z4" s="2" t="n">
        <v>43270</v>
      </c>
      <c r="AA4" s="0" t="s">
        <v>133</v>
      </c>
      <c r="AB4" s="0" t="s">
        <v>134</v>
      </c>
      <c r="AC4" s="2" t="n">
        <v>43270</v>
      </c>
      <c r="AD4" s="2" t="n">
        <v>43088</v>
      </c>
      <c r="AE4" s="4" t="s">
        <v>80</v>
      </c>
      <c r="AF4" s="0" t="s">
        <v>121</v>
      </c>
      <c r="AG4" s="0" t="s">
        <v>79</v>
      </c>
      <c r="AH4" s="4" t="s">
        <v>80</v>
      </c>
      <c r="AI4" s="4" t="s">
        <v>81</v>
      </c>
      <c r="AJ4" s="0" t="s">
        <v>103</v>
      </c>
      <c r="AK4" s="0" t="n">
        <v>4091</v>
      </c>
      <c r="AL4" s="0" t="n">
        <v>4098</v>
      </c>
      <c r="AM4" s="0" t="n">
        <v>1000000</v>
      </c>
      <c r="AN4" s="0" t="n">
        <f aca="false">0.01*AM4</f>
        <v>10000</v>
      </c>
      <c r="AO4" s="0" t="n">
        <f aca="false">175+0.0075*AN4</f>
        <v>250</v>
      </c>
      <c r="AP4" s="0" t="n">
        <f aca="false">(3+4*AQ4)/100000*AM4</f>
        <v>120</v>
      </c>
      <c r="AQ4" s="0" t="n">
        <v>2.25</v>
      </c>
      <c r="AR4" s="5" t="s">
        <v>122</v>
      </c>
      <c r="AS4" s="5" t="s">
        <v>122</v>
      </c>
      <c r="AT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8.50510204081633"/>
    <col collapsed="false" hidden="false" max="2" min="2" style="0" width="12.6887755102041"/>
    <col collapsed="false" hidden="false" max="3" min="3" style="0" width="16.469387755102"/>
    <col collapsed="false" hidden="false" max="4" min="4" style="1" width="6.0765306122449"/>
    <col collapsed="false" hidden="false" max="5" min="5" style="0" width="8.50510204081633"/>
    <col collapsed="false" hidden="false" max="6" min="6" style="0" width="9.17857142857143"/>
    <col collapsed="false" hidden="false" max="7" min="7" style="0" width="8.23469387755102"/>
    <col collapsed="false" hidden="false" max="8" min="8" style="0" width="8.36734693877551"/>
    <col collapsed="false" hidden="false" max="9" min="9" style="0" width="8.50510204081633"/>
    <col collapsed="false" hidden="false" max="10" min="10" style="0" width="8.36734693877551"/>
    <col collapsed="false" hidden="false" max="11" min="11" style="0" width="8.50510204081633"/>
    <col collapsed="false" hidden="false" max="12" min="12" style="0" width="9.44897959183673"/>
    <col collapsed="false" hidden="false" max="14" min="14" style="0" width="3.51020408163265"/>
    <col collapsed="false" hidden="false" max="15" min="15" style="0" width="6.0765306122449"/>
    <col collapsed="false" hidden="false" max="16" min="16" style="0" width="9.71938775510204"/>
    <col collapsed="false" hidden="false" max="17" min="17" style="0" width="8.36734693877551"/>
    <col collapsed="false" hidden="false" max="18" min="18" style="0" width="15.3877551020408"/>
    <col collapsed="false" hidden="false" max="19" min="19" style="0" width="8.50510204081633"/>
    <col collapsed="false" hidden="false" max="20" min="20" style="0" width="12.4183673469388"/>
    <col collapsed="false" hidden="false" max="21" min="21" style="0" width="23.4897959183673"/>
    <col collapsed="false" hidden="false" max="22" min="22" style="0" width="14.8469387755102"/>
    <col collapsed="false" hidden="false" max="23" min="23" style="0" width="12.8265306122449"/>
    <col collapsed="false" hidden="false" max="24" min="24" style="0" width="9.31632653061224"/>
    <col collapsed="false" hidden="false" max="25" min="25" style="0" width="14.8469387755102"/>
    <col collapsed="false" hidden="false" max="26" min="26" style="0" width="13.7704081632653"/>
    <col collapsed="false" hidden="false" max="27" min="27" style="0" width="12.4183673469388"/>
    <col collapsed="false" hidden="false" max="28" min="28" style="0" width="12.2857142857143"/>
    <col collapsed="false" hidden="false" max="29" min="29" style="0" width="13.7704081632653"/>
    <col collapsed="false" hidden="false" max="30" min="30" style="0" width="8.36734693877551"/>
    <col collapsed="false" hidden="false" max="31" min="31" style="0" width="15.3877551020408"/>
    <col collapsed="false" hidden="false" max="32" min="32" style="0" width="8.50510204081633"/>
    <col collapsed="false" hidden="false" max="33" min="33" style="0" width="12.4183673469388"/>
    <col collapsed="false" hidden="false" max="34" min="34" style="0" width="23.4897959183673"/>
    <col collapsed="false" hidden="false" max="35" min="35" style="0" width="14.8469387755102"/>
    <col collapsed="false" hidden="false" max="36" min="36" style="0" width="12.8265306122449"/>
    <col collapsed="false" hidden="false" max="37" min="37" style="0" width="28.6173469387755"/>
    <col collapsed="false" hidden="false" max="38" min="38" style="0" width="14.8469387755102"/>
    <col collapsed="false" hidden="false" max="39" min="39" style="0" width="13.7704081632653"/>
    <col collapsed="false" hidden="false" max="40" min="40" style="0" width="12.4183673469388"/>
    <col collapsed="false" hidden="false" max="41" min="41" style="0" width="12.2857142857143"/>
    <col collapsed="false" hidden="false" max="42" min="42" style="0" width="13.7704081632653"/>
    <col collapsed="false" hidden="false" max="44" min="43" style="0" width="12.6887755102041"/>
    <col collapsed="false" hidden="false" max="45" min="45" style="0" width="18.6275510204082"/>
    <col collapsed="false" hidden="false" max="46" min="46" style="0" width="12.1479591836735"/>
    <col collapsed="false" hidden="false" max="48" min="48" style="0" width="18.6275510204082"/>
    <col collapsed="false" hidden="false" max="49" min="49" style="0" width="17.5510204081633"/>
    <col collapsed="false" hidden="false" max="50" min="50" style="0" width="8.36734693877551"/>
    <col collapsed="false" hidden="false" max="53" min="53" style="0" width="7.56122448979592"/>
    <col collapsed="false" hidden="false" max="54" min="54" style="0" width="6.0765306122449"/>
    <col collapsed="false" hidden="false" max="55" min="55" style="0" width="9.04591836734694"/>
    <col collapsed="false" hidden="false" max="56" min="56" style="0" width="3.51020408163265"/>
    <col collapsed="false" hidden="false" max="57" min="57" style="0" width="9.8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23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36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135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136</v>
      </c>
      <c r="E2" s="0" t="s">
        <v>96</v>
      </c>
      <c r="F2" s="2" t="n">
        <v>42518</v>
      </c>
      <c r="G2" s="2" t="s">
        <v>60</v>
      </c>
      <c r="H2" s="2" t="n">
        <v>43613</v>
      </c>
      <c r="I2" s="2" t="n">
        <v>42677</v>
      </c>
      <c r="J2" s="0" t="s">
        <v>61</v>
      </c>
      <c r="K2" s="0" t="s">
        <v>62</v>
      </c>
      <c r="L2" s="0" t="s">
        <v>137</v>
      </c>
      <c r="M2" s="0" t="s">
        <v>138</v>
      </c>
      <c r="N2" s="0" t="s">
        <v>139</v>
      </c>
      <c r="O2" s="0" t="n">
        <v>999</v>
      </c>
      <c r="P2" s="0" t="s">
        <v>140</v>
      </c>
      <c r="Q2" s="0" t="s">
        <v>67</v>
      </c>
      <c r="S2" s="0" t="s">
        <v>96</v>
      </c>
      <c r="T2" s="0" t="s">
        <v>141</v>
      </c>
      <c r="U2" s="0" t="s">
        <v>69</v>
      </c>
      <c r="V2" s="0" t="s">
        <v>100</v>
      </c>
      <c r="W2" s="0" t="s">
        <v>101</v>
      </c>
      <c r="Z2" s="2" t="n">
        <v>42518</v>
      </c>
      <c r="AA2" s="2" t="n">
        <v>43613</v>
      </c>
      <c r="AB2" s="0" t="s">
        <v>72</v>
      </c>
      <c r="AC2" s="0" t="s">
        <v>142</v>
      </c>
      <c r="AD2" s="0" t="s">
        <v>74</v>
      </c>
      <c r="AE2" s="0" t="s">
        <v>143</v>
      </c>
      <c r="AF2" s="0" t="s">
        <v>96</v>
      </c>
      <c r="AG2" s="0" t="s">
        <v>141</v>
      </c>
      <c r="AH2" s="0" t="s">
        <v>69</v>
      </c>
      <c r="AI2" s="0" t="s">
        <v>100</v>
      </c>
      <c r="AJ2" s="0" t="s">
        <v>101</v>
      </c>
      <c r="AK2" s="0" t="s">
        <v>144</v>
      </c>
      <c r="AL2" s="0" t="s">
        <v>141</v>
      </c>
      <c r="AM2" s="2" t="n">
        <v>42518</v>
      </c>
      <c r="AN2" s="2" t="n">
        <v>43613</v>
      </c>
      <c r="AO2" s="0" t="s">
        <v>72</v>
      </c>
      <c r="AQ2" s="0" t="s">
        <v>76</v>
      </c>
      <c r="AR2" s="0" t="s">
        <v>77</v>
      </c>
      <c r="AS2" s="4" t="s">
        <v>80</v>
      </c>
      <c r="AT2" s="0" t="s">
        <v>121</v>
      </c>
      <c r="AU2" s="0" t="s">
        <v>79</v>
      </c>
      <c r="AV2" s="4" t="s">
        <v>80</v>
      </c>
      <c r="AW2" s="4" t="s">
        <v>81</v>
      </c>
      <c r="AX2" s="0" t="s">
        <v>82</v>
      </c>
      <c r="AY2" s="0" t="n">
        <v>228013.18</v>
      </c>
      <c r="AZ2" s="0" t="n">
        <v>232065.84</v>
      </c>
      <c r="BA2" s="0" t="n">
        <v>10000000</v>
      </c>
      <c r="BB2" s="0" t="n">
        <f aca="false">0.02*BA2</f>
        <v>200000</v>
      </c>
      <c r="BC2" s="0" t="n">
        <f aca="false">175+0.0075*BB2</f>
        <v>1675</v>
      </c>
      <c r="BD2" s="0" t="n">
        <f aca="false">(3+4*BE2)/100000*BA2</f>
        <v>1920</v>
      </c>
      <c r="BE2" s="0" t="n">
        <v>4.05</v>
      </c>
      <c r="BF2" s="2"/>
      <c r="BG2" s="2"/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145</v>
      </c>
      <c r="E3" s="0" t="s">
        <v>96</v>
      </c>
      <c r="F3" s="2" t="n">
        <v>42518</v>
      </c>
      <c r="G3" s="2" t="s">
        <v>60</v>
      </c>
      <c r="H3" s="2" t="n">
        <v>43613</v>
      </c>
      <c r="I3" s="2" t="n">
        <v>42677</v>
      </c>
      <c r="J3" s="0" t="s">
        <v>61</v>
      </c>
      <c r="K3" s="0" t="s">
        <v>86</v>
      </c>
      <c r="L3" s="0" t="s">
        <v>146</v>
      </c>
      <c r="M3" s="0" t="s">
        <v>147</v>
      </c>
      <c r="N3" s="0" t="s">
        <v>148</v>
      </c>
      <c r="O3" s="0" t="n">
        <v>999</v>
      </c>
      <c r="P3" s="0" t="s">
        <v>140</v>
      </c>
      <c r="Q3" s="0" t="s">
        <v>67</v>
      </c>
      <c r="S3" s="0" t="s">
        <v>96</v>
      </c>
      <c r="T3" s="0" t="s">
        <v>141</v>
      </c>
      <c r="U3" s="0" t="s">
        <v>69</v>
      </c>
      <c r="V3" s="0" t="s">
        <v>100</v>
      </c>
      <c r="W3" s="0" t="s">
        <v>101</v>
      </c>
      <c r="Z3" s="2" t="n">
        <v>42518</v>
      </c>
      <c r="AA3" s="2" t="n">
        <v>43613</v>
      </c>
      <c r="AB3" s="0" t="s">
        <v>72</v>
      </c>
      <c r="AC3" s="0" t="s">
        <v>142</v>
      </c>
      <c r="AD3" s="0" t="s">
        <v>74</v>
      </c>
      <c r="AE3" s="0" t="s">
        <v>143</v>
      </c>
      <c r="AF3" s="0" t="s">
        <v>96</v>
      </c>
      <c r="AG3" s="0" t="s">
        <v>141</v>
      </c>
      <c r="AH3" s="0" t="s">
        <v>69</v>
      </c>
      <c r="AI3" s="0" t="s">
        <v>100</v>
      </c>
      <c r="AJ3" s="0" t="s">
        <v>101</v>
      </c>
      <c r="AK3" s="0" t="s">
        <v>144</v>
      </c>
      <c r="AL3" s="0" t="s">
        <v>141</v>
      </c>
      <c r="AM3" s="2" t="n">
        <v>42518</v>
      </c>
      <c r="AN3" s="2" t="n">
        <v>43613</v>
      </c>
      <c r="AO3" s="0" t="s">
        <v>72</v>
      </c>
      <c r="AQ3" s="0" t="s">
        <v>77</v>
      </c>
      <c r="AR3" s="0" t="s">
        <v>76</v>
      </c>
      <c r="AS3" s="4" t="s">
        <v>80</v>
      </c>
      <c r="AT3" s="0" t="s">
        <v>121</v>
      </c>
      <c r="AU3" s="0" t="s">
        <v>79</v>
      </c>
      <c r="AV3" s="4" t="s">
        <v>80</v>
      </c>
      <c r="AW3" s="4" t="s">
        <v>81</v>
      </c>
      <c r="AX3" s="0" t="s">
        <v>92</v>
      </c>
      <c r="AY3" s="0" t="n">
        <v>-228013.18</v>
      </c>
      <c r="AZ3" s="0" t="n">
        <v>-232065.84</v>
      </c>
      <c r="BA3" s="0" t="n">
        <v>10000000</v>
      </c>
      <c r="BB3" s="0" t="n">
        <f aca="false">0.02*BA3</f>
        <v>200000</v>
      </c>
      <c r="BC3" s="0" t="n">
        <f aca="false">175+0.0075*BB3</f>
        <v>1675</v>
      </c>
      <c r="BD3" s="0" t="n">
        <f aca="false">(3+4*BE3)/100000*BA3</f>
        <v>1920</v>
      </c>
      <c r="BE3" s="0" t="n">
        <v>4.05</v>
      </c>
      <c r="BF3" s="2"/>
      <c r="BG3" s="2"/>
    </row>
    <row r="4" customFormat="false" ht="12.8" hidden="false" customHeight="false" outlineLevel="0" collapsed="false">
      <c r="A4" s="2" t="n">
        <v>41631</v>
      </c>
      <c r="B4" s="0" t="s">
        <v>93</v>
      </c>
      <c r="C4" s="0" t="s">
        <v>94</v>
      </c>
      <c r="D4" s="1" t="s">
        <v>149</v>
      </c>
      <c r="E4" s="0" t="s">
        <v>112</v>
      </c>
      <c r="F4" s="2" t="n">
        <v>42518</v>
      </c>
      <c r="G4" s="2" t="s">
        <v>60</v>
      </c>
      <c r="H4" s="2" t="n">
        <v>43613</v>
      </c>
      <c r="I4" s="2" t="n">
        <v>42677</v>
      </c>
      <c r="J4" s="0" t="s">
        <v>61</v>
      </c>
      <c r="K4" s="0" t="n">
        <v>13376.19</v>
      </c>
      <c r="L4" s="0" t="s">
        <v>150</v>
      </c>
      <c r="M4" s="0" t="s">
        <v>151</v>
      </c>
      <c r="N4" s="0" t="s">
        <v>152</v>
      </c>
      <c r="O4" s="0" t="n">
        <v>999</v>
      </c>
      <c r="P4" s="0" t="s">
        <v>140</v>
      </c>
      <c r="Q4" s="0" t="s">
        <v>67</v>
      </c>
      <c r="S4" s="0" t="s">
        <v>112</v>
      </c>
      <c r="T4" s="0" t="s">
        <v>141</v>
      </c>
      <c r="U4" s="0" t="s">
        <v>69</v>
      </c>
      <c r="V4" s="0" t="s">
        <v>117</v>
      </c>
      <c r="W4" s="0" t="s">
        <v>71</v>
      </c>
      <c r="Z4" s="2" t="n">
        <v>42518</v>
      </c>
      <c r="AA4" s="2" t="n">
        <v>43613</v>
      </c>
      <c r="AB4" s="0" t="s">
        <v>72</v>
      </c>
      <c r="AC4" s="0" t="s">
        <v>153</v>
      </c>
      <c r="AD4" s="0" t="s">
        <v>74</v>
      </c>
      <c r="AE4" s="0" t="s">
        <v>143</v>
      </c>
      <c r="AF4" s="0" t="s">
        <v>112</v>
      </c>
      <c r="AG4" s="0" t="s">
        <v>141</v>
      </c>
      <c r="AH4" s="0" t="s">
        <v>69</v>
      </c>
      <c r="AI4" s="0" t="s">
        <v>117</v>
      </c>
      <c r="AJ4" s="0" t="s">
        <v>71</v>
      </c>
      <c r="AK4" s="0" t="s">
        <v>154</v>
      </c>
      <c r="AL4" s="0" t="s">
        <v>141</v>
      </c>
      <c r="AM4" s="2" t="n">
        <v>42518</v>
      </c>
      <c r="AN4" s="2" t="n">
        <v>43613</v>
      </c>
      <c r="AO4" s="0" t="s">
        <v>72</v>
      </c>
      <c r="AQ4" s="0" t="s">
        <v>76</v>
      </c>
      <c r="AR4" s="0" t="s">
        <v>77</v>
      </c>
      <c r="AS4" s="4" t="s">
        <v>80</v>
      </c>
      <c r="AT4" s="0" t="s">
        <v>121</v>
      </c>
      <c r="AU4" s="0" t="s">
        <v>79</v>
      </c>
      <c r="AV4" s="4" t="s">
        <v>80</v>
      </c>
      <c r="AW4" s="4" t="s">
        <v>81</v>
      </c>
      <c r="AX4" s="0" t="s">
        <v>103</v>
      </c>
      <c r="AY4" s="0" t="n">
        <v>62866.02</v>
      </c>
      <c r="AZ4" s="0" t="n">
        <v>73213.58</v>
      </c>
      <c r="BA4" s="0" t="n">
        <v>10000000</v>
      </c>
      <c r="BB4" s="0" t="n">
        <f aca="false">0.02*BA4</f>
        <v>200000</v>
      </c>
      <c r="BC4" s="0" t="n">
        <f aca="false">175+0.0075*BB4</f>
        <v>1675</v>
      </c>
      <c r="BD4" s="0" t="n">
        <f aca="false">(3+4*BE4)/100000*BA4</f>
        <v>1920</v>
      </c>
      <c r="BE4" s="0" t="n">
        <v>4.05</v>
      </c>
      <c r="BF4" s="2"/>
      <c r="BG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3.2295918367347"/>
    <col collapsed="false" hidden="false" max="2" min="2" style="0" width="12.6887755102041"/>
    <col collapsed="false" hidden="false" max="3" min="3" style="0" width="16.469387755102"/>
    <col collapsed="false" hidden="false" max="4" min="4" style="1" width="7.29081632653061"/>
    <col collapsed="false" hidden="false" max="5" min="5" style="0" width="8.50510204081633"/>
    <col collapsed="false" hidden="false" max="6" min="6" style="0" width="9.17857142857143"/>
    <col collapsed="false" hidden="false" max="7" min="7" style="0" width="8.23469387755102"/>
    <col collapsed="false" hidden="false" max="8" min="8" style="0" width="8.36734693877551"/>
    <col collapsed="false" hidden="false" max="10" min="9" style="0" width="8.50510204081633"/>
    <col collapsed="false" hidden="false" max="11" min="11" style="0" width="9.17857142857143"/>
    <col collapsed="false" hidden="false" max="12" min="12" style="0" width="6.0765306122449"/>
    <col collapsed="false" hidden="false" max="13" min="13" style="0" width="10.2602040816327"/>
    <col collapsed="false" hidden="false" max="14" min="14" style="0" width="8.36734693877551"/>
    <col collapsed="false" hidden="false" max="15" min="15" style="0" width="8.50510204081633"/>
    <col collapsed="false" hidden="false" max="16" min="16" style="0" width="12.4183673469388"/>
    <col collapsed="false" hidden="false" max="17" min="17" style="0" width="23.4897959183673"/>
    <col collapsed="false" hidden="false" max="18" min="18" style="0" width="14.8469387755102"/>
    <col collapsed="false" hidden="false" max="19" min="19" style="0" width="12.8265306122449"/>
    <col collapsed="false" hidden="false" max="20" min="20" style="0" width="9.31632653061224"/>
    <col collapsed="false" hidden="false" max="21" min="21" style="0" width="15.3877551020408"/>
    <col collapsed="false" hidden="false" max="22" min="22" style="0" width="14.8469387755102"/>
    <col collapsed="false" hidden="false" max="23" min="23" style="0" width="13.7704081632653"/>
    <col collapsed="false" hidden="false" max="24" min="24" style="0" width="12.4183673469388"/>
    <col collapsed="false" hidden="false" max="25" min="25" style="0" width="12.2857142857143"/>
    <col collapsed="false" hidden="false" max="26" min="26" style="0" width="13.7704081632653"/>
    <col collapsed="false" hidden="false" max="27" min="27" style="0" width="8.36734693877551"/>
    <col collapsed="false" hidden="false" max="28" min="28" style="0" width="8.50510204081633"/>
    <col collapsed="false" hidden="false" max="29" min="29" style="0" width="12.4183673469388"/>
    <col collapsed="false" hidden="false" max="30" min="30" style="0" width="23.4897959183673"/>
    <col collapsed="false" hidden="false" max="31" min="31" style="0" width="14.8469387755102"/>
    <col collapsed="false" hidden="false" max="32" min="32" style="0" width="12.8265306122449"/>
    <col collapsed="false" hidden="false" max="33" min="33" style="0" width="12.9591836734694"/>
    <col collapsed="false" hidden="false" max="34" min="34" style="0" width="15.3877551020408"/>
    <col collapsed="false" hidden="false" max="35" min="35" style="0" width="14.8469387755102"/>
    <col collapsed="false" hidden="false" max="36" min="36" style="0" width="13.7704081632653"/>
    <col collapsed="false" hidden="false" max="37" min="37" style="0" width="12.4183673469388"/>
    <col collapsed="false" hidden="false" max="38" min="38" style="0" width="12.2857142857143"/>
    <col collapsed="false" hidden="false" max="39" min="39" style="0" width="13.7704081632653"/>
    <col collapsed="false" hidden="false" max="41" min="40" style="0" width="12.6887755102041"/>
    <col collapsed="false" hidden="false" max="42" min="42" style="0" width="18.0867346938776"/>
    <col collapsed="false" hidden="false" max="43" min="43" style="0" width="9.17857142857143"/>
    <col collapsed="false" hidden="false" max="44" min="44" style="0" width="8.36734693877551"/>
    <col collapsed="false" hidden="false" max="45" min="45" style="0" width="9.04591836734694"/>
    <col collapsed="false" hidden="false" max="46" min="46" style="0" width="7.561224489795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155</v>
      </c>
      <c r="AP1" s="0" t="s">
        <v>156</v>
      </c>
      <c r="AQ1" s="0" t="s">
        <v>48</v>
      </c>
      <c r="AR1" s="0" t="s">
        <v>45</v>
      </c>
      <c r="AS1" s="0" t="s">
        <v>157</v>
      </c>
      <c r="AT1" s="0" t="s">
        <v>158</v>
      </c>
    </row>
    <row r="2" customFormat="false" ht="12.8" hidden="false" customHeight="false" outlineLevel="0" collapsed="false">
      <c r="A2" s="2" t="n">
        <v>41631</v>
      </c>
      <c r="B2" s="0" t="s">
        <v>56</v>
      </c>
      <c r="C2" s="0" t="s">
        <v>57</v>
      </c>
      <c r="D2" s="1" t="s">
        <v>159</v>
      </c>
      <c r="E2" s="0" t="s">
        <v>160</v>
      </c>
      <c r="F2" s="2" t="n">
        <v>41686</v>
      </c>
      <c r="G2" s="2" t="s">
        <v>60</v>
      </c>
      <c r="H2" s="2" t="n">
        <v>45338</v>
      </c>
      <c r="I2" s="0" t="s">
        <v>161</v>
      </c>
      <c r="J2" s="0" t="s">
        <v>62</v>
      </c>
      <c r="K2" s="0" t="n">
        <v>999</v>
      </c>
      <c r="L2" s="0" t="s">
        <v>162</v>
      </c>
      <c r="M2" s="0" t="s">
        <v>67</v>
      </c>
      <c r="N2" s="0" t="s">
        <v>160</v>
      </c>
      <c r="O2" s="0" t="s">
        <v>68</v>
      </c>
      <c r="P2" s="0" t="s">
        <v>69</v>
      </c>
      <c r="Q2" s="0" t="s">
        <v>163</v>
      </c>
      <c r="R2" s="0" t="s">
        <v>71</v>
      </c>
      <c r="V2" s="2" t="n">
        <v>41686</v>
      </c>
      <c r="W2" s="2" t="n">
        <v>45338</v>
      </c>
      <c r="X2" s="0" t="s">
        <v>72</v>
      </c>
      <c r="Y2" s="0" t="s">
        <v>164</v>
      </c>
      <c r="Z2" s="0" t="s">
        <v>74</v>
      </c>
      <c r="AA2" s="0" t="s">
        <v>160</v>
      </c>
      <c r="AB2" s="0" t="s">
        <v>165</v>
      </c>
      <c r="AC2" s="0" t="s">
        <v>69</v>
      </c>
      <c r="AD2" s="0" t="s">
        <v>163</v>
      </c>
      <c r="AE2" s="0" t="s">
        <v>71</v>
      </c>
      <c r="AF2" s="0" t="s">
        <v>166</v>
      </c>
      <c r="AG2" s="0" t="s">
        <v>165</v>
      </c>
      <c r="AH2" s="0" t="s">
        <v>165</v>
      </c>
      <c r="AI2" s="2" t="n">
        <v>41686</v>
      </c>
      <c r="AJ2" s="2" t="n">
        <v>45338</v>
      </c>
      <c r="AK2" s="0" t="s">
        <v>72</v>
      </c>
      <c r="AM2" s="0" t="s">
        <v>76</v>
      </c>
      <c r="AN2" s="0" t="s">
        <v>77</v>
      </c>
      <c r="AO2" s="0" t="s">
        <v>167</v>
      </c>
      <c r="AP2" s="0" t="s">
        <v>168</v>
      </c>
      <c r="AQ2" s="0" t="s">
        <v>169</v>
      </c>
      <c r="AR2" s="0" t="s">
        <v>170</v>
      </c>
      <c r="AS2" s="0" t="s">
        <v>171</v>
      </c>
      <c r="AT2" s="0" t="s">
        <v>171</v>
      </c>
    </row>
    <row r="3" customFormat="false" ht="12.8" hidden="false" customHeight="false" outlineLevel="0" collapsed="false">
      <c r="A3" s="2" t="n">
        <v>41631</v>
      </c>
      <c r="B3" s="0" t="s">
        <v>83</v>
      </c>
      <c r="C3" s="0" t="s">
        <v>84</v>
      </c>
      <c r="D3" s="1" t="s">
        <v>172</v>
      </c>
      <c r="E3" s="0" t="s">
        <v>160</v>
      </c>
      <c r="F3" s="2" t="n">
        <v>41686</v>
      </c>
      <c r="G3" s="2" t="s">
        <v>60</v>
      </c>
      <c r="H3" s="2" t="n">
        <v>43512</v>
      </c>
      <c r="I3" s="0" t="s">
        <v>161</v>
      </c>
      <c r="J3" s="0" t="s">
        <v>86</v>
      </c>
      <c r="K3" s="0" t="n">
        <v>999</v>
      </c>
      <c r="L3" s="0" t="s">
        <v>162</v>
      </c>
      <c r="M3" s="0" t="s">
        <v>67</v>
      </c>
      <c r="N3" s="0" t="s">
        <v>160</v>
      </c>
      <c r="O3" s="0" t="s">
        <v>68</v>
      </c>
      <c r="P3" s="0" t="s">
        <v>69</v>
      </c>
      <c r="Q3" s="0" t="s">
        <v>163</v>
      </c>
      <c r="R3" s="0" t="s">
        <v>71</v>
      </c>
      <c r="V3" s="2" t="n">
        <v>41686</v>
      </c>
      <c r="W3" s="2" t="n">
        <v>43512</v>
      </c>
      <c r="X3" s="0" t="s">
        <v>72</v>
      </c>
      <c r="Y3" s="0" t="s">
        <v>173</v>
      </c>
      <c r="Z3" s="0" t="s">
        <v>74</v>
      </c>
      <c r="AA3" s="0" t="s">
        <v>160</v>
      </c>
      <c r="AB3" s="0" t="s">
        <v>90</v>
      </c>
      <c r="AC3" s="0" t="s">
        <v>69</v>
      </c>
      <c r="AD3" s="0" t="s">
        <v>163</v>
      </c>
      <c r="AE3" s="0" t="s">
        <v>71</v>
      </c>
      <c r="AF3" s="0" t="s">
        <v>166</v>
      </c>
      <c r="AG3" s="0" t="s">
        <v>165</v>
      </c>
      <c r="AH3" s="0" t="s">
        <v>165</v>
      </c>
      <c r="AI3" s="2" t="n">
        <v>41686</v>
      </c>
      <c r="AJ3" s="2" t="n">
        <v>43512</v>
      </c>
      <c r="AK3" s="0" t="s">
        <v>72</v>
      </c>
      <c r="AM3" s="0" t="s">
        <v>77</v>
      </c>
      <c r="AN3" s="0" t="s">
        <v>76</v>
      </c>
      <c r="AO3" s="0" t="s">
        <v>174</v>
      </c>
      <c r="AP3" s="0" t="s">
        <v>175</v>
      </c>
      <c r="AQ3" s="0" t="s">
        <v>176</v>
      </c>
      <c r="AR3" s="0" t="s">
        <v>170</v>
      </c>
      <c r="AS3" s="0" t="s">
        <v>171</v>
      </c>
      <c r="AT3" s="0" t="s">
        <v>171</v>
      </c>
    </row>
    <row r="4" customFormat="false" ht="12.8" hidden="false" customHeight="false" outlineLevel="0" collapsed="false">
      <c r="A4" s="2" t="n">
        <v>41631</v>
      </c>
      <c r="B4" s="0" t="s">
        <v>93</v>
      </c>
      <c r="C4" s="0" t="s">
        <v>94</v>
      </c>
      <c r="D4" s="1" t="s">
        <v>177</v>
      </c>
      <c r="E4" s="0" t="s">
        <v>178</v>
      </c>
      <c r="F4" s="2" t="n">
        <v>41686</v>
      </c>
      <c r="G4" s="2" t="s">
        <v>60</v>
      </c>
      <c r="H4" s="2" t="n">
        <v>43147</v>
      </c>
      <c r="I4" s="0" t="s">
        <v>161</v>
      </c>
      <c r="J4" s="0" t="n">
        <v>13376.19</v>
      </c>
      <c r="K4" s="0" t="n">
        <v>999</v>
      </c>
      <c r="L4" s="0" t="s">
        <v>162</v>
      </c>
      <c r="M4" s="0" t="s">
        <v>67</v>
      </c>
      <c r="N4" s="0" t="s">
        <v>178</v>
      </c>
      <c r="O4" s="0" t="s">
        <v>90</v>
      </c>
      <c r="P4" s="0" t="s">
        <v>69</v>
      </c>
      <c r="Q4" s="0" t="s">
        <v>179</v>
      </c>
      <c r="R4" s="0" t="s">
        <v>71</v>
      </c>
      <c r="V4" s="2" t="n">
        <v>41686</v>
      </c>
      <c r="W4" s="2" t="n">
        <v>43147</v>
      </c>
      <c r="X4" s="0" t="s">
        <v>72</v>
      </c>
      <c r="Y4" s="0" t="s">
        <v>180</v>
      </c>
      <c r="Z4" s="0" t="s">
        <v>74</v>
      </c>
      <c r="AA4" s="0" t="s">
        <v>178</v>
      </c>
      <c r="AB4" s="0" t="s">
        <v>141</v>
      </c>
      <c r="AC4" s="0" t="s">
        <v>69</v>
      </c>
      <c r="AD4" s="0" t="s">
        <v>179</v>
      </c>
      <c r="AE4" s="0" t="s">
        <v>71</v>
      </c>
      <c r="AF4" s="0" t="s">
        <v>181</v>
      </c>
      <c r="AG4" s="0" t="s">
        <v>143</v>
      </c>
      <c r="AH4" s="0" t="s">
        <v>143</v>
      </c>
      <c r="AI4" s="2" t="n">
        <v>41686</v>
      </c>
      <c r="AJ4" s="2" t="n">
        <v>43147</v>
      </c>
      <c r="AK4" s="0" t="s">
        <v>72</v>
      </c>
      <c r="AM4" s="0" t="s">
        <v>76</v>
      </c>
      <c r="AN4" s="0" t="s">
        <v>77</v>
      </c>
      <c r="AO4" s="0" t="s">
        <v>182</v>
      </c>
      <c r="AP4" s="0" t="s">
        <v>183</v>
      </c>
      <c r="AQ4" s="0" t="s">
        <v>184</v>
      </c>
      <c r="AR4" s="0" t="s">
        <v>185</v>
      </c>
      <c r="AS4" s="0" t="s">
        <v>171</v>
      </c>
      <c r="AT4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G1 F1"/>
    </sheetView>
  </sheetViews>
  <sheetFormatPr defaultRowHeight="12.8"/>
  <cols>
    <col collapsed="false" hidden="false" max="1" min="1" style="0" width="7.56122448979592"/>
    <col collapsed="false" hidden="false" max="2" min="2" style="0" width="15.6581632653061"/>
    <col collapsed="false" hidden="false" max="5" min="3" style="0" width="7.56122448979592"/>
    <col collapsed="false" hidden="false" max="6" min="6" style="0" width="7.4234693877551"/>
    <col collapsed="false" hidden="false" max="7" min="7" style="0" width="7.56122448979592"/>
    <col collapsed="false" hidden="false" max="8" min="8" style="0" width="12.6887755102041"/>
    <col collapsed="false" hidden="false" max="11" min="9" style="0" width="7.56122448979592"/>
    <col collapsed="false" hidden="false" max="12" min="12" style="0" width="12.2857142857143"/>
    <col collapsed="false" hidden="false" max="13" min="13" style="0" width="7.56122448979592"/>
    <col collapsed="false" hidden="false" max="14" min="14" style="0" width="12.4183673469388"/>
    <col collapsed="false" hidden="false" max="15" min="15" style="0" width="21.8673469387755"/>
    <col collapsed="false" hidden="false" max="16" min="16" style="0" width="15.2551020408163"/>
    <col collapsed="false" hidden="false" max="17" min="17" style="0" width="12.8265306122449"/>
    <col collapsed="false" hidden="false" max="18" min="18" style="0" width="7.56122448979592"/>
    <col collapsed="false" hidden="false" max="20" min="19" style="0" width="15.3877551020408"/>
    <col collapsed="false" hidden="false" max="21" min="21" style="0" width="13.2295918367347"/>
    <col collapsed="false" hidden="false" max="1025" min="22" style="0" width="7.56122448979592"/>
  </cols>
  <sheetData>
    <row r="1" customFormat="false" ht="12.8" hidden="false" customHeight="false" outlineLevel="0" collapsed="false">
      <c r="A1" s="0" t="s">
        <v>186</v>
      </c>
      <c r="B1" s="0" t="s">
        <v>187</v>
      </c>
      <c r="C1" s="0" t="s">
        <v>188</v>
      </c>
      <c r="D1" s="1" t="s">
        <v>3</v>
      </c>
      <c r="E1" s="0" t="s">
        <v>189</v>
      </c>
      <c r="F1" s="0" t="s">
        <v>6</v>
      </c>
      <c r="G1" s="0" t="s">
        <v>190</v>
      </c>
      <c r="H1" s="0" t="s">
        <v>10</v>
      </c>
      <c r="I1" s="0" t="s">
        <v>191</v>
      </c>
      <c r="J1" s="0" t="s">
        <v>15</v>
      </c>
      <c r="K1" s="0" t="s">
        <v>4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  <c r="S1" s="0" t="s">
        <v>199</v>
      </c>
      <c r="T1" s="0" t="s">
        <v>200</v>
      </c>
      <c r="U1" s="0" t="s">
        <v>201</v>
      </c>
      <c r="V1" s="0" t="s">
        <v>202</v>
      </c>
      <c r="W1" s="0" t="s">
        <v>203</v>
      </c>
      <c r="X1" s="0" t="s">
        <v>204</v>
      </c>
      <c r="Y1" s="0" t="s">
        <v>155</v>
      </c>
      <c r="Z1" s="0" t="s">
        <v>156</v>
      </c>
      <c r="AA1" s="0" t="s">
        <v>48</v>
      </c>
      <c r="AB1" s="0" t="s">
        <v>45</v>
      </c>
    </row>
    <row r="2" customFormat="false" ht="12.8" hidden="false" customHeight="false" outlineLevel="0" collapsed="false">
      <c r="A2" s="0" t="s">
        <v>205</v>
      </c>
      <c r="B2" s="0" t="s">
        <v>56</v>
      </c>
      <c r="C2" s="0" t="s">
        <v>57</v>
      </c>
      <c r="D2" s="1" t="s">
        <v>206</v>
      </c>
      <c r="E2" s="0" t="s">
        <v>207</v>
      </c>
      <c r="F2" s="2" t="s">
        <v>60</v>
      </c>
      <c r="G2" s="0" t="s">
        <v>208</v>
      </c>
      <c r="H2" s="0" t="s">
        <v>62</v>
      </c>
      <c r="I2" s="0" t="n">
        <v>999</v>
      </c>
      <c r="J2" s="0" t="s">
        <v>209</v>
      </c>
      <c r="K2" s="0" t="s">
        <v>210</v>
      </c>
      <c r="M2" s="0" t="s">
        <v>211</v>
      </c>
      <c r="O2" s="4" t="s">
        <v>212</v>
      </c>
      <c r="P2" s="0" t="s">
        <v>213</v>
      </c>
      <c r="Q2" s="0" t="s">
        <v>214</v>
      </c>
      <c r="R2" s="0" t="s">
        <v>215</v>
      </c>
      <c r="S2" s="0" t="s">
        <v>216</v>
      </c>
      <c r="T2" s="0" t="s">
        <v>217</v>
      </c>
      <c r="U2" s="0" t="s">
        <v>218</v>
      </c>
      <c r="V2" s="0" t="s">
        <v>219</v>
      </c>
      <c r="W2" s="0" t="s">
        <v>220</v>
      </c>
      <c r="X2" s="0" t="s">
        <v>220</v>
      </c>
      <c r="Y2" s="0" t="s">
        <v>167</v>
      </c>
      <c r="Z2" s="0" t="s">
        <v>168</v>
      </c>
      <c r="AA2" s="0" t="s">
        <v>169</v>
      </c>
      <c r="AB2" s="0" t="s">
        <v>221</v>
      </c>
    </row>
    <row r="3" customFormat="false" ht="12.8" hidden="false" customHeight="false" outlineLevel="0" collapsed="false">
      <c r="A3" s="0" t="s">
        <v>205</v>
      </c>
      <c r="B3" s="0" t="s">
        <v>83</v>
      </c>
      <c r="C3" s="0" t="s">
        <v>84</v>
      </c>
      <c r="D3" s="1" t="s">
        <v>222</v>
      </c>
      <c r="E3" s="0" t="s">
        <v>207</v>
      </c>
      <c r="F3" s="2" t="s">
        <v>60</v>
      </c>
      <c r="G3" s="0" t="s">
        <v>208</v>
      </c>
      <c r="H3" s="0" t="s">
        <v>86</v>
      </c>
      <c r="I3" s="0" t="n">
        <v>999</v>
      </c>
      <c r="J3" s="0" t="s">
        <v>209</v>
      </c>
      <c r="K3" s="0" t="s">
        <v>210</v>
      </c>
      <c r="M3" s="0" t="s">
        <v>223</v>
      </c>
      <c r="O3" s="0" t="s">
        <v>224</v>
      </c>
      <c r="P3" s="0" t="s">
        <v>213</v>
      </c>
      <c r="Q3" s="0" t="s">
        <v>214</v>
      </c>
      <c r="R3" s="0" t="s">
        <v>225</v>
      </c>
      <c r="S3" s="0" t="s">
        <v>226</v>
      </c>
      <c r="T3" s="0" t="s">
        <v>217</v>
      </c>
      <c r="U3" s="0" t="s">
        <v>218</v>
      </c>
      <c r="V3" s="0" t="s">
        <v>227</v>
      </c>
      <c r="Y3" s="0" t="s">
        <v>174</v>
      </c>
      <c r="Z3" s="0" t="s">
        <v>175</v>
      </c>
      <c r="AA3" s="0" t="s">
        <v>176</v>
      </c>
      <c r="AB3" s="0" t="s">
        <v>221</v>
      </c>
    </row>
    <row r="4" customFormat="false" ht="12.8" hidden="false" customHeight="false" outlineLevel="0" collapsed="false">
      <c r="A4" s="0" t="s">
        <v>205</v>
      </c>
      <c r="B4" s="0" t="s">
        <v>93</v>
      </c>
      <c r="C4" s="0" t="s">
        <v>94</v>
      </c>
      <c r="D4" s="1" t="s">
        <v>228</v>
      </c>
      <c r="E4" s="0" t="s">
        <v>207</v>
      </c>
      <c r="F4" s="2" t="s">
        <v>60</v>
      </c>
      <c r="G4" s="0" t="s">
        <v>208</v>
      </c>
      <c r="H4" s="0" t="n">
        <v>13376.19</v>
      </c>
      <c r="I4" s="0" t="n">
        <v>999</v>
      </c>
      <c r="J4" s="0" t="s">
        <v>209</v>
      </c>
      <c r="K4" s="0" t="s">
        <v>210</v>
      </c>
      <c r="M4" s="0" t="s">
        <v>130</v>
      </c>
      <c r="O4" s="0" t="s">
        <v>229</v>
      </c>
      <c r="P4" s="0" t="s">
        <v>213</v>
      </c>
      <c r="Q4" s="0" t="s">
        <v>214</v>
      </c>
      <c r="R4" s="0" t="s">
        <v>230</v>
      </c>
      <c r="S4" s="0" t="s">
        <v>231</v>
      </c>
      <c r="T4" s="0" t="s">
        <v>217</v>
      </c>
      <c r="U4" s="0" t="s">
        <v>218</v>
      </c>
      <c r="V4" s="0" t="s">
        <v>232</v>
      </c>
      <c r="W4" s="0" t="s">
        <v>220</v>
      </c>
      <c r="X4" s="0" t="s">
        <v>220</v>
      </c>
      <c r="Y4" s="0" t="s">
        <v>182</v>
      </c>
      <c r="Z4" s="0" t="s">
        <v>183</v>
      </c>
      <c r="AA4" s="0" t="s">
        <v>184</v>
      </c>
      <c r="AB4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2017-08-31T15:50:31Z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