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dhi Iyer\Desktop\"/>
    </mc:Choice>
  </mc:AlternateContent>
  <xr:revisionPtr revIDLastSave="0" documentId="13_ncr:1_{E1720C40-CFE8-47BD-9D6B-77B0D4243F17}" xr6:coauthVersionLast="47" xr6:coauthVersionMax="47" xr10:uidLastSave="{00000000-0000-0000-0000-000000000000}"/>
  <bookViews>
    <workbookView xWindow="-110" yWindow="-110" windowWidth="19420" windowHeight="10300" xr2:uid="{00000000-000D-0000-FFFF-FFFF00000000}"/>
  </bookViews>
  <sheets>
    <sheet name="Dataset" sheetId="1" r:id="rId1"/>
    <sheet name="Referral Impact" sheetId="2" r:id="rId2"/>
    <sheet name="Revenue Calculation" sheetId="5" r:id="rId3"/>
    <sheet name="Segment Profitability Dashboard" sheetId="7" r:id="rId4"/>
    <sheet name="Gender &amp; Age Distribution" sheetId="11" r:id="rId5"/>
  </sheets>
  <definedNames>
    <definedName name="_xlnm._FilterDatabase" localSheetId="0" hidden="1">Dataset!$E$1:$E$1000</definedName>
    <definedName name="Slicer_City">#N/A</definedName>
    <definedName name="Slicer_Referred">#N/A</definedName>
  </definedNames>
  <calcPr calcId="191029"/>
  <pivotCaches>
    <pivotCache cacheId="3" r:id="rId6"/>
    <pivotCache cacheId="35" r:id="rId7"/>
    <pivotCache cacheId="49"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GJwS0+B45xNQM+LKEkjyJlcr0UGtKlsJIMlgA/KehTo="/>
    </ext>
  </extLst>
</workbook>
</file>

<file path=xl/calcChain.xml><?xml version="1.0" encoding="utf-8"?>
<calcChain xmlns="http://schemas.openxmlformats.org/spreadsheetml/2006/main">
  <c r="O2" i="1" l="1" a="1"/>
  <c r="O2" i="1" s="1"/>
  <c r="L2" i="1" a="1"/>
  <c r="L2" i="1" s="1"/>
  <c r="N2" i="1" s="1" a="1"/>
  <c r="N2" i="1" s="1"/>
  <c r="M2" i="1" a="1"/>
  <c r="M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<sst xmlns="http://schemas.openxmlformats.org/spreadsheetml/2006/main" count="302" uniqueCount="123">
  <si>
    <t>Full_Name</t>
  </si>
  <si>
    <t>Age</t>
  </si>
  <si>
    <t>Gender</t>
  </si>
  <si>
    <t>Membership_Type</t>
  </si>
  <si>
    <t>Start_Date</t>
  </si>
  <si>
    <t>End_Date</t>
  </si>
  <si>
    <t>Monthly_Fee</t>
  </si>
  <si>
    <t>Attendance</t>
  </si>
  <si>
    <t>City</t>
  </si>
  <si>
    <t>Referred_By</t>
  </si>
  <si>
    <t>M001</t>
  </si>
  <si>
    <t>Anay Shanker</t>
  </si>
  <si>
    <t>Male</t>
  </si>
  <si>
    <t>Basic</t>
  </si>
  <si>
    <t>Bengaluru</t>
  </si>
  <si>
    <t>Hiran Shan</t>
  </si>
  <si>
    <t>M002</t>
  </si>
  <si>
    <t>Parinaaz Shanker</t>
  </si>
  <si>
    <t>Pune</t>
  </si>
  <si>
    <t>Kiara Kakar</t>
  </si>
  <si>
    <t>M003</t>
  </si>
  <si>
    <t>Aniruddh Batra</t>
  </si>
  <si>
    <t>Standard</t>
  </si>
  <si>
    <t>Hyderabad</t>
  </si>
  <si>
    <t>Jhanvi Chaudhary</t>
  </si>
  <si>
    <t>M004</t>
  </si>
  <si>
    <t>Madhup Kapur</t>
  </si>
  <si>
    <t>Female</t>
  </si>
  <si>
    <t>Tara Swaminathan</t>
  </si>
  <si>
    <t>M005</t>
  </si>
  <si>
    <t>Rasha Kakar</t>
  </si>
  <si>
    <t>Family</t>
  </si>
  <si>
    <t>Madhav Singh</t>
  </si>
  <si>
    <t>M006</t>
  </si>
  <si>
    <t>Ehsaan Batra</t>
  </si>
  <si>
    <t>Mumbai</t>
  </si>
  <si>
    <t>Shray Ramakrishnan</t>
  </si>
  <si>
    <t>M007</t>
  </si>
  <si>
    <t>Zara Bains</t>
  </si>
  <si>
    <t>M008</t>
  </si>
  <si>
    <t>Uthkarsh Baral</t>
  </si>
  <si>
    <t>Premium</t>
  </si>
  <si>
    <t>Kolkata</t>
  </si>
  <si>
    <t>M009</t>
  </si>
  <si>
    <t>Kashvi Char</t>
  </si>
  <si>
    <t>Nitara Comar</t>
  </si>
  <si>
    <t>M010</t>
  </si>
  <si>
    <t>Dhanush Varma</t>
  </si>
  <si>
    <t>Ranbir Karan</t>
  </si>
  <si>
    <t>M011</t>
  </si>
  <si>
    <t>Ishaan Goyal</t>
  </si>
  <si>
    <t>Rati Sanghvi</t>
  </si>
  <si>
    <t>M012</t>
  </si>
  <si>
    <t>Mahika Ravi</t>
  </si>
  <si>
    <t>Ishaan Kashyap</t>
  </si>
  <si>
    <t>M013</t>
  </si>
  <si>
    <t>Purab Reddy</t>
  </si>
  <si>
    <t>M014</t>
  </si>
  <si>
    <t>Tiya Soni</t>
  </si>
  <si>
    <t>M015</t>
  </si>
  <si>
    <t>Zara Dugar</t>
  </si>
  <si>
    <t>M016</t>
  </si>
  <si>
    <t>Lakshit Mander</t>
  </si>
  <si>
    <t>M017</t>
  </si>
  <si>
    <t>Neysa Krish</t>
  </si>
  <si>
    <t>M018</t>
  </si>
  <si>
    <t>Prerak Boase</t>
  </si>
  <si>
    <t>Delhi</t>
  </si>
  <si>
    <t>M019</t>
  </si>
  <si>
    <t>Siya Master</t>
  </si>
  <si>
    <t>M020</t>
  </si>
  <si>
    <t>Madhup Biswas</t>
  </si>
  <si>
    <t>Tanya Bajwa</t>
  </si>
  <si>
    <t>M021</t>
  </si>
  <si>
    <t>Indrans Ratti</t>
  </si>
  <si>
    <t>M022</t>
  </si>
  <si>
    <t>Kimaya Balay</t>
  </si>
  <si>
    <t>M023</t>
  </si>
  <si>
    <t>Eva Dass</t>
  </si>
  <si>
    <t>M024</t>
  </si>
  <si>
    <t>Pihu Wali</t>
  </si>
  <si>
    <t>M025</t>
  </si>
  <si>
    <t>Tiya Rege</t>
  </si>
  <si>
    <t>Adira Brar</t>
  </si>
  <si>
    <t>M026</t>
  </si>
  <si>
    <t>Aarav Sen</t>
  </si>
  <si>
    <t>M027</t>
  </si>
  <si>
    <t>Dishani Bera</t>
  </si>
  <si>
    <t>M028</t>
  </si>
  <si>
    <t>Indrans Grover</t>
  </si>
  <si>
    <t>M029</t>
  </si>
  <si>
    <t>Kismat Edwin</t>
  </si>
  <si>
    <t>M030</t>
  </si>
  <si>
    <t>Taran Vyas</t>
  </si>
  <si>
    <t>Nakul Balakrishnan</t>
  </si>
  <si>
    <t>M031</t>
  </si>
  <si>
    <t>Jiya Baral</t>
  </si>
  <si>
    <t>Darshit Sidhu</t>
  </si>
  <si>
    <t>M032</t>
  </si>
  <si>
    <t>Gokul Sahni</t>
  </si>
  <si>
    <t>M033</t>
  </si>
  <si>
    <t>Prerak Lalla</t>
  </si>
  <si>
    <t>M034</t>
  </si>
  <si>
    <t>Hrishita Shroff</t>
  </si>
  <si>
    <t>Riya Dugal</t>
  </si>
  <si>
    <t>M035</t>
  </si>
  <si>
    <t>Oorja Sachar</t>
  </si>
  <si>
    <t>Member_ID</t>
  </si>
  <si>
    <t>Membership_Duration_Months</t>
  </si>
  <si>
    <t>Referred</t>
  </si>
  <si>
    <t>Row Labels</t>
  </si>
  <si>
    <t>No</t>
  </si>
  <si>
    <t>Yes</t>
  </si>
  <si>
    <t>Grand Total</t>
  </si>
  <si>
    <t>Average of Monthly_Fee</t>
  </si>
  <si>
    <t>Total_Revenue</t>
  </si>
  <si>
    <t>Sum of Total_Revenue</t>
  </si>
  <si>
    <t>Column Labels</t>
  </si>
  <si>
    <t>(All)</t>
  </si>
  <si>
    <t>Count of Member_ID</t>
  </si>
  <si>
    <t>Age_Group</t>
  </si>
  <si>
    <t>Senior</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</si>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</sst>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Assignmnet.xlsx]Referral Impact!PivotTable1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Referral</a:t>
            </a:r>
            <a:r>
              <a:rPr lang="en-US" baseline="0"/>
              <a:t> Impact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'Referral Impact'!$B$1</c:f>
              <c:strCache>
                <c:ptCount val="1"/>
                <c:pt idx="0">
                  <c:v>Total</c:v>
                </c:pt>
              </c:strCache>
            </c:strRef>
          </c:tx>
          <c:spPr>
            <a:solidFill>
              <a:schemeClr val="accent1"/>
            </a:solidFill>
            <a:ln>
              <a:noFill/>
            </a:ln>
            <a:effectLst/>
          </c:spPr>
          <c:invertIfNegative val="0"/>
          <c:cat>
            <c:strRef>
              <c:f>'Referral Impact'!$A$2:$A$4</c:f>
              <c:strCache>
                <c:ptCount val="2"/>
                <c:pt idx="0">
                  <c:v>No</c:v>
                </c:pt>
                <c:pt idx="1">
                  <c:v>Yes</c:v>
                </c:pt>
              </c:strCache>
            </c:strRef>
          </c:cat>
          <c:val>
            <c:numRef>
              <c:f>'Referral Impact'!$B$2:$B$4</c:f>
              <c:numCache>
                <c:formatCode>General</c:formatCode>
                <c:ptCount val="2"/>
                <c:pt idx="0">
                  <c:v>1530</c:v>
                </c:pt>
                <c:pt idx="1">
                  <c:v>1406.6666666666667</c:v>
                </c:pt>
              </c:numCache>
            </c:numRef>
          </c:val>
          <c:extLst>
            <c:ext xmlns:c16="http://schemas.microsoft.com/office/drawing/2014/chart" uri="{C3380CC4-5D6E-409C-BE32-E72D297353CC}">
              <c16:uniqueId val="{00000000-AD21-4F12-922B-AF678023AB8A}"/>
            </c:ext>
          </c:extLst>
        </c:ser>
        <c:dLbls>
          <c:showLegendKey val="0"/>
          <c:showVal val="0"/>
          <c:showCatName val="0"/>
          <c:showSerName val="0"/>
          <c:showPercent val="0"/>
          <c:showBubbleSize val="0"/>
        </c:dLbls>
        <c:gapWidth val="219"/>
        <c:overlap val="-27"/>
        <c:axId val="725725712"/>
        <c:axId val="725720432"/>
      </c:barChart>
      <c:catAx>
        <c:axId val="72572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20432"/>
        <c:crosses val="autoZero"/>
        <c:auto val="1"/>
        <c:lblAlgn val="ctr"/>
        <c:lblOffset val="100"/>
        <c:noMultiLvlLbl val="0"/>
      </c:catAx>
      <c:valAx>
        <c:axId val="72572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2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Assignmnet.xlsx]Revenue Calculation!PivotTable4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Calculation'!$B$1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Calculation'!$A$2:$A$6</c:f>
              <c:strCache>
                <c:ptCount val="4"/>
                <c:pt idx="0">
                  <c:v>Basic</c:v>
                </c:pt>
                <c:pt idx="1">
                  <c:v>Family</c:v>
                </c:pt>
                <c:pt idx="2">
                  <c:v>Premium</c:v>
                </c:pt>
                <c:pt idx="3">
                  <c:v>Standard</c:v>
                </c:pt>
              </c:strCache>
            </c:strRef>
          </c:cat>
          <c:val>
            <c:numRef>
              <c:f>'Revenue Calculation'!$B$2:$B$6</c:f>
              <c:numCache>
                <c:formatCode>General</c:formatCode>
                <c:ptCount val="4"/>
                <c:pt idx="0">
                  <c:v>36000</c:v>
                </c:pt>
                <c:pt idx="1">
                  <c:v>75000</c:v>
                </c:pt>
                <c:pt idx="2">
                  <c:v>66600</c:v>
                </c:pt>
                <c:pt idx="3">
                  <c:v>87600</c:v>
                </c:pt>
              </c:numCache>
            </c:numRef>
          </c:val>
          <c:extLst>
            <c:ext xmlns:c16="http://schemas.microsoft.com/office/drawing/2014/chart" uri="{C3380CC4-5D6E-409C-BE32-E72D297353CC}">
              <c16:uniqueId val="{00000000-C925-4260-A5D7-55E22AC8D94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Assignmnet.xlsx]Revenue Calculation!PivotTable6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 Calculation'!$H$1</c:f>
              <c:strCache>
                <c:ptCount val="1"/>
                <c:pt idx="0">
                  <c:v>Total</c:v>
                </c:pt>
              </c:strCache>
            </c:strRef>
          </c:tx>
          <c:spPr>
            <a:solidFill>
              <a:schemeClr val="accent1"/>
            </a:solidFill>
            <a:ln>
              <a:noFill/>
            </a:ln>
            <a:effectLst/>
            <a:sp3d/>
          </c:spPr>
          <c:invertIfNegative val="0"/>
          <c:cat>
            <c:strRef>
              <c:f>'Revenue Calculation'!$G$2:$G$8</c:f>
              <c:strCache>
                <c:ptCount val="6"/>
                <c:pt idx="0">
                  <c:v>Bengaluru</c:v>
                </c:pt>
                <c:pt idx="1">
                  <c:v>Delhi</c:v>
                </c:pt>
                <c:pt idx="2">
                  <c:v>Hyderabad</c:v>
                </c:pt>
                <c:pt idx="3">
                  <c:v>Kolkata</c:v>
                </c:pt>
                <c:pt idx="4">
                  <c:v>Mumbai</c:v>
                </c:pt>
                <c:pt idx="5">
                  <c:v>Pune</c:v>
                </c:pt>
              </c:strCache>
            </c:strRef>
          </c:cat>
          <c:val>
            <c:numRef>
              <c:f>'Revenue Calculation'!$H$2:$H$8</c:f>
              <c:numCache>
                <c:formatCode>General</c:formatCode>
                <c:ptCount val="6"/>
                <c:pt idx="0">
                  <c:v>55300</c:v>
                </c:pt>
                <c:pt idx="1">
                  <c:v>49400</c:v>
                </c:pt>
                <c:pt idx="2">
                  <c:v>28800</c:v>
                </c:pt>
                <c:pt idx="3">
                  <c:v>32100</c:v>
                </c:pt>
                <c:pt idx="4">
                  <c:v>76400</c:v>
                </c:pt>
                <c:pt idx="5">
                  <c:v>23200</c:v>
                </c:pt>
              </c:numCache>
            </c:numRef>
          </c:val>
          <c:extLst>
            <c:ext xmlns:c16="http://schemas.microsoft.com/office/drawing/2014/chart" uri="{C3380CC4-5D6E-409C-BE32-E72D297353CC}">
              <c16:uniqueId val="{00000000-DFB6-4109-93CC-C77081423D56}"/>
            </c:ext>
          </c:extLst>
        </c:ser>
        <c:dLbls>
          <c:showLegendKey val="0"/>
          <c:showVal val="0"/>
          <c:showCatName val="0"/>
          <c:showSerName val="0"/>
          <c:showPercent val="0"/>
          <c:showBubbleSize val="0"/>
        </c:dLbls>
        <c:gapWidth val="150"/>
        <c:shape val="box"/>
        <c:axId val="751277872"/>
        <c:axId val="751279312"/>
        <c:axId val="0"/>
      </c:bar3DChart>
      <c:catAx>
        <c:axId val="751277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79312"/>
        <c:crosses val="autoZero"/>
        <c:auto val="1"/>
        <c:lblAlgn val="ctr"/>
        <c:lblOffset val="100"/>
        <c:noMultiLvlLbl val="0"/>
      </c:catAx>
      <c:valAx>
        <c:axId val="75127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7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Assignmnet.xlsx]Segment Profitability Dashboard!PivotTable9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'Segment Profitability Dashboard'!$B$23:$B$24</c:f>
              <c:strCache>
                <c:ptCount val="1"/>
                <c:pt idx="0">
                  <c:v>Basic</c:v>
                </c:pt>
              </c:strCache>
            </c:strRef>
          </c:tx>
          <c:spPr>
            <a:solidFill>
              <a:schemeClr val="accent1"/>
            </a:solidFill>
            <a:ln>
              <a:noFill/>
            </a:ln>
            <a:effectLst/>
          </c:spPr>
          <c:invertIfNegative val="0"/>
          <c:cat>
            <c:strRef>
              <c:f>'Segment Profitability Dashboard'!$A$25:$A$31</c:f>
              <c:strCache>
                <c:ptCount val="6"/>
                <c:pt idx="0">
                  <c:v>Bengaluru</c:v>
                </c:pt>
                <c:pt idx="1">
                  <c:v>Delhi</c:v>
                </c:pt>
                <c:pt idx="2">
                  <c:v>Hyderabad</c:v>
                </c:pt>
                <c:pt idx="3">
                  <c:v>Kolkata</c:v>
                </c:pt>
                <c:pt idx="4">
                  <c:v>Mumbai</c:v>
                </c:pt>
                <c:pt idx="5">
                  <c:v>Pune</c:v>
                </c:pt>
              </c:strCache>
            </c:strRef>
          </c:cat>
          <c:val>
            <c:numRef>
              <c:f>'Segment Profitability Dashboard'!$B$25:$B$31</c:f>
              <c:numCache>
                <c:formatCode>General</c:formatCode>
                <c:ptCount val="6"/>
                <c:pt idx="0">
                  <c:v>4800</c:v>
                </c:pt>
                <c:pt idx="1">
                  <c:v>14400</c:v>
                </c:pt>
                <c:pt idx="2">
                  <c:v>4800</c:v>
                </c:pt>
                <c:pt idx="3">
                  <c:v>0</c:v>
                </c:pt>
                <c:pt idx="4">
                  <c:v>10400</c:v>
                </c:pt>
                <c:pt idx="5">
                  <c:v>1600</c:v>
                </c:pt>
              </c:numCache>
            </c:numRef>
          </c:val>
          <c:extLst>
            <c:ext xmlns:c16="http://schemas.microsoft.com/office/drawing/2014/chart" uri="{C3380CC4-5D6E-409C-BE32-E72D297353CC}">
              <c16:uniqueId val="{00000000-B8A5-4E7C-ADA2-D19D49BF713E}"/>
            </c:ext>
          </c:extLst>
        </c:ser>
        <c:ser>
          <c:idx val="1"/>
          <c:order val="1"/>
          <c:tx>
            <c:strRef>
              <c:f>'Segment Profitability Dashboard'!$C$23:$C$24</c:f>
              <c:strCache>
                <c:ptCount val="1"/>
                <c:pt idx="0">
                  <c:v>Family</c:v>
                </c:pt>
              </c:strCache>
            </c:strRef>
          </c:tx>
          <c:spPr>
            <a:solidFill>
              <a:schemeClr val="accent2"/>
            </a:solidFill>
            <a:ln>
              <a:noFill/>
            </a:ln>
            <a:effectLst/>
          </c:spPr>
          <c:invertIfNegative val="0"/>
          <c:cat>
            <c:strRef>
              <c:f>'Segment Profitability Dashboard'!$A$25:$A$31</c:f>
              <c:strCache>
                <c:ptCount val="6"/>
                <c:pt idx="0">
                  <c:v>Bengaluru</c:v>
                </c:pt>
                <c:pt idx="1">
                  <c:v>Delhi</c:v>
                </c:pt>
                <c:pt idx="2">
                  <c:v>Hyderabad</c:v>
                </c:pt>
                <c:pt idx="3">
                  <c:v>Kolkata</c:v>
                </c:pt>
                <c:pt idx="4">
                  <c:v>Mumbai</c:v>
                </c:pt>
                <c:pt idx="5">
                  <c:v>Pune</c:v>
                </c:pt>
              </c:strCache>
            </c:strRef>
          </c:cat>
          <c:val>
            <c:numRef>
              <c:f>'Segment Profitability Dashboard'!$C$25:$C$31</c:f>
              <c:numCache>
                <c:formatCode>General</c:formatCode>
                <c:ptCount val="6"/>
                <c:pt idx="0">
                  <c:v>17500</c:v>
                </c:pt>
                <c:pt idx="1">
                  <c:v>35000</c:v>
                </c:pt>
                <c:pt idx="2">
                  <c:v>0</c:v>
                </c:pt>
                <c:pt idx="3">
                  <c:v>7500</c:v>
                </c:pt>
                <c:pt idx="4">
                  <c:v>15000</c:v>
                </c:pt>
              </c:numCache>
            </c:numRef>
          </c:val>
          <c:extLst>
            <c:ext xmlns:c16="http://schemas.microsoft.com/office/drawing/2014/chart" uri="{C3380CC4-5D6E-409C-BE32-E72D297353CC}">
              <c16:uniqueId val="{00000011-B8A5-4E7C-ADA2-D19D49BF713E}"/>
            </c:ext>
          </c:extLst>
        </c:ser>
        <c:ser>
          <c:idx val="2"/>
          <c:order val="2"/>
          <c:tx>
            <c:strRef>
              <c:f>'Segment Profitability Dashboard'!$D$23:$D$24</c:f>
              <c:strCache>
                <c:ptCount val="1"/>
                <c:pt idx="0">
                  <c:v>Premium</c:v>
                </c:pt>
              </c:strCache>
            </c:strRef>
          </c:tx>
          <c:spPr>
            <a:solidFill>
              <a:schemeClr val="accent3"/>
            </a:solidFill>
            <a:ln>
              <a:noFill/>
            </a:ln>
            <a:effectLst/>
          </c:spPr>
          <c:invertIfNegative val="0"/>
          <c:cat>
            <c:strRef>
              <c:f>'Segment Profitability Dashboard'!$A$25:$A$31</c:f>
              <c:strCache>
                <c:ptCount val="6"/>
                <c:pt idx="0">
                  <c:v>Bengaluru</c:v>
                </c:pt>
                <c:pt idx="1">
                  <c:v>Delhi</c:v>
                </c:pt>
                <c:pt idx="2">
                  <c:v>Hyderabad</c:v>
                </c:pt>
                <c:pt idx="3">
                  <c:v>Kolkata</c:v>
                </c:pt>
                <c:pt idx="4">
                  <c:v>Mumbai</c:v>
                </c:pt>
                <c:pt idx="5">
                  <c:v>Pune</c:v>
                </c:pt>
              </c:strCache>
            </c:strRef>
          </c:cat>
          <c:val>
            <c:numRef>
              <c:f>'Segment Profitability Dashboard'!$D$25:$D$31</c:f>
              <c:numCache>
                <c:formatCode>General</c:formatCode>
                <c:ptCount val="6"/>
                <c:pt idx="0">
                  <c:v>16200</c:v>
                </c:pt>
                <c:pt idx="1">
                  <c:v>0</c:v>
                </c:pt>
                <c:pt idx="3">
                  <c:v>9000</c:v>
                </c:pt>
                <c:pt idx="4">
                  <c:v>34200</c:v>
                </c:pt>
                <c:pt idx="5">
                  <c:v>7200</c:v>
                </c:pt>
              </c:numCache>
            </c:numRef>
          </c:val>
          <c:extLst>
            <c:ext xmlns:c16="http://schemas.microsoft.com/office/drawing/2014/chart" uri="{C3380CC4-5D6E-409C-BE32-E72D297353CC}">
              <c16:uniqueId val="{00000012-B8A5-4E7C-ADA2-D19D49BF713E}"/>
            </c:ext>
          </c:extLst>
        </c:ser>
        <c:ser>
          <c:idx val="3"/>
          <c:order val="3"/>
          <c:tx>
            <c:strRef>
              <c:f>'Segment Profitability Dashboard'!$E$23:$E$24</c:f>
              <c:strCache>
                <c:ptCount val="1"/>
                <c:pt idx="0">
                  <c:v>Standard</c:v>
                </c:pt>
              </c:strCache>
            </c:strRef>
          </c:tx>
          <c:spPr>
            <a:solidFill>
              <a:schemeClr val="accent4"/>
            </a:solidFill>
            <a:ln>
              <a:noFill/>
            </a:ln>
            <a:effectLst/>
          </c:spPr>
          <c:invertIfNegative val="0"/>
          <c:cat>
            <c:strRef>
              <c:f>'Segment Profitability Dashboard'!$A$25:$A$31</c:f>
              <c:strCache>
                <c:ptCount val="6"/>
                <c:pt idx="0">
                  <c:v>Bengaluru</c:v>
                </c:pt>
                <c:pt idx="1">
                  <c:v>Delhi</c:v>
                </c:pt>
                <c:pt idx="2">
                  <c:v>Hyderabad</c:v>
                </c:pt>
                <c:pt idx="3">
                  <c:v>Kolkata</c:v>
                </c:pt>
                <c:pt idx="4">
                  <c:v>Mumbai</c:v>
                </c:pt>
                <c:pt idx="5">
                  <c:v>Pune</c:v>
                </c:pt>
              </c:strCache>
            </c:strRef>
          </c:cat>
          <c:val>
            <c:numRef>
              <c:f>'Segment Profitability Dashboard'!$E$25:$E$31</c:f>
              <c:numCache>
                <c:formatCode>General</c:formatCode>
                <c:ptCount val="6"/>
                <c:pt idx="0">
                  <c:v>16800</c:v>
                </c:pt>
                <c:pt idx="1">
                  <c:v>0</c:v>
                </c:pt>
                <c:pt idx="2">
                  <c:v>24000</c:v>
                </c:pt>
                <c:pt idx="3">
                  <c:v>15600</c:v>
                </c:pt>
                <c:pt idx="4">
                  <c:v>16800</c:v>
                </c:pt>
                <c:pt idx="5">
                  <c:v>14400</c:v>
                </c:pt>
              </c:numCache>
            </c:numRef>
          </c:val>
          <c:extLst>
            <c:ext xmlns:c16="http://schemas.microsoft.com/office/drawing/2014/chart" uri="{C3380CC4-5D6E-409C-BE32-E72D297353CC}">
              <c16:uniqueId val="{00000013-B8A5-4E7C-ADA2-D19D49BF713E}"/>
            </c:ext>
          </c:extLst>
        </c:ser>
        <c:dLbls>
          <c:showLegendKey val="0"/>
          <c:showVal val="0"/>
          <c:showCatName val="0"/>
          <c:showSerName val="0"/>
          <c:showPercent val="0"/>
          <c:showBubbleSize val="0"/>
        </c:dLbls>
        <c:gapWidth val="182"/>
        <c:overlap val="100"/>
        <c:axId val="725713712"/>
        <c:axId val="725697872"/>
      </c:barChart>
      <c:catAx>
        <c:axId val="7257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97872"/>
        <c:crosses val="autoZero"/>
        <c:auto val="1"/>
        <c:lblAlgn val="ctr"/>
        <c:lblOffset val="100"/>
        <c:noMultiLvlLbl val="0"/>
      </c:catAx>
      <c:valAx>
        <c:axId val="72569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1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Assignmnet.xlsx]Gender &amp; Age Distribution!PivotTable13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 &amp; Age Distribution'!$B$3:$B$4</c:f>
              <c:strCache>
                <c:ptCount val="1"/>
                <c:pt idx="0">
                  <c:v>Senior</c:v>
                </c:pt>
              </c:strCache>
            </c:strRef>
          </c:tx>
          <c:spPr>
            <a:solidFill>
              <a:schemeClr val="accent1"/>
            </a:solidFill>
            <a:ln>
              <a:noFill/>
            </a:ln>
            <a:effectLst/>
            <a:sp3d/>
          </c:spPr>
          <c:invertIfNegative val="0"/>
          <c:cat>
            <c:strRef>
              <c:f>'Gender &amp; Age Distribution'!$A$5:$A$9</c:f>
              <c:strCache>
                <c:ptCount val="4"/>
                <c:pt idx="0">
                  <c:v>Basic</c:v>
                </c:pt>
                <c:pt idx="1">
                  <c:v>Family</c:v>
                </c:pt>
                <c:pt idx="2">
                  <c:v>Premium</c:v>
                </c:pt>
                <c:pt idx="3">
                  <c:v>Standard</c:v>
                </c:pt>
              </c:strCache>
            </c:strRef>
          </c:cat>
          <c:val>
            <c:numRef>
              <c:f>'Gender &amp; Age Distribution'!$B$5:$B$9</c:f>
              <c:numCache>
                <c:formatCode>General</c:formatCode>
                <c:ptCount val="4"/>
                <c:pt idx="0">
                  <c:v>6</c:v>
                </c:pt>
                <c:pt idx="1">
                  <c:v>3</c:v>
                </c:pt>
                <c:pt idx="2">
                  <c:v>5</c:v>
                </c:pt>
                <c:pt idx="3">
                  <c:v>8</c:v>
                </c:pt>
              </c:numCache>
            </c:numRef>
          </c:val>
          <c:extLst>
            <c:ext xmlns:c16="http://schemas.microsoft.com/office/drawing/2014/chart" uri="{C3380CC4-5D6E-409C-BE32-E72D297353CC}">
              <c16:uniqueId val="{00000000-A05E-4AC4-AB55-CA6C8D6D244A}"/>
            </c:ext>
          </c:extLst>
        </c:ser>
        <c:ser>
          <c:idx val="1"/>
          <c:order val="1"/>
          <c:tx>
            <c:strRef>
              <c:f>'Gender &amp; Age Distribution'!$C$3:$C$4</c:f>
              <c:strCache>
                <c:ptCount val="1"/>
                <c:pt idx="0">
                  <c:v>Youth</c:v>
                </c:pt>
              </c:strCache>
            </c:strRef>
          </c:tx>
          <c:spPr>
            <a:solidFill>
              <a:schemeClr val="accent2"/>
            </a:solidFill>
            <a:ln>
              <a:noFill/>
            </a:ln>
            <a:effectLst/>
            <a:sp3d/>
          </c:spPr>
          <c:invertIfNegative val="0"/>
          <c:cat>
            <c:strRef>
              <c:f>'Gender &amp; Age Distribution'!$A$5:$A$9</c:f>
              <c:strCache>
                <c:ptCount val="4"/>
                <c:pt idx="0">
                  <c:v>Basic</c:v>
                </c:pt>
                <c:pt idx="1">
                  <c:v>Family</c:v>
                </c:pt>
                <c:pt idx="2">
                  <c:v>Premium</c:v>
                </c:pt>
                <c:pt idx="3">
                  <c:v>Standard</c:v>
                </c:pt>
              </c:strCache>
            </c:strRef>
          </c:cat>
          <c:val>
            <c:numRef>
              <c:f>'Gender &amp; Age Distribution'!$C$5:$C$9</c:f>
              <c:numCache>
                <c:formatCode>General</c:formatCode>
                <c:ptCount val="4"/>
                <c:pt idx="0">
                  <c:v>3</c:v>
                </c:pt>
                <c:pt idx="1">
                  <c:v>4</c:v>
                </c:pt>
                <c:pt idx="2">
                  <c:v>2</c:v>
                </c:pt>
                <c:pt idx="3">
                  <c:v>4</c:v>
                </c:pt>
              </c:numCache>
            </c:numRef>
          </c:val>
          <c:extLst>
            <c:ext xmlns:c16="http://schemas.microsoft.com/office/drawing/2014/chart" uri="{C3380CC4-5D6E-409C-BE32-E72D297353CC}">
              <c16:uniqueId val="{00000001-A05E-4AC4-AB55-CA6C8D6D244A}"/>
            </c:ext>
          </c:extLst>
        </c:ser>
        <c:dLbls>
          <c:showLegendKey val="0"/>
          <c:showVal val="0"/>
          <c:showCatName val="0"/>
          <c:showSerName val="0"/>
          <c:showPercent val="0"/>
          <c:showBubbleSize val="0"/>
        </c:dLbls>
        <c:gapWidth val="150"/>
        <c:shape val="box"/>
        <c:axId val="1598130592"/>
        <c:axId val="1598133472"/>
        <c:axId val="0"/>
      </c:bar3DChart>
      <c:catAx>
        <c:axId val="1598130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133472"/>
        <c:crosses val="autoZero"/>
        <c:auto val="1"/>
        <c:lblAlgn val="ctr"/>
        <c:lblOffset val="100"/>
        <c:noMultiLvlLbl val="0"/>
      </c:catAx>
      <c:valAx>
        <c:axId val="1598133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13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[Excel-3 Assignmnet.xlsx]Gender &amp; Age Distribution!PivotTable14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&amp; Age Distribution'!$B$14:$B$15</c:f>
              <c:strCache>
                <c:ptCount val="1"/>
                <c:pt idx="0">
                  <c:v>Female</c:v>
                </c:pt>
              </c:strCache>
            </c:strRef>
          </c:tx>
          <c:spPr>
            <a:solidFill>
              <a:schemeClr val="accent1"/>
            </a:solidFill>
            <a:ln>
              <a:noFill/>
            </a:ln>
            <a:effectLst/>
          </c:spPr>
          <c:invertIfNegative val="0"/>
          <c:cat>
            <c:strRef>
              <c:f>'Gender &amp; Age Distribution'!$A$16:$A$22</c:f>
              <c:strCache>
                <c:ptCount val="6"/>
                <c:pt idx="0">
                  <c:v>Bengaluru</c:v>
                </c:pt>
                <c:pt idx="1">
                  <c:v>Delhi</c:v>
                </c:pt>
                <c:pt idx="2">
                  <c:v>Hyderabad</c:v>
                </c:pt>
                <c:pt idx="3">
                  <c:v>Kolkata</c:v>
                </c:pt>
                <c:pt idx="4">
                  <c:v>Mumbai</c:v>
                </c:pt>
                <c:pt idx="5">
                  <c:v>Pune</c:v>
                </c:pt>
              </c:strCache>
            </c:strRef>
          </c:cat>
          <c:val>
            <c:numRef>
              <c:f>'Gender &amp; Age Distribution'!$B$16:$B$22</c:f>
              <c:numCache>
                <c:formatCode>General</c:formatCode>
                <c:ptCount val="6"/>
                <c:pt idx="0">
                  <c:v>3</c:v>
                </c:pt>
                <c:pt idx="1">
                  <c:v>3</c:v>
                </c:pt>
                <c:pt idx="2">
                  <c:v>3</c:v>
                </c:pt>
                <c:pt idx="3">
                  <c:v>2</c:v>
                </c:pt>
                <c:pt idx="4">
                  <c:v>2</c:v>
                </c:pt>
                <c:pt idx="5">
                  <c:v>2</c:v>
                </c:pt>
              </c:numCache>
            </c:numRef>
          </c:val>
          <c:extLst>
            <c:ext xmlns:c16="http://schemas.microsoft.com/office/drawing/2014/chart" uri="{C3380CC4-5D6E-409C-BE32-E72D297353CC}">
              <c16:uniqueId val="{00000000-9A4D-412C-A81A-A5ACA4CB9B64}"/>
            </c:ext>
          </c:extLst>
        </c:ser>
        <c:ser>
          <c:idx val="1"/>
          <c:order val="1"/>
          <c:tx>
            <c:strRef>
              <c:f>'Gender &amp; Age Distribution'!$C$14:$C$15</c:f>
              <c:strCache>
                <c:ptCount val="1"/>
                <c:pt idx="0">
                  <c:v>Male</c:v>
                </c:pt>
              </c:strCache>
            </c:strRef>
          </c:tx>
          <c:spPr>
            <a:solidFill>
              <a:schemeClr val="accent2"/>
            </a:solidFill>
            <a:ln>
              <a:noFill/>
            </a:ln>
            <a:effectLst/>
          </c:spPr>
          <c:invertIfNegative val="0"/>
          <c:cat>
            <c:strRef>
              <c:f>'Gender &amp; Age Distribution'!$A$16:$A$22</c:f>
              <c:strCache>
                <c:ptCount val="6"/>
                <c:pt idx="0">
                  <c:v>Bengaluru</c:v>
                </c:pt>
                <c:pt idx="1">
                  <c:v>Delhi</c:v>
                </c:pt>
                <c:pt idx="2">
                  <c:v>Hyderabad</c:v>
                </c:pt>
                <c:pt idx="3">
                  <c:v>Kolkata</c:v>
                </c:pt>
                <c:pt idx="4">
                  <c:v>Mumbai</c:v>
                </c:pt>
                <c:pt idx="5">
                  <c:v>Pune</c:v>
                </c:pt>
              </c:strCache>
            </c:strRef>
          </c:cat>
          <c:val>
            <c:numRef>
              <c:f>'Gender &amp; Age Distribution'!$C$16:$C$22</c:f>
              <c:numCache>
                <c:formatCode>General</c:formatCode>
                <c:ptCount val="6"/>
                <c:pt idx="0">
                  <c:v>2</c:v>
                </c:pt>
                <c:pt idx="1">
                  <c:v>1</c:v>
                </c:pt>
                <c:pt idx="2">
                  <c:v>2</c:v>
                </c:pt>
                <c:pt idx="3">
                  <c:v>4</c:v>
                </c:pt>
                <c:pt idx="4">
                  <c:v>8</c:v>
                </c:pt>
                <c:pt idx="5">
                  <c:v>3</c:v>
                </c:pt>
              </c:numCache>
            </c:numRef>
          </c:val>
          <c:extLst>
            <c:ext xmlns:c16="http://schemas.microsoft.com/office/drawing/2014/chart" uri="{C3380CC4-5D6E-409C-BE32-E72D297353CC}">
              <c16:uniqueId val="{00000001-9A4D-412C-A81A-A5ACA4CB9B64}"/>
            </c:ext>
          </c:extLst>
        </c:ser>
        <c:dLbls>
          <c:showLegendKey val="0"/>
          <c:showVal val="0"/>
          <c:showCatName val="0"/>
          <c:showSerName val="0"/>
          <c:showPercent val="0"/>
          <c:showBubbleSize val="0"/>
        </c:dLbls>
        <c:gapWidth val="219"/>
        <c:overlap val="-27"/>
        <c:axId val="879995216"/>
        <c:axId val="879996656"/>
      </c:barChart>
      <c:catAx>
        <c:axId val="87999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996656"/>
        <c:crosses val="autoZero"/>
        <c:auto val="1"/>
        <c:lblAlgn val="ctr"/>
        <c:lblOffset val="100"/>
        <c:noMultiLvlLbl val="0"/>
      </c:catAx>
      <c:valAx>
        <c:axId val="87999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99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28575</xdr:rowOff>
    </xdr:from>
    <xdr:to>
      <xdr:col>3</xdr:col>
      <xdr:colOff>577850</xdr:colOff>
      <xdr:row>19</xdr:row>
      <xdr:rowOff>9525</xdr:rowOff>
    </xdr:to>
    <xdr:graphicFrame macro="">
      <xdr:nvGraphicFramePr>
        <xdr:cNvPr id="2" name="Chart 1">
          <a:extLst>
            <a:ext uri="{FF2B5EF4-FFF2-40B4-BE49-F238E27FC236}">
              <a16:creationId xmlns:a16="http://schemas.microsoft.com/office/drawing/2014/main" id="{AF009490-79F9-5EAF-16DD-18433594C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8819</xdr:rowOff>
    </xdr:from>
    <xdr:to>
      <xdr:col>4</xdr:col>
      <xdr:colOff>291042</xdr:colOff>
      <xdr:row>20</xdr:row>
      <xdr:rowOff>174977</xdr:rowOff>
    </xdr:to>
    <xdr:graphicFrame macro="">
      <xdr:nvGraphicFramePr>
        <xdr:cNvPr id="2" name="Chart 1">
          <a:extLst>
            <a:ext uri="{FF2B5EF4-FFF2-40B4-BE49-F238E27FC236}">
              <a16:creationId xmlns:a16="http://schemas.microsoft.com/office/drawing/2014/main" id="{D78AA168-0967-ECD6-7593-4B64163F2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11465</xdr:colOff>
      <xdr:row>8</xdr:row>
      <xdr:rowOff>13052</xdr:rowOff>
    </xdr:from>
    <xdr:to>
      <xdr:col>10</xdr:col>
      <xdr:colOff>464785</xdr:colOff>
      <xdr:row>22</xdr:row>
      <xdr:rowOff>163336</xdr:rowOff>
    </xdr:to>
    <xdr:graphicFrame macro="">
      <xdr:nvGraphicFramePr>
        <xdr:cNvPr id="3" name="Chart 2">
          <a:extLst>
            <a:ext uri="{FF2B5EF4-FFF2-40B4-BE49-F238E27FC236}">
              <a16:creationId xmlns:a16="http://schemas.microsoft.com/office/drawing/2014/main" id="{45105977-88F1-371D-299C-A735744F2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579412</xdr:colOff>
      <xdr:row>3</xdr:row>
      <xdr:rowOff>154377</xdr:rowOff>
    </xdr:from>
    <xdr:to>
      <xdr:col>5</xdr:col>
      <xdr:colOff>459595</xdr:colOff>
      <xdr:row>19</xdr:row>
      <xdr:rowOff>166557</xdr:rowOff>
    </xdr:to>
    <xdr:graphicFrame macro="">
      <xdr:nvGraphicFramePr>
        <xdr:cNvPr id="2" name="Chart 1">
          <a:extLst>
            <a:ext uri="{FF2B5EF4-FFF2-40B4-BE49-F238E27FC236}">
              <a16:creationId xmlns:a16="http://schemas.microsoft.com/office/drawing/2014/main" id="{36F72819-AC03-128E-9F30-2A12052B5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487493</xdr:colOff>
      <xdr:row>3</xdr:row>
      <xdr:rowOff>99310</xdr:rowOff>
    </xdr:from>
    <xdr:to>
      <xdr:col>7</xdr:col>
      <xdr:colOff>358828</xdr:colOff>
      <xdr:row>14</xdr:row>
      <xdr:rowOff>118360</xdr:rowOff>
    </xdr:to>
    <mc:AlternateContent xmlns:mc="http://schemas.openxmlformats.org/markup-compatibility/2006">
      <mc:Choice xmlns:a14="http://schemas.microsoft.com/office/drawing/2010/main" Requires="a14">
        <xdr:graphicFrame macro="">
          <xdr:nvGraphicFramePr>
            <xdr:cNvPr id="3" name="City">
              <a:extLst>
                <a:ext uri="{FF2B5EF4-FFF2-40B4-BE49-F238E27FC236}">
                  <a16:creationId xmlns:a16="http://schemas.microsoft.com/office/drawing/2014/main" id="{634ABBC7-F496-0AF0-8A3D-C8D06981FB5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5391104" y="649643"/>
              <a:ext cx="1832780" cy="2036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498007</xdr:colOff>
      <xdr:row>14</xdr:row>
      <xdr:rowOff>148547</xdr:rowOff>
    </xdr:from>
    <xdr:to>
      <xdr:col>7</xdr:col>
      <xdr:colOff>371215</xdr:colOff>
      <xdr:row>20</xdr:row>
      <xdr:rowOff>69121</xdr:rowOff>
    </xdr:to>
    <mc:AlternateContent xmlns:mc="http://schemas.openxmlformats.org/markup-compatibility/2006">
      <mc:Choice xmlns:a14="http://schemas.microsoft.com/office/drawing/2010/main" Requires="a14">
        <xdr:graphicFrame macro="">
          <xdr:nvGraphicFramePr>
            <xdr:cNvPr id="4" name="Referred">
              <a:extLst>
                <a:ext uri="{FF2B5EF4-FFF2-40B4-BE49-F238E27FC236}">
                  <a16:creationId xmlns:a16="http://schemas.microsoft.com/office/drawing/2014/main" id="{F0072BDE-345F-F759-F057-0125F661C820}"/>
                </a:ext>
              </a:extLst>
            </xdr:cNvPr>
            <xdr:cNvGraphicFramePr/>
          </xdr:nvGraphicFramePr>
          <xdr:xfrm>
            <a:off x="0" y="0"/>
            <a:ext cx="0" cy="0"/>
          </xdr:xfrm>
          <a:graphic>
            <a:graphicData uri="http://schemas.microsoft.com/office/drawing/2010/slicer">
              <sle:slicer xmlns:sle="http://schemas.microsoft.com/office/drawing/2010/slicer" name="Referred"/>
            </a:graphicData>
          </a:graphic>
        </xdr:graphicFrame>
      </mc:Choice>
      <mc:Fallback>
        <xdr:sp macro="" textlink="">
          <xdr:nvSpPr>
            <xdr:cNvPr id="0" name=""/>
            <xdr:cNvSpPr>
              <a:spLocks noTextEdit="1"/>
            </xdr:cNvSpPr>
          </xdr:nvSpPr>
          <xdr:spPr>
            <a:xfrm>
              <a:off x="5401618" y="2716769"/>
              <a:ext cx="1834653" cy="10212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672997</xdr:colOff>
      <xdr:row>0</xdr:row>
      <xdr:rowOff>151879</xdr:rowOff>
    </xdr:from>
    <xdr:to>
      <xdr:col>7</xdr:col>
      <xdr:colOff>345723</xdr:colOff>
      <xdr:row>3</xdr:row>
      <xdr:rowOff>107429</xdr:rowOff>
    </xdr:to>
    <xdr:sp macro="" textlink="">
      <xdr:nvSpPr>
        <xdr:cNvPr id="5" name="TextBox 4">
          <a:extLst>
            <a:ext uri="{FF2B5EF4-FFF2-40B4-BE49-F238E27FC236}">
              <a16:creationId xmlns:a16="http://schemas.microsoft.com/office/drawing/2014/main" id="{59D79BAE-2B88-E6B2-7299-CCA3DF7F03FF}"/>
            </a:ext>
          </a:extLst>
        </xdr:cNvPr>
        <xdr:cNvSpPr txBox="1"/>
      </xdr:nvSpPr>
      <xdr:spPr>
        <a:xfrm>
          <a:off x="672997" y="151879"/>
          <a:ext cx="6537782" cy="505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latin typeface="Times New Roman" panose="02020603050405020304" pitchFamily="18" charset="0"/>
              <a:cs typeface="Times New Roman" panose="02020603050405020304" pitchFamily="18" charset="0"/>
            </a:rPr>
            <a:t>Segment Profitability Dashboard</a:t>
          </a:r>
          <a:endParaRPr lang="en-IN" sz="11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63500</xdr:colOff>
      <xdr:row>0</xdr:row>
      <xdr:rowOff>0</xdr:rowOff>
    </xdr:from>
    <xdr:ext cx="3460750" cy="423310"/>
    <xdr:sp macro="" textlink="">
      <xdr:nvSpPr>
        <xdr:cNvPr id="2" name="TextBox 1">
          <a:extLst>
            <a:ext uri="{FF2B5EF4-FFF2-40B4-BE49-F238E27FC236}">
              <a16:creationId xmlns:a16="http://schemas.microsoft.com/office/drawing/2014/main" id="{D841CD8F-D34F-DADD-AB0E-22822E6891D8}"/>
            </a:ext>
          </a:extLst>
        </xdr:cNvPr>
        <xdr:cNvSpPr txBox="1"/>
      </xdr:nvSpPr>
      <xdr:spPr>
        <a:xfrm>
          <a:off x="63500" y="0"/>
          <a:ext cx="3460750" cy="423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a:t>Gender &amp; Age Distribution</a:t>
          </a:r>
        </a:p>
      </xdr:txBody>
    </xdr:sp>
    <xdr:clientData/>
  </xdr:oneCellAnchor>
  <xdr:twoCellAnchor>
    <xdr:from>
      <xdr:col>4</xdr:col>
      <xdr:colOff>66717</xdr:colOff>
      <xdr:row>1</xdr:row>
      <xdr:rowOff>177800</xdr:rowOff>
    </xdr:from>
    <xdr:to>
      <xdr:col>12</xdr:col>
      <xdr:colOff>448871</xdr:colOff>
      <xdr:row>13</xdr:row>
      <xdr:rowOff>82550</xdr:rowOff>
    </xdr:to>
    <xdr:graphicFrame macro="">
      <xdr:nvGraphicFramePr>
        <xdr:cNvPr id="3" name="Chart 2">
          <a:extLst>
            <a:ext uri="{FF2B5EF4-FFF2-40B4-BE49-F238E27FC236}">
              <a16:creationId xmlns:a16="http://schemas.microsoft.com/office/drawing/2014/main" id="{F05227FB-5AAB-ADAF-13DD-61738DD6B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80819</xdr:colOff>
      <xdr:row>13</xdr:row>
      <xdr:rowOff>129311</xdr:rowOff>
    </xdr:from>
    <xdr:to>
      <xdr:col>12</xdr:col>
      <xdr:colOff>445325</xdr:colOff>
      <xdr:row>26</xdr:row>
      <xdr:rowOff>8247</xdr:rowOff>
    </xdr:to>
    <xdr:graphicFrame macro="">
      <xdr:nvGraphicFramePr>
        <xdr:cNvPr id="4" name="Chart 3">
          <a:extLst>
            <a:ext uri="{FF2B5EF4-FFF2-40B4-BE49-F238E27FC236}">
              <a16:creationId xmlns:a16="http://schemas.microsoft.com/office/drawing/2014/main" id="{D8FDBD4B-3C45-B397-2682-0AB839CF0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hi Iyer" refreshedDate="45806.552991203702" createdVersion="8" refreshedVersion="8" minRefreshableVersion="3" recordCount="35" xr:uid="{F9118CAD-E76B-49FA-BDFE-B5BFE6E117A8}">
  <cacheSource type="worksheet">
    <worksheetSource ref="A1:M36" sheet="Dataset"/>
  </cacheSource>
  <cacheFields count="13">
    <cacheField name="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acheField>
    <cacheField name="Referred_By" numFmtId="0">
      <sharedItems containsBlank="1"/>
    </cacheField>
    <cacheField name="Membership_Duration_Months" numFmtId="0">
      <sharedItems containsSemiMixedTypes="0" containsString="0" containsNumber="1" containsInteger="1" minValue="0" maxValue="18"/>
    </cacheField>
    <cacheField name="Referred"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hi Iyer" refreshedDate="45806.569743402775" createdVersion="8" refreshedVersion="8" minRefreshableVersion="3" recordCount="35" xr:uid="{2B6A14E7-C426-47CC-A199-4FF6961DDF76}">
  <cacheSource type="worksheet">
    <worksheetSource ref="A1:N36" sheet="Dataset"/>
  </cacheSource>
  <cacheFields count="14">
    <cacheField name="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ount="16">
        <s v="Hiran Shan"/>
        <s v="Kiara Kakar"/>
        <s v="Jhanvi Chaudhary"/>
        <s v="Tara Swaminathan"/>
        <s v="Madhav Singh"/>
        <s v="Shray Ramakrishnan"/>
        <m/>
        <s v="Nitara Comar"/>
        <s v="Ranbir Karan"/>
        <s v="Rati Sanghvi"/>
        <s v="Ishaan Kashyap"/>
        <s v="Tanya Bajwa"/>
        <s v="Adira Brar"/>
        <s v="Nakul Balakrishnan"/>
        <s v="Darshit Sidhu"/>
        <s v="Riya Dugal"/>
      </sharedItems>
    </cacheField>
    <cacheField name="Membership_Duration_Months" numFmtId="0">
      <sharedItems containsSemiMixedTypes="0" containsString="0" containsNumber="1" containsInteger="1" minValue="0" maxValue="18"/>
    </cacheField>
    <cacheField name="Referred" numFmtId="0">
      <sharedItems count="2">
        <s v="Yes"/>
        <s v="No"/>
      </sharedItems>
    </cacheField>
    <cacheField name="Total_Revenue" numFmtId="0">
      <sharedItems containsSemiMixedTypes="0" containsString="0" containsNumber="1" containsInteger="1" minValue="0" maxValue="35000"/>
    </cacheField>
  </cacheFields>
  <extLst>
    <ext xmlns:x14="http://schemas.microsoft.com/office/spreadsheetml/2009/9/main" uri="{725AE2AE-9491-48be-B2B4-4EB974FC3084}">
      <x14:pivotCacheDefinition pivotCacheId="92104355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hi Iyer" refreshedDate="45806.619851967589" createdVersion="8" refreshedVersion="8" minRefreshableVersion="3" recordCount="35" xr:uid="{A7017875-C7F9-4E60-92B3-3C7F976D0E84}">
  <cacheSource type="worksheet">
    <worksheetSource ref="A1:O36" sheet="Dataset"/>
  </cacheSource>
  <cacheFields count="15">
    <cacheField name="Member_ID" numFmtId="0">
      <sharedItems count="35">
        <s v="M001"/>
        <s v="M002"/>
        <s v="M003"/>
        <s v="M004"/>
        <s v="M005"/>
        <s v="M006"/>
        <s v="M007"/>
        <s v="M008"/>
        <s v="M009"/>
        <s v="M010"/>
        <s v="M011"/>
        <s v="M012"/>
        <s v="M013"/>
        <s v="M014"/>
        <s v="M015"/>
        <s v="M016"/>
        <s v="M017"/>
        <s v="M018"/>
        <s v="M019"/>
        <s v="M020"/>
        <s v="M021"/>
        <s v="M022"/>
        <s v="M023"/>
        <s v="M024"/>
        <s v="M025"/>
        <s v="M026"/>
        <s v="M027"/>
        <s v="M028"/>
        <s v="M029"/>
        <s v="M030"/>
        <s v="M031"/>
        <s v="M032"/>
        <s v="M033"/>
        <s v="M034"/>
        <s v="M035"/>
      </sharedItems>
    </cacheField>
    <cacheField name="Full_Name" numFmtId="0">
      <sharedItems/>
    </cacheField>
    <cacheField name="Age" numFmtId="0">
      <sharedItems containsSemiMixedTypes="0" containsString="0" containsNumber="1" containsInteger="1" minValue="19" maxValue="59"/>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numFmtId="0">
      <sharedItems containsSemiMixedTypes="0" containsString="0" containsNumber="1" containsInteger="1" minValue="0" maxValue="18"/>
    </cacheField>
    <cacheField name="Referred" numFmtId="0">
      <sharedItems count="2">
        <s v="Yes"/>
        <s v="No"/>
      </sharedItems>
    </cacheField>
    <cacheField name="Total_Revenue" numFmtId="0">
      <sharedItems containsSemiMixedTypes="0" containsString="0" containsNumber="1" containsInteger="1" minValue="0" maxValue="35000"/>
    </cacheField>
    <cacheField name="Age_Group" numFmtId="0">
      <sharedItems count="2">
        <s v="Senior"/>
        <s v="Youth"/>
      </sharedItems>
    </cacheField>
  </cacheFields>
  <extLst>
    <ext xmlns:x14="http://schemas.microsoft.com/office/spreadsheetml/2009/9/main" uri="{725AE2AE-9491-48be-B2B4-4EB974FC3084}">
      <x14:pivotCacheDefinition pivotCacheId="5131663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s v="Basic"/>
    <d v="2023-11-05T00:00:00"/>
    <d v="2024-05-13T00:00:00"/>
    <n v="800"/>
    <n v="25"/>
    <s v="Bengaluru"/>
    <s v="Hiran Shan"/>
    <n v="6"/>
    <x v="0"/>
  </r>
  <r>
    <s v="M002"/>
    <s v="Parinaaz Shanker"/>
    <n v="27"/>
    <s v="Male"/>
    <s v="Basic"/>
    <d v="2025-02-26T00:00:00"/>
    <d v="2025-03-24T00:00:00"/>
    <n v="800"/>
    <n v="20"/>
    <s v="Pune"/>
    <s v="Kiara Kakar"/>
    <n v="0"/>
    <x v="0"/>
  </r>
  <r>
    <s v="M003"/>
    <s v="Aniruddh Batra"/>
    <n v="24"/>
    <s v="Male"/>
    <s v="Standard"/>
    <d v="2023-09-22T00:00:00"/>
    <d v="2024-03-20T00:00:00"/>
    <n v="1200"/>
    <n v="18"/>
    <s v="Hyderabad"/>
    <s v="Jhanvi Chaudhary"/>
    <n v="6"/>
    <x v="0"/>
  </r>
  <r>
    <s v="M004"/>
    <s v="Madhup Kapur"/>
    <n v="31"/>
    <s v="Female"/>
    <s v="Standard"/>
    <d v="2024-07-06T00:00:00"/>
    <d v="2024-10-22T00:00:00"/>
    <n v="1200"/>
    <n v="16"/>
    <s v="Hyderabad"/>
    <s v="Tara Swaminathan"/>
    <n v="3"/>
    <x v="0"/>
  </r>
  <r>
    <s v="M005"/>
    <s v="Rasha Kakar"/>
    <n v="19"/>
    <s v="Male"/>
    <s v="Family"/>
    <d v="2023-12-26T00:00:00"/>
    <d v="2024-07-28T00:00:00"/>
    <n v="2500"/>
    <n v="12"/>
    <s v="Bengaluru"/>
    <s v="Madhav Singh"/>
    <n v="7"/>
    <x v="0"/>
  </r>
  <r>
    <s v="M006"/>
    <s v="Ehsaan Batra"/>
    <n v="40"/>
    <s v="Male"/>
    <s v="Basic"/>
    <d v="2024-01-26T00:00:00"/>
    <d v="2024-04-10T00:00:00"/>
    <n v="800"/>
    <n v="14"/>
    <s v="Mumbai"/>
    <s v="Shray Ramakrishnan"/>
    <n v="2"/>
    <x v="0"/>
  </r>
  <r>
    <s v="M007"/>
    <s v="Zara Bains"/>
    <n v="41"/>
    <s v="Female"/>
    <s v="Basic"/>
    <d v="2024-10-23T00:00:00"/>
    <d v="2025-01-20T00:00:00"/>
    <n v="800"/>
    <n v="25"/>
    <s v="Pune"/>
    <m/>
    <n v="2"/>
    <x v="1"/>
  </r>
  <r>
    <s v="M008"/>
    <s v="Uthkarsh Baral"/>
    <n v="43"/>
    <s v="Male"/>
    <s v="Premium"/>
    <d v="2024-06-07T00:00:00"/>
    <d v="2024-09-28T00:00:00"/>
    <n v="1800"/>
    <n v="28"/>
    <s v="Kolkata"/>
    <m/>
    <n v="3"/>
    <x v="1"/>
  </r>
  <r>
    <s v="M009"/>
    <s v="Kashvi Char"/>
    <n v="42"/>
    <s v="Male"/>
    <s v="Basic"/>
    <d v="2024-10-04T00:00:00"/>
    <d v="2024-10-17T00:00:00"/>
    <n v="800"/>
    <n v="3"/>
    <s v="Kolkata"/>
    <s v="Nitara Comar"/>
    <n v="0"/>
    <x v="0"/>
  </r>
  <r>
    <s v="M010"/>
    <s v="Dhanush Varma"/>
    <n v="37"/>
    <s v="Male"/>
    <s v="Standard"/>
    <d v="2023-10-03T00:00:00"/>
    <d v="2023-12-20T00:00:00"/>
    <n v="1200"/>
    <n v="29"/>
    <s v="Mumbai"/>
    <s v="Ranbir Karan"/>
    <n v="2"/>
    <x v="0"/>
  </r>
  <r>
    <s v="M011"/>
    <s v="Ishaan Goyal"/>
    <n v="48"/>
    <s v="Female"/>
    <s v="Standard"/>
    <d v="2024-01-06T00:00:00"/>
    <d v="2024-06-16T00:00:00"/>
    <n v="1200"/>
    <n v="13"/>
    <s v="Bengaluru"/>
    <s v="Rati Sanghvi"/>
    <n v="5"/>
    <x v="0"/>
  </r>
  <r>
    <s v="M012"/>
    <s v="Mahika Ravi"/>
    <n v="36"/>
    <s v="Male"/>
    <s v="Standard"/>
    <d v="2023-08-16T00:00:00"/>
    <d v="2024-10-03T00:00:00"/>
    <n v="1200"/>
    <n v="19"/>
    <s v="Kolkata"/>
    <s v="Ishaan Kashyap"/>
    <n v="13"/>
    <x v="0"/>
  </r>
  <r>
    <s v="M013"/>
    <s v="Purab Reddy"/>
    <n v="48"/>
    <s v="Female"/>
    <s v="Premium"/>
    <d v="2024-09-21T00:00:00"/>
    <d v="2024-12-15T00:00:00"/>
    <n v="1800"/>
    <n v="22"/>
    <s v="Kolkata"/>
    <m/>
    <n v="2"/>
    <x v="1"/>
  </r>
  <r>
    <s v="M014"/>
    <s v="Tiya Soni"/>
    <n v="39"/>
    <s v="Male"/>
    <s v="Standard"/>
    <d v="2023-05-19T00:00:00"/>
    <d v="2023-11-12T00:00:00"/>
    <n v="1200"/>
    <n v="28"/>
    <s v="Mumbai"/>
    <m/>
    <n v="5"/>
    <x v="1"/>
  </r>
  <r>
    <s v="M015"/>
    <s v="Zara Dugar"/>
    <n v="44"/>
    <s v="Female"/>
    <s v="Basic"/>
    <d v="2024-02-11T00:00:00"/>
    <d v="2024-09-05T00:00:00"/>
    <n v="800"/>
    <n v="8"/>
    <s v="Hyderabad"/>
    <m/>
    <n v="6"/>
    <x v="1"/>
  </r>
  <r>
    <s v="M016"/>
    <s v="Lakshit Mander"/>
    <n v="39"/>
    <s v="Male"/>
    <s v="Family"/>
    <d v="2025-02-14T00:00:00"/>
    <d v="2025-03-16T00:00:00"/>
    <n v="2500"/>
    <n v="14"/>
    <s v="Kolkata"/>
    <m/>
    <n v="1"/>
    <x v="1"/>
  </r>
  <r>
    <s v="M017"/>
    <s v="Neysa Krish"/>
    <n v="35"/>
    <s v="Male"/>
    <s v="Standard"/>
    <d v="2024-02-07T00:00:00"/>
    <d v="2025-01-28T00:00:00"/>
    <n v="1200"/>
    <n v="25"/>
    <s v="Hyderabad"/>
    <m/>
    <n v="11"/>
    <x v="1"/>
  </r>
  <r>
    <s v="M018"/>
    <s v="Prerak Boase"/>
    <n v="56"/>
    <s v="Female"/>
    <s v="Family"/>
    <d v="2023-10-14T00:00:00"/>
    <d v="2024-12-23T00:00:00"/>
    <n v="2500"/>
    <n v="13"/>
    <s v="Delhi"/>
    <m/>
    <n v="14"/>
    <x v="1"/>
  </r>
  <r>
    <s v="M019"/>
    <s v="Siya Master"/>
    <n v="27"/>
    <s v="Female"/>
    <s v="Basic"/>
    <d v="2024-03-03T00:00:00"/>
    <d v="2025-01-07T00:00:00"/>
    <n v="800"/>
    <n v="26"/>
    <s v="Mumbai"/>
    <m/>
    <n v="10"/>
    <x v="1"/>
  </r>
  <r>
    <s v="M020"/>
    <s v="Madhup Biswas"/>
    <n v="28"/>
    <s v="Male"/>
    <s v="Family"/>
    <d v="2024-05-05T00:00:00"/>
    <d v="2024-11-12T00:00:00"/>
    <n v="2500"/>
    <n v="21"/>
    <s v="Mumbai"/>
    <s v="Tanya Bajwa"/>
    <n v="6"/>
    <x v="0"/>
  </r>
  <r>
    <s v="M021"/>
    <s v="Indrans Ratti"/>
    <n v="57"/>
    <s v="Female"/>
    <s v="Premium"/>
    <d v="2023-08-08T00:00:00"/>
    <d v="2025-01-17T00:00:00"/>
    <n v="1800"/>
    <n v="19"/>
    <s v="Mumbai"/>
    <m/>
    <n v="17"/>
    <x v="1"/>
  </r>
  <r>
    <s v="M022"/>
    <s v="Kimaya Balay"/>
    <n v="26"/>
    <s v="Female"/>
    <s v="Premium"/>
    <d v="2024-01-29T00:00:00"/>
    <d v="2024-11-20T00:00:00"/>
    <n v="1800"/>
    <n v="5"/>
    <s v="Bengaluru"/>
    <m/>
    <n v="9"/>
    <x v="1"/>
  </r>
  <r>
    <s v="M023"/>
    <s v="Eva Dass"/>
    <n v="48"/>
    <s v="Male"/>
    <s v="Premium"/>
    <d v="2024-06-08T00:00:00"/>
    <d v="2024-06-12T00:00:00"/>
    <n v="1800"/>
    <n v="18"/>
    <s v="Delhi"/>
    <m/>
    <n v="0"/>
    <x v="1"/>
  </r>
  <r>
    <s v="M024"/>
    <s v="Pihu Wali"/>
    <n v="25"/>
    <s v="Female"/>
    <s v="Standard"/>
    <d v="2024-05-27T00:00:00"/>
    <d v="2025-03-14T00:00:00"/>
    <n v="1200"/>
    <n v="6"/>
    <s v="Bengaluru"/>
    <m/>
    <n v="9"/>
    <x v="1"/>
  </r>
  <r>
    <s v="M025"/>
    <s v="Tiya Rege"/>
    <n v="53"/>
    <s v="Male"/>
    <s v="Premium"/>
    <d v="2023-12-26T00:00:00"/>
    <d v="2024-03-21T00:00:00"/>
    <n v="1800"/>
    <n v="17"/>
    <s v="Mumbai"/>
    <s v="Adira Brar"/>
    <n v="2"/>
    <x v="0"/>
  </r>
  <r>
    <s v="M026"/>
    <s v="Aarav Sen"/>
    <n v="42"/>
    <s v="Female"/>
    <s v="Standard"/>
    <d v="2025-02-14T00:00:00"/>
    <d v="2025-03-11T00:00:00"/>
    <n v="1200"/>
    <n v="3"/>
    <s v="Delhi"/>
    <m/>
    <n v="0"/>
    <x v="1"/>
  </r>
  <r>
    <s v="M027"/>
    <s v="Dishani Bera"/>
    <n v="24"/>
    <s v="Male"/>
    <s v="Family"/>
    <d v="2025-02-10T00:00:00"/>
    <d v="2025-03-10T00:00:00"/>
    <n v="2500"/>
    <n v="28"/>
    <s v="Mumbai"/>
    <m/>
    <n v="0"/>
    <x v="1"/>
  </r>
  <r>
    <s v="M028"/>
    <s v="Indrans Grover"/>
    <n v="53"/>
    <s v="Male"/>
    <s v="Standard"/>
    <d v="2024-11-18T00:00:00"/>
    <d v="2024-12-19T00:00:00"/>
    <n v="1200"/>
    <n v="23"/>
    <s v="Pune"/>
    <m/>
    <n v="1"/>
    <x v="1"/>
  </r>
  <r>
    <s v="M029"/>
    <s v="Kismat Edwin"/>
    <n v="29"/>
    <s v="Female"/>
    <s v="Family"/>
    <d v="2024-04-19T00:00:00"/>
    <d v="2024-04-26T00:00:00"/>
    <n v="2500"/>
    <n v="8"/>
    <s v="Hyderabad"/>
    <m/>
    <n v="0"/>
    <x v="1"/>
  </r>
  <r>
    <s v="M030"/>
    <s v="Taran Vyas"/>
    <n v="31"/>
    <s v="Female"/>
    <s v="Family"/>
    <d v="2025-01-10T00:00:00"/>
    <d v="2025-03-29T00:00:00"/>
    <n v="2500"/>
    <n v="23"/>
    <s v="Kolkata"/>
    <s v="Nakul Balakrishnan"/>
    <n v="2"/>
    <x v="0"/>
  </r>
  <r>
    <s v="M031"/>
    <s v="Jiya Baral"/>
    <n v="52"/>
    <s v="Female"/>
    <s v="Basic"/>
    <d v="2023-06-11T00:00:00"/>
    <d v="2024-12-30T00:00:00"/>
    <n v="800"/>
    <n v="9"/>
    <s v="Delhi"/>
    <s v="Darshit Sidhu"/>
    <n v="18"/>
    <x v="0"/>
  </r>
  <r>
    <s v="M032"/>
    <s v="Gokul Sahni"/>
    <n v="20"/>
    <s v="Male"/>
    <s v="Standard"/>
    <d v="2024-04-09T00:00:00"/>
    <d v="2024-11-08T00:00:00"/>
    <n v="1200"/>
    <n v="2"/>
    <s v="Mumbai"/>
    <m/>
    <n v="7"/>
    <x v="1"/>
  </r>
  <r>
    <s v="M033"/>
    <s v="Prerak Lalla"/>
    <n v="22"/>
    <s v="Male"/>
    <s v="Basic"/>
    <d v="2025-02-11T00:00:00"/>
    <d v="2025-03-24T00:00:00"/>
    <n v="800"/>
    <n v="30"/>
    <s v="Mumbai"/>
    <m/>
    <n v="1"/>
    <x v="1"/>
  </r>
  <r>
    <s v="M034"/>
    <s v="Hrishita Shroff"/>
    <n v="23"/>
    <s v="Male"/>
    <s v="Premium"/>
    <d v="2024-10-23T00:00:00"/>
    <d v="2025-03-05T00:00:00"/>
    <n v="1800"/>
    <n v="23"/>
    <s v="Pune"/>
    <s v="Riya Dugal"/>
    <n v="4"/>
    <x v="0"/>
  </r>
  <r>
    <s v="M035"/>
    <s v="Oorja Sachar"/>
    <n v="27"/>
    <s v="Female"/>
    <s v="Standard"/>
    <d v="2024-01-21T00:00:00"/>
    <d v="2024-12-26T00:00:00"/>
    <n v="1200"/>
    <n v="27"/>
    <s v="Pune"/>
    <m/>
    <n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x v="0"/>
    <x v="0"/>
    <d v="2023-11-05T00:00:00"/>
    <d v="2024-05-13T00:00:00"/>
    <n v="800"/>
    <n v="25"/>
    <x v="0"/>
    <x v="0"/>
    <n v="6"/>
    <x v="0"/>
    <n v="4800"/>
  </r>
  <r>
    <s v="M002"/>
    <s v="Parinaaz Shanker"/>
    <n v="27"/>
    <x v="0"/>
    <x v="0"/>
    <d v="2025-02-26T00:00:00"/>
    <d v="2025-03-24T00:00:00"/>
    <n v="800"/>
    <n v="20"/>
    <x v="1"/>
    <x v="1"/>
    <n v="0"/>
    <x v="0"/>
    <n v="0"/>
  </r>
  <r>
    <s v="M003"/>
    <s v="Aniruddh Batra"/>
    <n v="24"/>
    <x v="0"/>
    <x v="1"/>
    <d v="2023-09-22T00:00:00"/>
    <d v="2024-03-20T00:00:00"/>
    <n v="1200"/>
    <n v="18"/>
    <x v="2"/>
    <x v="2"/>
    <n v="6"/>
    <x v="0"/>
    <n v="7200"/>
  </r>
  <r>
    <s v="M004"/>
    <s v="Madhup Kapur"/>
    <n v="31"/>
    <x v="1"/>
    <x v="1"/>
    <d v="2024-07-06T00:00:00"/>
    <d v="2024-10-22T00:00:00"/>
    <n v="1200"/>
    <n v="16"/>
    <x v="2"/>
    <x v="3"/>
    <n v="3"/>
    <x v="0"/>
    <n v="3600"/>
  </r>
  <r>
    <s v="M005"/>
    <s v="Rasha Kakar"/>
    <n v="19"/>
    <x v="0"/>
    <x v="2"/>
    <d v="2023-12-26T00:00:00"/>
    <d v="2024-07-28T00:00:00"/>
    <n v="2500"/>
    <n v="12"/>
    <x v="0"/>
    <x v="4"/>
    <n v="7"/>
    <x v="0"/>
    <n v="17500"/>
  </r>
  <r>
    <s v="M006"/>
    <s v="Ehsaan Batra"/>
    <n v="40"/>
    <x v="0"/>
    <x v="0"/>
    <d v="2024-01-26T00:00:00"/>
    <d v="2024-04-10T00:00:00"/>
    <n v="800"/>
    <n v="14"/>
    <x v="3"/>
    <x v="5"/>
    <n v="2"/>
    <x v="0"/>
    <n v="1600"/>
  </r>
  <r>
    <s v="M007"/>
    <s v="Zara Bains"/>
    <n v="41"/>
    <x v="1"/>
    <x v="0"/>
    <d v="2024-10-23T00:00:00"/>
    <d v="2025-01-20T00:00:00"/>
    <n v="800"/>
    <n v="25"/>
    <x v="1"/>
    <x v="6"/>
    <n v="2"/>
    <x v="1"/>
    <n v="1600"/>
  </r>
  <r>
    <s v="M008"/>
    <s v="Uthkarsh Baral"/>
    <n v="43"/>
    <x v="0"/>
    <x v="3"/>
    <d v="2024-06-07T00:00:00"/>
    <d v="2024-09-28T00:00:00"/>
    <n v="1800"/>
    <n v="28"/>
    <x v="4"/>
    <x v="6"/>
    <n v="3"/>
    <x v="1"/>
    <n v="5400"/>
  </r>
  <r>
    <s v="M009"/>
    <s v="Kashvi Char"/>
    <n v="42"/>
    <x v="0"/>
    <x v="0"/>
    <d v="2024-10-04T00:00:00"/>
    <d v="2024-10-17T00:00:00"/>
    <n v="800"/>
    <n v="3"/>
    <x v="4"/>
    <x v="7"/>
    <n v="0"/>
    <x v="0"/>
    <n v="0"/>
  </r>
  <r>
    <s v="M010"/>
    <s v="Dhanush Varma"/>
    <n v="37"/>
    <x v="0"/>
    <x v="1"/>
    <d v="2023-10-03T00:00:00"/>
    <d v="2023-12-20T00:00:00"/>
    <n v="1200"/>
    <n v="29"/>
    <x v="3"/>
    <x v="8"/>
    <n v="2"/>
    <x v="0"/>
    <n v="2400"/>
  </r>
  <r>
    <s v="M011"/>
    <s v="Ishaan Goyal"/>
    <n v="48"/>
    <x v="1"/>
    <x v="1"/>
    <d v="2024-01-06T00:00:00"/>
    <d v="2024-06-16T00:00:00"/>
    <n v="1200"/>
    <n v="13"/>
    <x v="0"/>
    <x v="9"/>
    <n v="5"/>
    <x v="0"/>
    <n v="6000"/>
  </r>
  <r>
    <s v="M012"/>
    <s v="Mahika Ravi"/>
    <n v="36"/>
    <x v="0"/>
    <x v="1"/>
    <d v="2023-08-16T00:00:00"/>
    <d v="2024-10-03T00:00:00"/>
    <n v="1200"/>
    <n v="19"/>
    <x v="4"/>
    <x v="10"/>
    <n v="13"/>
    <x v="0"/>
    <n v="15600"/>
  </r>
  <r>
    <s v="M013"/>
    <s v="Purab Reddy"/>
    <n v="48"/>
    <x v="1"/>
    <x v="3"/>
    <d v="2024-09-21T00:00:00"/>
    <d v="2024-12-15T00:00:00"/>
    <n v="1800"/>
    <n v="22"/>
    <x v="4"/>
    <x v="6"/>
    <n v="2"/>
    <x v="1"/>
    <n v="3600"/>
  </r>
  <r>
    <s v="M014"/>
    <s v="Tiya Soni"/>
    <n v="39"/>
    <x v="0"/>
    <x v="1"/>
    <d v="2023-05-19T00:00:00"/>
    <d v="2023-11-12T00:00:00"/>
    <n v="1200"/>
    <n v="28"/>
    <x v="3"/>
    <x v="6"/>
    <n v="5"/>
    <x v="1"/>
    <n v="6000"/>
  </r>
  <r>
    <s v="M015"/>
    <s v="Zara Dugar"/>
    <n v="44"/>
    <x v="1"/>
    <x v="0"/>
    <d v="2024-02-11T00:00:00"/>
    <d v="2024-09-05T00:00:00"/>
    <n v="800"/>
    <n v="8"/>
    <x v="2"/>
    <x v="6"/>
    <n v="6"/>
    <x v="1"/>
    <n v="4800"/>
  </r>
  <r>
    <s v="M016"/>
    <s v="Lakshit Mander"/>
    <n v="39"/>
    <x v="0"/>
    <x v="2"/>
    <d v="2025-02-14T00:00:00"/>
    <d v="2025-03-16T00:00:00"/>
    <n v="2500"/>
    <n v="14"/>
    <x v="4"/>
    <x v="6"/>
    <n v="1"/>
    <x v="1"/>
    <n v="2500"/>
  </r>
  <r>
    <s v="M017"/>
    <s v="Neysa Krish"/>
    <n v="35"/>
    <x v="0"/>
    <x v="1"/>
    <d v="2024-02-07T00:00:00"/>
    <d v="2025-01-28T00:00:00"/>
    <n v="1200"/>
    <n v="25"/>
    <x v="2"/>
    <x v="6"/>
    <n v="11"/>
    <x v="1"/>
    <n v="13200"/>
  </r>
  <r>
    <s v="M018"/>
    <s v="Prerak Boase"/>
    <n v="56"/>
    <x v="1"/>
    <x v="2"/>
    <d v="2023-10-14T00:00:00"/>
    <d v="2024-12-23T00:00:00"/>
    <n v="2500"/>
    <n v="13"/>
    <x v="5"/>
    <x v="6"/>
    <n v="14"/>
    <x v="1"/>
    <n v="35000"/>
  </r>
  <r>
    <s v="M019"/>
    <s v="Siya Master"/>
    <n v="27"/>
    <x v="1"/>
    <x v="0"/>
    <d v="2024-03-03T00:00:00"/>
    <d v="2025-01-07T00:00:00"/>
    <n v="800"/>
    <n v="26"/>
    <x v="3"/>
    <x v="6"/>
    <n v="10"/>
    <x v="1"/>
    <n v="8000"/>
  </r>
  <r>
    <s v="M020"/>
    <s v="Madhup Biswas"/>
    <n v="28"/>
    <x v="0"/>
    <x v="2"/>
    <d v="2024-05-05T00:00:00"/>
    <d v="2024-11-12T00:00:00"/>
    <n v="2500"/>
    <n v="21"/>
    <x v="3"/>
    <x v="11"/>
    <n v="6"/>
    <x v="0"/>
    <n v="15000"/>
  </r>
  <r>
    <s v="M021"/>
    <s v="Indrans Ratti"/>
    <n v="57"/>
    <x v="1"/>
    <x v="3"/>
    <d v="2023-08-08T00:00:00"/>
    <d v="2025-01-17T00:00:00"/>
    <n v="1800"/>
    <n v="19"/>
    <x v="3"/>
    <x v="6"/>
    <n v="17"/>
    <x v="1"/>
    <n v="30600"/>
  </r>
  <r>
    <s v="M022"/>
    <s v="Kimaya Balay"/>
    <n v="26"/>
    <x v="1"/>
    <x v="3"/>
    <d v="2024-01-29T00:00:00"/>
    <d v="2024-11-20T00:00:00"/>
    <n v="1800"/>
    <n v="5"/>
    <x v="0"/>
    <x v="6"/>
    <n v="9"/>
    <x v="1"/>
    <n v="16200"/>
  </r>
  <r>
    <s v="M023"/>
    <s v="Eva Dass"/>
    <n v="48"/>
    <x v="0"/>
    <x v="3"/>
    <d v="2024-06-08T00:00:00"/>
    <d v="2024-06-12T00:00:00"/>
    <n v="1800"/>
    <n v="18"/>
    <x v="5"/>
    <x v="6"/>
    <n v="0"/>
    <x v="1"/>
    <n v="0"/>
  </r>
  <r>
    <s v="M024"/>
    <s v="Pihu Wali"/>
    <n v="25"/>
    <x v="1"/>
    <x v="1"/>
    <d v="2024-05-27T00:00:00"/>
    <d v="2025-03-14T00:00:00"/>
    <n v="1200"/>
    <n v="6"/>
    <x v="0"/>
    <x v="6"/>
    <n v="9"/>
    <x v="1"/>
    <n v="10800"/>
  </r>
  <r>
    <s v="M025"/>
    <s v="Tiya Rege"/>
    <n v="53"/>
    <x v="0"/>
    <x v="3"/>
    <d v="2023-12-26T00:00:00"/>
    <d v="2024-03-21T00:00:00"/>
    <n v="1800"/>
    <n v="17"/>
    <x v="3"/>
    <x v="12"/>
    <n v="2"/>
    <x v="0"/>
    <n v="3600"/>
  </r>
  <r>
    <s v="M026"/>
    <s v="Aarav Sen"/>
    <n v="42"/>
    <x v="1"/>
    <x v="1"/>
    <d v="2025-02-14T00:00:00"/>
    <d v="2025-03-11T00:00:00"/>
    <n v="1200"/>
    <n v="3"/>
    <x v="5"/>
    <x v="6"/>
    <n v="0"/>
    <x v="1"/>
    <n v="0"/>
  </r>
  <r>
    <s v="M027"/>
    <s v="Dishani Bera"/>
    <n v="24"/>
    <x v="0"/>
    <x v="2"/>
    <d v="2025-02-10T00:00:00"/>
    <d v="2025-03-10T00:00:00"/>
    <n v="2500"/>
    <n v="28"/>
    <x v="3"/>
    <x v="6"/>
    <n v="0"/>
    <x v="1"/>
    <n v="0"/>
  </r>
  <r>
    <s v="M028"/>
    <s v="Indrans Grover"/>
    <n v="53"/>
    <x v="0"/>
    <x v="1"/>
    <d v="2024-11-18T00:00:00"/>
    <d v="2024-12-19T00:00:00"/>
    <n v="1200"/>
    <n v="23"/>
    <x v="1"/>
    <x v="6"/>
    <n v="1"/>
    <x v="1"/>
    <n v="1200"/>
  </r>
  <r>
    <s v="M029"/>
    <s v="Kismat Edwin"/>
    <n v="29"/>
    <x v="1"/>
    <x v="2"/>
    <d v="2024-04-19T00:00:00"/>
    <d v="2024-04-26T00:00:00"/>
    <n v="2500"/>
    <n v="8"/>
    <x v="2"/>
    <x v="6"/>
    <n v="0"/>
    <x v="1"/>
    <n v="0"/>
  </r>
  <r>
    <s v="M030"/>
    <s v="Taran Vyas"/>
    <n v="31"/>
    <x v="1"/>
    <x v="2"/>
    <d v="2025-01-10T00:00:00"/>
    <d v="2025-03-29T00:00:00"/>
    <n v="2500"/>
    <n v="23"/>
    <x v="4"/>
    <x v="13"/>
    <n v="2"/>
    <x v="0"/>
    <n v="5000"/>
  </r>
  <r>
    <s v="M031"/>
    <s v="Jiya Baral"/>
    <n v="52"/>
    <x v="1"/>
    <x v="0"/>
    <d v="2023-06-11T00:00:00"/>
    <d v="2024-12-30T00:00:00"/>
    <n v="800"/>
    <n v="9"/>
    <x v="5"/>
    <x v="14"/>
    <n v="18"/>
    <x v="0"/>
    <n v="14400"/>
  </r>
  <r>
    <s v="M032"/>
    <s v="Gokul Sahni"/>
    <n v="20"/>
    <x v="0"/>
    <x v="1"/>
    <d v="2024-04-09T00:00:00"/>
    <d v="2024-11-08T00:00:00"/>
    <n v="1200"/>
    <n v="2"/>
    <x v="3"/>
    <x v="6"/>
    <n v="7"/>
    <x v="1"/>
    <n v="8400"/>
  </r>
  <r>
    <s v="M033"/>
    <s v="Prerak Lalla"/>
    <n v="22"/>
    <x v="0"/>
    <x v="0"/>
    <d v="2025-02-11T00:00:00"/>
    <d v="2025-03-24T00:00:00"/>
    <n v="800"/>
    <n v="30"/>
    <x v="3"/>
    <x v="6"/>
    <n v="1"/>
    <x v="1"/>
    <n v="800"/>
  </r>
  <r>
    <s v="M034"/>
    <s v="Hrishita Shroff"/>
    <n v="23"/>
    <x v="0"/>
    <x v="3"/>
    <d v="2024-10-23T00:00:00"/>
    <d v="2025-03-05T00:00:00"/>
    <n v="1800"/>
    <n v="23"/>
    <x v="1"/>
    <x v="15"/>
    <n v="4"/>
    <x v="0"/>
    <n v="7200"/>
  </r>
  <r>
    <s v="M035"/>
    <s v="Oorja Sachar"/>
    <n v="27"/>
    <x v="1"/>
    <x v="1"/>
    <d v="2024-01-21T00:00:00"/>
    <d v="2024-12-26T00:00:00"/>
    <n v="1200"/>
    <n v="27"/>
    <x v="1"/>
    <x v="6"/>
    <n v="11"/>
    <x v="1"/>
    <n v="132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s v="Anay Shanker"/>
    <n v="59"/>
    <x v="0"/>
    <x v="0"/>
    <d v="2023-11-05T00:00:00"/>
    <d v="2024-05-13T00:00:00"/>
    <n v="800"/>
    <n v="25"/>
    <x v="0"/>
    <s v="Hiran Shan"/>
    <n v="6"/>
    <x v="0"/>
    <n v="4800"/>
    <x v="0"/>
  </r>
  <r>
    <x v="1"/>
    <s v="Parinaaz Shanker"/>
    <n v="27"/>
    <x v="0"/>
    <x v="0"/>
    <d v="2025-02-26T00:00:00"/>
    <d v="2025-03-24T00:00:00"/>
    <n v="800"/>
    <n v="20"/>
    <x v="1"/>
    <s v="Kiara Kakar"/>
    <n v="0"/>
    <x v="0"/>
    <n v="0"/>
    <x v="1"/>
  </r>
  <r>
    <x v="2"/>
    <s v="Aniruddh Batra"/>
    <n v="24"/>
    <x v="0"/>
    <x v="1"/>
    <d v="2023-09-22T00:00:00"/>
    <d v="2024-03-20T00:00:00"/>
    <n v="1200"/>
    <n v="18"/>
    <x v="2"/>
    <s v="Jhanvi Chaudhary"/>
    <n v="6"/>
    <x v="0"/>
    <n v="7200"/>
    <x v="1"/>
  </r>
  <r>
    <x v="3"/>
    <s v="Madhup Kapur"/>
    <n v="31"/>
    <x v="1"/>
    <x v="1"/>
    <d v="2024-07-06T00:00:00"/>
    <d v="2024-10-22T00:00:00"/>
    <n v="1200"/>
    <n v="16"/>
    <x v="2"/>
    <s v="Tara Swaminathan"/>
    <n v="3"/>
    <x v="0"/>
    <n v="3600"/>
    <x v="0"/>
  </r>
  <r>
    <x v="4"/>
    <s v="Rasha Kakar"/>
    <n v="19"/>
    <x v="0"/>
    <x v="2"/>
    <d v="2023-12-26T00:00:00"/>
    <d v="2024-07-28T00:00:00"/>
    <n v="2500"/>
    <n v="12"/>
    <x v="0"/>
    <s v="Madhav Singh"/>
    <n v="7"/>
    <x v="0"/>
    <n v="17500"/>
    <x v="1"/>
  </r>
  <r>
    <x v="5"/>
    <s v="Ehsaan Batra"/>
    <n v="40"/>
    <x v="0"/>
    <x v="0"/>
    <d v="2024-01-26T00:00:00"/>
    <d v="2024-04-10T00:00:00"/>
    <n v="800"/>
    <n v="14"/>
    <x v="3"/>
    <s v="Shray Ramakrishnan"/>
    <n v="2"/>
    <x v="0"/>
    <n v="1600"/>
    <x v="0"/>
  </r>
  <r>
    <x v="6"/>
    <s v="Zara Bains"/>
    <n v="41"/>
    <x v="1"/>
    <x v="0"/>
    <d v="2024-10-23T00:00:00"/>
    <d v="2025-01-20T00:00:00"/>
    <n v="800"/>
    <n v="25"/>
    <x v="1"/>
    <m/>
    <n v="2"/>
    <x v="1"/>
    <n v="1600"/>
    <x v="0"/>
  </r>
  <r>
    <x v="7"/>
    <s v="Uthkarsh Baral"/>
    <n v="43"/>
    <x v="0"/>
    <x v="3"/>
    <d v="2024-06-07T00:00:00"/>
    <d v="2024-09-28T00:00:00"/>
    <n v="1800"/>
    <n v="28"/>
    <x v="4"/>
    <m/>
    <n v="3"/>
    <x v="1"/>
    <n v="5400"/>
    <x v="0"/>
  </r>
  <r>
    <x v="8"/>
    <s v="Kashvi Char"/>
    <n v="42"/>
    <x v="0"/>
    <x v="0"/>
    <d v="2024-10-04T00:00:00"/>
    <d v="2024-10-17T00:00:00"/>
    <n v="800"/>
    <n v="3"/>
    <x v="4"/>
    <s v="Nitara Comar"/>
    <n v="0"/>
    <x v="0"/>
    <n v="0"/>
    <x v="0"/>
  </r>
  <r>
    <x v="9"/>
    <s v="Dhanush Varma"/>
    <n v="37"/>
    <x v="0"/>
    <x v="1"/>
    <d v="2023-10-03T00:00:00"/>
    <d v="2023-12-20T00:00:00"/>
    <n v="1200"/>
    <n v="29"/>
    <x v="3"/>
    <s v="Ranbir Karan"/>
    <n v="2"/>
    <x v="0"/>
    <n v="2400"/>
    <x v="0"/>
  </r>
  <r>
    <x v="10"/>
    <s v="Ishaan Goyal"/>
    <n v="48"/>
    <x v="1"/>
    <x v="1"/>
    <d v="2024-01-06T00:00:00"/>
    <d v="2024-06-16T00:00:00"/>
    <n v="1200"/>
    <n v="13"/>
    <x v="0"/>
    <s v="Rati Sanghvi"/>
    <n v="5"/>
    <x v="0"/>
    <n v="6000"/>
    <x v="0"/>
  </r>
  <r>
    <x v="11"/>
    <s v="Mahika Ravi"/>
    <n v="36"/>
    <x v="0"/>
    <x v="1"/>
    <d v="2023-08-16T00:00:00"/>
    <d v="2024-10-03T00:00:00"/>
    <n v="1200"/>
    <n v="19"/>
    <x v="4"/>
    <s v="Ishaan Kashyap"/>
    <n v="13"/>
    <x v="0"/>
    <n v="15600"/>
    <x v="0"/>
  </r>
  <r>
    <x v="12"/>
    <s v="Purab Reddy"/>
    <n v="48"/>
    <x v="1"/>
    <x v="3"/>
    <d v="2024-09-21T00:00:00"/>
    <d v="2024-12-15T00:00:00"/>
    <n v="1800"/>
    <n v="22"/>
    <x v="4"/>
    <m/>
    <n v="2"/>
    <x v="1"/>
    <n v="3600"/>
    <x v="0"/>
  </r>
  <r>
    <x v="13"/>
    <s v="Tiya Soni"/>
    <n v="39"/>
    <x v="0"/>
    <x v="1"/>
    <d v="2023-05-19T00:00:00"/>
    <d v="2023-11-12T00:00:00"/>
    <n v="1200"/>
    <n v="28"/>
    <x v="3"/>
    <m/>
    <n v="5"/>
    <x v="1"/>
    <n v="6000"/>
    <x v="0"/>
  </r>
  <r>
    <x v="14"/>
    <s v="Zara Dugar"/>
    <n v="44"/>
    <x v="1"/>
    <x v="0"/>
    <d v="2024-02-11T00:00:00"/>
    <d v="2024-09-05T00:00:00"/>
    <n v="800"/>
    <n v="8"/>
    <x v="2"/>
    <m/>
    <n v="6"/>
    <x v="1"/>
    <n v="4800"/>
    <x v="0"/>
  </r>
  <r>
    <x v="15"/>
    <s v="Lakshit Mander"/>
    <n v="39"/>
    <x v="0"/>
    <x v="2"/>
    <d v="2025-02-14T00:00:00"/>
    <d v="2025-03-16T00:00:00"/>
    <n v="2500"/>
    <n v="14"/>
    <x v="4"/>
    <m/>
    <n v="1"/>
    <x v="1"/>
    <n v="2500"/>
    <x v="0"/>
  </r>
  <r>
    <x v="16"/>
    <s v="Neysa Krish"/>
    <n v="35"/>
    <x v="0"/>
    <x v="1"/>
    <d v="2024-02-07T00:00:00"/>
    <d v="2025-01-28T00:00:00"/>
    <n v="1200"/>
    <n v="25"/>
    <x v="2"/>
    <m/>
    <n v="11"/>
    <x v="1"/>
    <n v="13200"/>
    <x v="0"/>
  </r>
  <r>
    <x v="17"/>
    <s v="Prerak Boase"/>
    <n v="56"/>
    <x v="1"/>
    <x v="2"/>
    <d v="2023-10-14T00:00:00"/>
    <d v="2024-12-23T00:00:00"/>
    <n v="2500"/>
    <n v="13"/>
    <x v="5"/>
    <m/>
    <n v="14"/>
    <x v="1"/>
    <n v="35000"/>
    <x v="0"/>
  </r>
  <r>
    <x v="18"/>
    <s v="Siya Master"/>
    <n v="27"/>
    <x v="1"/>
    <x v="0"/>
    <d v="2024-03-03T00:00:00"/>
    <d v="2025-01-07T00:00:00"/>
    <n v="800"/>
    <n v="26"/>
    <x v="3"/>
    <m/>
    <n v="10"/>
    <x v="1"/>
    <n v="8000"/>
    <x v="1"/>
  </r>
  <r>
    <x v="19"/>
    <s v="Madhup Biswas"/>
    <n v="28"/>
    <x v="0"/>
    <x v="2"/>
    <d v="2024-05-05T00:00:00"/>
    <d v="2024-11-12T00:00:00"/>
    <n v="2500"/>
    <n v="21"/>
    <x v="3"/>
    <s v="Tanya Bajwa"/>
    <n v="6"/>
    <x v="0"/>
    <n v="15000"/>
    <x v="1"/>
  </r>
  <r>
    <x v="20"/>
    <s v="Indrans Ratti"/>
    <n v="57"/>
    <x v="1"/>
    <x v="3"/>
    <d v="2023-08-08T00:00:00"/>
    <d v="2025-01-17T00:00:00"/>
    <n v="1800"/>
    <n v="19"/>
    <x v="3"/>
    <m/>
    <n v="17"/>
    <x v="1"/>
    <n v="30600"/>
    <x v="0"/>
  </r>
  <r>
    <x v="21"/>
    <s v="Kimaya Balay"/>
    <n v="26"/>
    <x v="1"/>
    <x v="3"/>
    <d v="2024-01-29T00:00:00"/>
    <d v="2024-11-20T00:00:00"/>
    <n v="1800"/>
    <n v="5"/>
    <x v="0"/>
    <m/>
    <n v="9"/>
    <x v="1"/>
    <n v="16200"/>
    <x v="1"/>
  </r>
  <r>
    <x v="22"/>
    <s v="Eva Dass"/>
    <n v="48"/>
    <x v="0"/>
    <x v="3"/>
    <d v="2024-06-08T00:00:00"/>
    <d v="2024-06-12T00:00:00"/>
    <n v="1800"/>
    <n v="18"/>
    <x v="5"/>
    <m/>
    <n v="0"/>
    <x v="1"/>
    <n v="0"/>
    <x v="0"/>
  </r>
  <r>
    <x v="23"/>
    <s v="Pihu Wali"/>
    <n v="25"/>
    <x v="1"/>
    <x v="1"/>
    <d v="2024-05-27T00:00:00"/>
    <d v="2025-03-14T00:00:00"/>
    <n v="1200"/>
    <n v="6"/>
    <x v="0"/>
    <m/>
    <n v="9"/>
    <x v="1"/>
    <n v="10800"/>
    <x v="1"/>
  </r>
  <r>
    <x v="24"/>
    <s v="Tiya Rege"/>
    <n v="53"/>
    <x v="0"/>
    <x v="3"/>
    <d v="2023-12-26T00:00:00"/>
    <d v="2024-03-21T00:00:00"/>
    <n v="1800"/>
    <n v="17"/>
    <x v="3"/>
    <s v="Adira Brar"/>
    <n v="2"/>
    <x v="0"/>
    <n v="3600"/>
    <x v="0"/>
  </r>
  <r>
    <x v="25"/>
    <s v="Aarav Sen"/>
    <n v="42"/>
    <x v="1"/>
    <x v="1"/>
    <d v="2025-02-14T00:00:00"/>
    <d v="2025-03-11T00:00:00"/>
    <n v="1200"/>
    <n v="3"/>
    <x v="5"/>
    <m/>
    <n v="0"/>
    <x v="1"/>
    <n v="0"/>
    <x v="0"/>
  </r>
  <r>
    <x v="26"/>
    <s v="Dishani Bera"/>
    <n v="24"/>
    <x v="0"/>
    <x v="2"/>
    <d v="2025-02-10T00:00:00"/>
    <d v="2025-03-10T00:00:00"/>
    <n v="2500"/>
    <n v="28"/>
    <x v="3"/>
    <m/>
    <n v="0"/>
    <x v="1"/>
    <n v="0"/>
    <x v="1"/>
  </r>
  <r>
    <x v="27"/>
    <s v="Indrans Grover"/>
    <n v="53"/>
    <x v="0"/>
    <x v="1"/>
    <d v="2024-11-18T00:00:00"/>
    <d v="2024-12-19T00:00:00"/>
    <n v="1200"/>
    <n v="23"/>
    <x v="1"/>
    <m/>
    <n v="1"/>
    <x v="1"/>
    <n v="1200"/>
    <x v="0"/>
  </r>
  <r>
    <x v="28"/>
    <s v="Kismat Edwin"/>
    <n v="29"/>
    <x v="1"/>
    <x v="2"/>
    <d v="2024-04-19T00:00:00"/>
    <d v="2024-04-26T00:00:00"/>
    <n v="2500"/>
    <n v="8"/>
    <x v="2"/>
    <m/>
    <n v="0"/>
    <x v="1"/>
    <n v="0"/>
    <x v="1"/>
  </r>
  <r>
    <x v="29"/>
    <s v="Taran Vyas"/>
    <n v="31"/>
    <x v="1"/>
    <x v="2"/>
    <d v="2025-01-10T00:00:00"/>
    <d v="2025-03-29T00:00:00"/>
    <n v="2500"/>
    <n v="23"/>
    <x v="4"/>
    <s v="Nakul Balakrishnan"/>
    <n v="2"/>
    <x v="0"/>
    <n v="5000"/>
    <x v="0"/>
  </r>
  <r>
    <x v="30"/>
    <s v="Jiya Baral"/>
    <n v="52"/>
    <x v="1"/>
    <x v="0"/>
    <d v="2023-06-11T00:00:00"/>
    <d v="2024-12-30T00:00:00"/>
    <n v="800"/>
    <n v="9"/>
    <x v="5"/>
    <s v="Darshit Sidhu"/>
    <n v="18"/>
    <x v="0"/>
    <n v="14400"/>
    <x v="0"/>
  </r>
  <r>
    <x v="31"/>
    <s v="Gokul Sahni"/>
    <n v="20"/>
    <x v="0"/>
    <x v="1"/>
    <d v="2024-04-09T00:00:00"/>
    <d v="2024-11-08T00:00:00"/>
    <n v="1200"/>
    <n v="2"/>
    <x v="3"/>
    <m/>
    <n v="7"/>
    <x v="1"/>
    <n v="8400"/>
    <x v="1"/>
  </r>
  <r>
    <x v="32"/>
    <s v="Prerak Lalla"/>
    <n v="22"/>
    <x v="0"/>
    <x v="0"/>
    <d v="2025-02-11T00:00:00"/>
    <d v="2025-03-24T00:00:00"/>
    <n v="800"/>
    <n v="30"/>
    <x v="3"/>
    <m/>
    <n v="1"/>
    <x v="1"/>
    <n v="800"/>
    <x v="1"/>
  </r>
  <r>
    <x v="33"/>
    <s v="Hrishita Shroff"/>
    <n v="23"/>
    <x v="0"/>
    <x v="3"/>
    <d v="2024-10-23T00:00:00"/>
    <d v="2025-03-05T00:00:00"/>
    <n v="1800"/>
    <n v="23"/>
    <x v="1"/>
    <s v="Riya Dugal"/>
    <n v="4"/>
    <x v="0"/>
    <n v="7200"/>
    <x v="1"/>
  </r>
  <r>
    <x v="34"/>
    <s v="Oorja Sachar"/>
    <n v="27"/>
    <x v="1"/>
    <x v="1"/>
    <d v="2024-01-21T00:00:00"/>
    <d v="2024-12-26T00:00:00"/>
    <n v="1200"/>
    <n v="27"/>
    <x v="1"/>
    <m/>
    <n v="11"/>
    <x v="1"/>
    <n v="132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EF0C5-F930-4808-AA41-A0438716D8E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 firstHeaderRow="1" firstDataRow="1" firstDataCol="1"/>
  <pivotFields count="13">
    <pivotField showAll="0"/>
    <pivotField showAll="0"/>
    <pivotField showAll="0"/>
    <pivotField showAll="0"/>
    <pivotField showAll="0"/>
    <pivotField numFmtId="164" showAll="0"/>
    <pivotField numFmtId="164" showAll="0"/>
    <pivotField dataField="1" showAll="0"/>
    <pivotField showAll="0"/>
    <pivotField showAll="0"/>
    <pivotField showAll="0"/>
    <pivotField showAll="0"/>
    <pivotField axis="axisRow" showAll="0">
      <items count="3">
        <item x="1"/>
        <item x="0"/>
        <item t="default"/>
      </items>
    </pivotField>
  </pivotFields>
  <rowFields count="1">
    <field x="12"/>
  </rowFields>
  <rowItems count="3">
    <i>
      <x/>
    </i>
    <i>
      <x v="1"/>
    </i>
    <i t="grand">
      <x/>
    </i>
  </rowItems>
  <colItems count="1">
    <i/>
  </colItems>
  <dataFields count="1">
    <dataField name="Average of Monthly_Fee" fld="7" subtotal="average" baseField="12"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901105-D642-4B8A-9D9E-C080AA76647C}" name="PivotTable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H8" firstHeaderRow="1" firstDataRow="1" firstDataCol="1"/>
  <pivotFields count="14">
    <pivotField showAll="0"/>
    <pivotField showAll="0"/>
    <pivotField showAll="0"/>
    <pivotField showAll="0"/>
    <pivotField showAll="0"/>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dataField="1" showAll="0"/>
  </pivotFields>
  <rowFields count="1">
    <field x="9"/>
  </rowFields>
  <rowItems count="7">
    <i>
      <x/>
    </i>
    <i>
      <x v="1"/>
    </i>
    <i>
      <x v="2"/>
    </i>
    <i>
      <x v="3"/>
    </i>
    <i>
      <x v="4"/>
    </i>
    <i>
      <x v="5"/>
    </i>
    <i t="grand">
      <x/>
    </i>
  </rowItems>
  <colItems count="1">
    <i/>
  </colItems>
  <dataFields count="1">
    <dataField name="Sum of Total_Revenue" fld="1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7A549B-456C-484F-8279-32A832DBEDDF}" name="PivotTable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6" firstHeaderRow="1" firstDataRow="1" firstDataCol="1"/>
  <pivotFields count="14">
    <pivotField showAll="0"/>
    <pivotField showAll="0"/>
    <pivotField showAll="0"/>
    <pivotField showAll="0"/>
    <pivotField axis="axisRow" showAll="0">
      <items count="5">
        <item x="0"/>
        <item x="2"/>
        <item x="3"/>
        <item x="1"/>
        <item t="default"/>
      </items>
    </pivotField>
    <pivotField numFmtId="164" showAll="0"/>
    <pivotField numFmtId="164" showAll="0"/>
    <pivotField showAll="0"/>
    <pivotField showAll="0"/>
    <pivotField showAll="0"/>
    <pivotField showAll="0"/>
    <pivotField showAll="0"/>
    <pivotField showAll="0"/>
    <pivotField dataField="1" showAll="0"/>
  </pivotFields>
  <rowFields count="1">
    <field x="4"/>
  </rowFields>
  <rowItems count="5">
    <i>
      <x/>
    </i>
    <i>
      <x v="1"/>
    </i>
    <i>
      <x v="2"/>
    </i>
    <i>
      <x v="3"/>
    </i>
    <i t="grand">
      <x/>
    </i>
  </rowItems>
  <colItems count="1">
    <i/>
  </colItems>
  <dataFields count="1">
    <dataField name="Sum of Total_Revenue" fld="1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7E7C3D-204F-402A-83D7-5CA0EDB10C2B}" name="PivotTable9"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F31" firstHeaderRow="1" firstDataRow="2" firstDataCol="1" rowPageCount="1" colPageCount="1"/>
  <pivotFields count="14">
    <pivotField showAll="0"/>
    <pivotField showAll="0"/>
    <pivotField showAll="0"/>
    <pivotField showAll="0"/>
    <pivotField axis="axisCol" showAll="0">
      <items count="5">
        <item x="0"/>
        <item x="2"/>
        <item x="3"/>
        <item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items count="17">
        <item x="12"/>
        <item x="14"/>
        <item x="0"/>
        <item x="10"/>
        <item x="2"/>
        <item x="1"/>
        <item x="4"/>
        <item x="13"/>
        <item x="7"/>
        <item x="8"/>
        <item x="9"/>
        <item x="15"/>
        <item x="5"/>
        <item x="11"/>
        <item x="3"/>
        <item x="6"/>
        <item t="default"/>
      </items>
    </pivotField>
    <pivotField showAll="0"/>
    <pivotField axis="axisPage" multipleItemSelectionAllowed="1" showAll="0">
      <items count="3">
        <item x="1"/>
        <item x="0"/>
        <item t="default"/>
      </items>
    </pivotField>
    <pivotField dataField="1" showAll="0"/>
  </pivotFields>
  <rowFields count="1">
    <field x="9"/>
  </rowFields>
  <rowItems count="7">
    <i>
      <x/>
    </i>
    <i>
      <x v="1"/>
    </i>
    <i>
      <x v="2"/>
    </i>
    <i>
      <x v="3"/>
    </i>
    <i>
      <x v="4"/>
    </i>
    <i>
      <x v="5"/>
    </i>
    <i t="grand">
      <x/>
    </i>
  </rowItems>
  <colFields count="1">
    <field x="4"/>
  </colFields>
  <colItems count="5">
    <i>
      <x/>
    </i>
    <i>
      <x v="1"/>
    </i>
    <i>
      <x v="2"/>
    </i>
    <i>
      <x v="3"/>
    </i>
    <i t="grand">
      <x/>
    </i>
  </colItems>
  <pageFields count="1">
    <pageField fld="12" hier="-1"/>
  </pageFields>
  <dataFields count="1">
    <dataField name="Sum of Total_Revenue" fld="13"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3">
          <reference field="4294967294" count="1" selected="0">
            <x v="0"/>
          </reference>
          <reference field="4" count="1" selected="0">
            <x v="0"/>
          </reference>
          <reference field="12" count="1" selected="0">
            <x v="1"/>
          </reference>
        </references>
      </pivotArea>
    </chartFormat>
    <chartFormat chart="0" format="5" series="1">
      <pivotArea type="data" outline="0" fieldPosition="0">
        <references count="3">
          <reference field="4294967294" count="1" selected="0">
            <x v="0"/>
          </reference>
          <reference field="4" count="1" selected="0">
            <x v="1"/>
          </reference>
          <reference field="12" count="1" selected="0">
            <x v="1"/>
          </reference>
        </references>
      </pivotArea>
    </chartFormat>
    <chartFormat chart="0" format="6" series="1">
      <pivotArea type="data" outline="0" fieldPosition="0">
        <references count="3">
          <reference field="4294967294" count="1" selected="0">
            <x v="0"/>
          </reference>
          <reference field="4" count="1" selected="0">
            <x v="2"/>
          </reference>
          <reference field="12" count="1" selected="0">
            <x v="1"/>
          </reference>
        </references>
      </pivotArea>
    </chartFormat>
    <chartFormat chart="0" format="7" series="1">
      <pivotArea type="data" outline="0" fieldPosition="0">
        <references count="3">
          <reference field="4294967294" count="1" selected="0">
            <x v="0"/>
          </reference>
          <reference field="4" count="1" selected="0">
            <x v="3"/>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6A95F9-4086-43F2-ACF0-96077C18F208}" name="PivotTable1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D22" firstHeaderRow="1" firstDataRow="2" firstDataCol="1"/>
  <pivotFields count="15">
    <pivotField dataField="1" showAll="0"/>
    <pivotField showAll="0"/>
    <pivotField showAll="0"/>
    <pivotField axis="axisCol" showAll="0">
      <items count="3">
        <item x="1"/>
        <item x="0"/>
        <item t="default"/>
      </items>
    </pivotField>
    <pivotField showAll="0"/>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showAll="0"/>
    <pivotField showAll="0"/>
  </pivotFields>
  <rowFields count="1">
    <field x="9"/>
  </rowFields>
  <rowItems count="7">
    <i>
      <x/>
    </i>
    <i>
      <x v="1"/>
    </i>
    <i>
      <x v="2"/>
    </i>
    <i>
      <x v="3"/>
    </i>
    <i>
      <x v="4"/>
    </i>
    <i>
      <x v="5"/>
    </i>
    <i t="grand">
      <x/>
    </i>
  </rowItems>
  <colFields count="1">
    <field x="3"/>
  </colFields>
  <colItems count="3">
    <i>
      <x/>
    </i>
    <i>
      <x v="1"/>
    </i>
    <i t="grand">
      <x/>
    </i>
  </colItems>
  <dataFields count="1">
    <dataField name="Count of Member_ID" fld="0" subtotal="count" baseField="0" baseItem="0"/>
  </dataFields>
  <chartFormats count="2">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A7BE95-D75B-455F-A907-528CCC9CDD1D}" name="PivotTable1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9" firstHeaderRow="1" firstDataRow="2" firstDataCol="1"/>
  <pivotFields count="15">
    <pivotField dataField="1" showAll="0"/>
    <pivotField showAll="0"/>
    <pivotField showAll="0"/>
    <pivotField showAll="0"/>
    <pivotField axis="axisRow" showAll="0">
      <items count="5">
        <item x="0"/>
        <item x="2"/>
        <item x="3"/>
        <item x="1"/>
        <item t="default"/>
      </items>
    </pivotField>
    <pivotField numFmtId="164" showAll="0"/>
    <pivotField numFmtId="164" showAll="0"/>
    <pivotField showAll="0"/>
    <pivotField showAll="0"/>
    <pivotField showAll="0"/>
    <pivotField showAll="0"/>
    <pivotField showAll="0"/>
    <pivotField showAll="0"/>
    <pivotField showAll="0"/>
    <pivotField axis="axisCol" showAll="0">
      <items count="3">
        <item x="0"/>
        <item x="1"/>
        <item t="default"/>
      </items>
    </pivotField>
  </pivotFields>
  <rowFields count="1">
    <field x="4"/>
  </rowFields>
  <rowItems count="5">
    <i>
      <x/>
    </i>
    <i>
      <x v="1"/>
    </i>
    <i>
      <x v="2"/>
    </i>
    <i>
      <x v="3"/>
    </i>
    <i t="grand">
      <x/>
    </i>
  </rowItems>
  <colFields count="1">
    <field x="14"/>
  </colFields>
  <colItems count="3">
    <i>
      <x/>
    </i>
    <i>
      <x v="1"/>
    </i>
    <i t="grand">
      <x/>
    </i>
  </colItems>
  <dataFields count="1">
    <dataField name="Count of Member_ID" fld="0" subtotal="count" baseField="0" baseItem="0"/>
  </dataFields>
  <chartFormats count="2">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F26015A-DF13-49FB-AF9C-250B8E5FC326}" sourceName="City">
  <pivotTables>
    <pivotTable tabId="7" name="PivotTable9"/>
  </pivotTables>
  <data>
    <tabular pivotCacheId="921043557">
      <items count="6">
        <i x="0" s="1"/>
        <i x="5" s="1"/>
        <i x="2"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red" xr10:uid="{B8877539-702D-406C-AF70-8937B23636FB}" sourceName="Referred">
  <pivotTables>
    <pivotTable tabId="7" name="PivotTable9"/>
  </pivotTables>
  <data>
    <tabular pivotCacheId="92104355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47223A7-CAC0-493C-A1F5-1BECDE35E7DB}" cache="Slicer_City" caption="City" rowHeight="241300"/>
  <slicer name="Referred" xr10:uid="{756EDFDE-6649-4D90-9616-6DCCAB03F267}" cache="Slicer_Referred" caption="Referred"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zoomScale="65" zoomScaleNormal="90" workbookViewId="0">
      <selection activeCell="P2" sqref="P2"/>
    </sheetView>
  </sheetViews>
  <sheetFormatPr defaultColWidth="16.7265625" defaultRowHeight="15" customHeight="1" x14ac:dyDescent="0.35"/>
  <cols>
    <col min="12" max="12" width="27.54296875" customWidth="1"/>
    <col min="15" max="15" width="14.08984375" bestFit="1" customWidth="1"/>
    <col min="16" max="16" width="20.08984375" bestFit="1" customWidth="1"/>
  </cols>
  <sheetData>
    <row r="1" spans="1:15" ht="14.5" x14ac:dyDescent="0.35">
      <c r="A1" s="1" t="s">
        <v>107</v>
      </c>
      <c r="B1" s="1" t="s">
        <v>0</v>
      </c>
      <c r="C1" s="1" t="s">
        <v>1</v>
      </c>
      <c r="D1" s="1" t="s">
        <v>2</v>
      </c>
      <c r="E1" s="1" t="s">
        <v>3</v>
      </c>
      <c r="F1" s="1" t="s">
        <v>4</v>
      </c>
      <c r="G1" s="1" t="s">
        <v>5</v>
      </c>
      <c r="H1" s="1" t="s">
        <v>6</v>
      </c>
      <c r="I1" s="1" t="s">
        <v>7</v>
      </c>
      <c r="J1" s="1" t="s">
        <v>8</v>
      </c>
      <c r="K1" s="1" t="s">
        <v>9</v>
      </c>
      <c r="L1" s="7" t="s">
        <v>108</v>
      </c>
      <c r="M1" s="7" t="s">
        <v>109</v>
      </c>
      <c r="N1" s="7" t="s">
        <v>115</v>
      </c>
      <c r="O1" s="7" t="s">
        <v>120</v>
      </c>
    </row>
    <row r="2" spans="1:15" ht="14.5" x14ac:dyDescent="0.35">
      <c r="A2" s="2" t="s">
        <v>10</v>
      </c>
      <c r="B2" s="2" t="s">
        <v>11</v>
      </c>
      <c r="C2" s="2">
        <v>59</v>
      </c>
      <c r="D2" s="2" t="s">
        <v>12</v>
      </c>
      <c r="E2" s="2" t="s">
        <v>13</v>
      </c>
      <c r="F2" s="3">
        <v>45235</v>
      </c>
      <c r="G2" s="3">
        <v>45425</v>
      </c>
      <c r="H2" s="2">
        <v>800</v>
      </c>
      <c r="I2" s="2">
        <v>25</v>
      </c>
      <c r="J2" s="2" t="s">
        <v>14</v>
      </c>
      <c r="K2" s="2" t="s">
        <v>15</v>
      </c>
      <c r="L2" cm="1">
        <f t="array" ref="L2:L36">INT((G2:G36 - F2:F36)/30)</f>
        <v>6</v>
      </c>
      <c r="M2" t="str" cm="1">
        <f t="array" ref="M2:M36">IF(K2:K36&lt;&gt;"", "Yes", "No")</f>
        <v>Yes</v>
      </c>
      <c r="N2" cm="1">
        <f t="array" ref="N2:N36">H2:H36 *_xlfn.ANCHORARRAY( L2)</f>
        <v>4800</v>
      </c>
      <c r="O2" t="str" cm="1">
        <f t="array" ref="O2:O36">IF(C2:C36&lt;=30,"Youth",IF(E2&lt;=45,"Adult","Senior"))</f>
        <v>Senior</v>
      </c>
    </row>
    <row r="3" spans="1:15" ht="14.5" x14ac:dyDescent="0.35">
      <c r="A3" s="2" t="s">
        <v>16</v>
      </c>
      <c r="B3" s="2" t="s">
        <v>17</v>
      </c>
      <c r="C3" s="2">
        <v>27</v>
      </c>
      <c r="D3" s="2" t="s">
        <v>12</v>
      </c>
      <c r="E3" s="2" t="s">
        <v>13</v>
      </c>
      <c r="F3" s="3">
        <v>45714</v>
      </c>
      <c r="G3" s="3">
        <v>45740</v>
      </c>
      <c r="H3" s="2">
        <v>800</v>
      </c>
      <c r="I3" s="2">
        <v>20</v>
      </c>
      <c r="J3" s="2" t="s">
        <v>18</v>
      </c>
      <c r="K3" s="2" t="s">
        <v>19</v>
      </c>
      <c r="L3">
        <v>0</v>
      </c>
      <c r="M3" t="str">
        <v>Yes</v>
      </c>
      <c r="N3">
        <v>0</v>
      </c>
      <c r="O3" t="str">
        <v>Youth</v>
      </c>
    </row>
    <row r="4" spans="1:15" ht="14.5" x14ac:dyDescent="0.35">
      <c r="A4" s="2" t="s">
        <v>20</v>
      </c>
      <c r="B4" s="2" t="s">
        <v>21</v>
      </c>
      <c r="C4" s="2">
        <v>24</v>
      </c>
      <c r="D4" s="2" t="s">
        <v>12</v>
      </c>
      <c r="E4" s="2" t="s">
        <v>22</v>
      </c>
      <c r="F4" s="3">
        <v>45191</v>
      </c>
      <c r="G4" s="3">
        <v>45371</v>
      </c>
      <c r="H4" s="2">
        <v>1200</v>
      </c>
      <c r="I4" s="2">
        <v>18</v>
      </c>
      <c r="J4" s="2" t="s">
        <v>23</v>
      </c>
      <c r="K4" s="2" t="s">
        <v>24</v>
      </c>
      <c r="L4">
        <v>6</v>
      </c>
      <c r="M4" t="str">
        <v>Yes</v>
      </c>
      <c r="N4">
        <v>7200</v>
      </c>
      <c r="O4" t="str">
        <v>Youth</v>
      </c>
    </row>
    <row r="5" spans="1:15" ht="14.5" x14ac:dyDescent="0.35">
      <c r="A5" s="2" t="s">
        <v>25</v>
      </c>
      <c r="B5" s="2" t="s">
        <v>26</v>
      </c>
      <c r="C5" s="2">
        <v>31</v>
      </c>
      <c r="D5" s="2" t="s">
        <v>27</v>
      </c>
      <c r="E5" s="2" t="s">
        <v>22</v>
      </c>
      <c r="F5" s="3">
        <v>45479</v>
      </c>
      <c r="G5" s="3">
        <v>45587</v>
      </c>
      <c r="H5" s="2">
        <v>1200</v>
      </c>
      <c r="I5" s="2">
        <v>16</v>
      </c>
      <c r="J5" s="2" t="s">
        <v>23</v>
      </c>
      <c r="K5" s="2" t="s">
        <v>28</v>
      </c>
      <c r="L5">
        <v>3</v>
      </c>
      <c r="M5" t="str">
        <v>Yes</v>
      </c>
      <c r="N5">
        <v>3600</v>
      </c>
      <c r="O5" t="str">
        <v>Senior</v>
      </c>
    </row>
    <row r="6" spans="1:15" ht="14.5" x14ac:dyDescent="0.35">
      <c r="A6" s="2" t="s">
        <v>29</v>
      </c>
      <c r="B6" s="2" t="s">
        <v>30</v>
      </c>
      <c r="C6" s="2">
        <v>19</v>
      </c>
      <c r="D6" s="2" t="s">
        <v>12</v>
      </c>
      <c r="E6" s="2" t="s">
        <v>31</v>
      </c>
      <c r="F6" s="3">
        <v>45286</v>
      </c>
      <c r="G6" s="3">
        <v>45501</v>
      </c>
      <c r="H6" s="2">
        <v>2500</v>
      </c>
      <c r="I6" s="2">
        <v>12</v>
      </c>
      <c r="J6" s="2" t="s">
        <v>14</v>
      </c>
      <c r="K6" s="2" t="s">
        <v>32</v>
      </c>
      <c r="L6">
        <v>7</v>
      </c>
      <c r="M6" t="str">
        <v>Yes</v>
      </c>
      <c r="N6">
        <v>17500</v>
      </c>
      <c r="O6" t="str">
        <v>Youth</v>
      </c>
    </row>
    <row r="7" spans="1:15" ht="14.5" x14ac:dyDescent="0.35">
      <c r="A7" s="2" t="s">
        <v>33</v>
      </c>
      <c r="B7" s="2" t="s">
        <v>34</v>
      </c>
      <c r="C7" s="2">
        <v>40</v>
      </c>
      <c r="D7" s="2" t="s">
        <v>12</v>
      </c>
      <c r="E7" s="2" t="s">
        <v>13</v>
      </c>
      <c r="F7" s="3">
        <v>45317</v>
      </c>
      <c r="G7" s="3">
        <v>45392</v>
      </c>
      <c r="H7" s="2">
        <v>800</v>
      </c>
      <c r="I7" s="2">
        <v>14</v>
      </c>
      <c r="J7" s="2" t="s">
        <v>35</v>
      </c>
      <c r="K7" s="2" t="s">
        <v>36</v>
      </c>
      <c r="L7">
        <v>2</v>
      </c>
      <c r="M7" t="str">
        <v>Yes</v>
      </c>
      <c r="N7">
        <v>1600</v>
      </c>
      <c r="O7" t="str">
        <v>Senior</v>
      </c>
    </row>
    <row r="8" spans="1:15" ht="14.5" x14ac:dyDescent="0.35">
      <c r="A8" s="2" t="s">
        <v>37</v>
      </c>
      <c r="B8" s="2" t="s">
        <v>38</v>
      </c>
      <c r="C8" s="2">
        <v>41</v>
      </c>
      <c r="D8" s="2" t="s">
        <v>27</v>
      </c>
      <c r="E8" s="2" t="s">
        <v>13</v>
      </c>
      <c r="F8" s="3">
        <v>45588</v>
      </c>
      <c r="G8" s="3">
        <v>45677</v>
      </c>
      <c r="H8" s="2">
        <v>800</v>
      </c>
      <c r="I8" s="2">
        <v>25</v>
      </c>
      <c r="J8" s="2" t="s">
        <v>18</v>
      </c>
      <c r="L8">
        <v>2</v>
      </c>
      <c r="M8" t="str">
        <v>No</v>
      </c>
      <c r="N8">
        <v>1600</v>
      </c>
      <c r="O8" t="str">
        <v>Senior</v>
      </c>
    </row>
    <row r="9" spans="1:15" ht="14.5" x14ac:dyDescent="0.35">
      <c r="A9" s="2" t="s">
        <v>39</v>
      </c>
      <c r="B9" s="2" t="s">
        <v>40</v>
      </c>
      <c r="C9" s="2">
        <v>43</v>
      </c>
      <c r="D9" s="2" t="s">
        <v>12</v>
      </c>
      <c r="E9" s="2" t="s">
        <v>41</v>
      </c>
      <c r="F9" s="3">
        <v>45450</v>
      </c>
      <c r="G9" s="3">
        <v>45563</v>
      </c>
      <c r="H9" s="2">
        <v>1800</v>
      </c>
      <c r="I9" s="2">
        <v>28</v>
      </c>
      <c r="J9" s="2" t="s">
        <v>42</v>
      </c>
      <c r="L9">
        <v>3</v>
      </c>
      <c r="M9" t="str">
        <v>No</v>
      </c>
      <c r="N9">
        <v>5400</v>
      </c>
      <c r="O9" t="str">
        <v>Senior</v>
      </c>
    </row>
    <row r="10" spans="1:15" ht="14.5" x14ac:dyDescent="0.35">
      <c r="A10" s="2" t="s">
        <v>43</v>
      </c>
      <c r="B10" s="2" t="s">
        <v>44</v>
      </c>
      <c r="C10" s="2">
        <v>42</v>
      </c>
      <c r="D10" s="2" t="s">
        <v>12</v>
      </c>
      <c r="E10" s="2" t="s">
        <v>13</v>
      </c>
      <c r="F10" s="3">
        <v>45569</v>
      </c>
      <c r="G10" s="3">
        <v>45582</v>
      </c>
      <c r="H10" s="2">
        <v>800</v>
      </c>
      <c r="I10" s="2">
        <v>3</v>
      </c>
      <c r="J10" s="2" t="s">
        <v>42</v>
      </c>
      <c r="K10" s="2" t="s">
        <v>45</v>
      </c>
      <c r="L10">
        <v>0</v>
      </c>
      <c r="M10" t="str">
        <v>Yes</v>
      </c>
      <c r="N10">
        <v>0</v>
      </c>
      <c r="O10" t="str">
        <v>Senior</v>
      </c>
    </row>
    <row r="11" spans="1:15" ht="14.5" x14ac:dyDescent="0.35">
      <c r="A11" s="2" t="s">
        <v>46</v>
      </c>
      <c r="B11" s="2" t="s">
        <v>47</v>
      </c>
      <c r="C11" s="2">
        <v>37</v>
      </c>
      <c r="D11" s="2" t="s">
        <v>12</v>
      </c>
      <c r="E11" s="2" t="s">
        <v>22</v>
      </c>
      <c r="F11" s="3">
        <v>45202</v>
      </c>
      <c r="G11" s="3">
        <v>45280</v>
      </c>
      <c r="H11" s="2">
        <v>1200</v>
      </c>
      <c r="I11" s="2">
        <v>29</v>
      </c>
      <c r="J11" s="2" t="s">
        <v>35</v>
      </c>
      <c r="K11" s="2" t="s">
        <v>48</v>
      </c>
      <c r="L11">
        <v>2</v>
      </c>
      <c r="M11" t="str">
        <v>Yes</v>
      </c>
      <c r="N11">
        <v>2400</v>
      </c>
      <c r="O11" t="str">
        <v>Senior</v>
      </c>
    </row>
    <row r="12" spans="1:15" ht="14.5" x14ac:dyDescent="0.35">
      <c r="A12" s="2" t="s">
        <v>49</v>
      </c>
      <c r="B12" s="2" t="s">
        <v>50</v>
      </c>
      <c r="C12" s="2">
        <v>48</v>
      </c>
      <c r="D12" s="2" t="s">
        <v>27</v>
      </c>
      <c r="E12" s="2" t="s">
        <v>22</v>
      </c>
      <c r="F12" s="3">
        <v>45297</v>
      </c>
      <c r="G12" s="3">
        <v>45459</v>
      </c>
      <c r="H12" s="2">
        <v>1200</v>
      </c>
      <c r="I12" s="2">
        <v>13</v>
      </c>
      <c r="J12" s="2" t="s">
        <v>14</v>
      </c>
      <c r="K12" s="2" t="s">
        <v>51</v>
      </c>
      <c r="L12">
        <v>5</v>
      </c>
      <c r="M12" t="str">
        <v>Yes</v>
      </c>
      <c r="N12">
        <v>6000</v>
      </c>
      <c r="O12" t="str">
        <v>Senior</v>
      </c>
    </row>
    <row r="13" spans="1:15" ht="14.5" x14ac:dyDescent="0.35">
      <c r="A13" s="2" t="s">
        <v>52</v>
      </c>
      <c r="B13" s="2" t="s">
        <v>53</v>
      </c>
      <c r="C13" s="2">
        <v>36</v>
      </c>
      <c r="D13" s="2" t="s">
        <v>12</v>
      </c>
      <c r="E13" s="2" t="s">
        <v>22</v>
      </c>
      <c r="F13" s="3">
        <v>45154</v>
      </c>
      <c r="G13" s="3">
        <v>45568</v>
      </c>
      <c r="H13" s="2">
        <v>1200</v>
      </c>
      <c r="I13" s="2">
        <v>19</v>
      </c>
      <c r="J13" s="2" t="s">
        <v>42</v>
      </c>
      <c r="K13" s="2" t="s">
        <v>54</v>
      </c>
      <c r="L13">
        <v>13</v>
      </c>
      <c r="M13" t="str">
        <v>Yes</v>
      </c>
      <c r="N13">
        <v>15600</v>
      </c>
      <c r="O13" t="str">
        <v>Senior</v>
      </c>
    </row>
    <row r="14" spans="1:15" ht="14.5" x14ac:dyDescent="0.35">
      <c r="A14" s="2" t="s">
        <v>55</v>
      </c>
      <c r="B14" s="2" t="s">
        <v>56</v>
      </c>
      <c r="C14" s="2">
        <v>48</v>
      </c>
      <c r="D14" s="2" t="s">
        <v>27</v>
      </c>
      <c r="E14" s="2" t="s">
        <v>41</v>
      </c>
      <c r="F14" s="3">
        <v>45556</v>
      </c>
      <c r="G14" s="3">
        <v>45641</v>
      </c>
      <c r="H14" s="2">
        <v>1800</v>
      </c>
      <c r="I14" s="2">
        <v>22</v>
      </c>
      <c r="J14" s="2" t="s">
        <v>42</v>
      </c>
      <c r="L14">
        <v>2</v>
      </c>
      <c r="M14" t="str">
        <v>No</v>
      </c>
      <c r="N14">
        <v>3600</v>
      </c>
      <c r="O14" t="str">
        <v>Senior</v>
      </c>
    </row>
    <row r="15" spans="1:15" ht="14.5" x14ac:dyDescent="0.35">
      <c r="A15" s="2" t="s">
        <v>57</v>
      </c>
      <c r="B15" s="2" t="s">
        <v>58</v>
      </c>
      <c r="C15" s="2">
        <v>39</v>
      </c>
      <c r="D15" s="2" t="s">
        <v>12</v>
      </c>
      <c r="E15" s="2" t="s">
        <v>22</v>
      </c>
      <c r="F15" s="3">
        <v>45065</v>
      </c>
      <c r="G15" s="3">
        <v>45242</v>
      </c>
      <c r="H15" s="2">
        <v>1200</v>
      </c>
      <c r="I15" s="2">
        <v>28</v>
      </c>
      <c r="J15" s="2" t="s">
        <v>35</v>
      </c>
      <c r="L15">
        <v>5</v>
      </c>
      <c r="M15" t="str">
        <v>No</v>
      </c>
      <c r="N15">
        <v>6000</v>
      </c>
      <c r="O15" t="str">
        <v>Senior</v>
      </c>
    </row>
    <row r="16" spans="1:15" ht="14.5" x14ac:dyDescent="0.35">
      <c r="A16" s="2" t="s">
        <v>59</v>
      </c>
      <c r="B16" s="2" t="s">
        <v>60</v>
      </c>
      <c r="C16" s="2">
        <v>44</v>
      </c>
      <c r="D16" s="2" t="s">
        <v>27</v>
      </c>
      <c r="E16" s="2" t="s">
        <v>13</v>
      </c>
      <c r="F16" s="3">
        <v>45333</v>
      </c>
      <c r="G16" s="3">
        <v>45540</v>
      </c>
      <c r="H16" s="2">
        <v>800</v>
      </c>
      <c r="I16" s="2">
        <v>8</v>
      </c>
      <c r="J16" s="2" t="s">
        <v>23</v>
      </c>
      <c r="L16">
        <v>6</v>
      </c>
      <c r="M16" t="str">
        <v>No</v>
      </c>
      <c r="N16">
        <v>4800</v>
      </c>
      <c r="O16" t="str">
        <v>Senior</v>
      </c>
    </row>
    <row r="17" spans="1:15" ht="14.5" x14ac:dyDescent="0.35">
      <c r="A17" s="2" t="s">
        <v>61</v>
      </c>
      <c r="B17" s="2" t="s">
        <v>62</v>
      </c>
      <c r="C17" s="2">
        <v>39</v>
      </c>
      <c r="D17" s="2" t="s">
        <v>12</v>
      </c>
      <c r="E17" s="2" t="s">
        <v>31</v>
      </c>
      <c r="F17" s="3">
        <v>45702</v>
      </c>
      <c r="G17" s="3">
        <v>45732</v>
      </c>
      <c r="H17" s="2">
        <v>2500</v>
      </c>
      <c r="I17" s="2">
        <v>14</v>
      </c>
      <c r="J17" s="2" t="s">
        <v>42</v>
      </c>
      <c r="L17">
        <v>1</v>
      </c>
      <c r="M17" t="str">
        <v>No</v>
      </c>
      <c r="N17">
        <v>2500</v>
      </c>
      <c r="O17" t="str">
        <v>Senior</v>
      </c>
    </row>
    <row r="18" spans="1:15" ht="14.5" x14ac:dyDescent="0.35">
      <c r="A18" s="2" t="s">
        <v>63</v>
      </c>
      <c r="B18" s="2" t="s">
        <v>64</v>
      </c>
      <c r="C18" s="2">
        <v>35</v>
      </c>
      <c r="D18" s="2" t="s">
        <v>12</v>
      </c>
      <c r="E18" s="2" t="s">
        <v>22</v>
      </c>
      <c r="F18" s="3">
        <v>45329</v>
      </c>
      <c r="G18" s="3">
        <v>45685</v>
      </c>
      <c r="H18" s="2">
        <v>1200</v>
      </c>
      <c r="I18" s="2">
        <v>25</v>
      </c>
      <c r="J18" s="2" t="s">
        <v>23</v>
      </c>
      <c r="L18">
        <v>11</v>
      </c>
      <c r="M18" t="str">
        <v>No</v>
      </c>
      <c r="N18">
        <v>13200</v>
      </c>
      <c r="O18" t="str">
        <v>Senior</v>
      </c>
    </row>
    <row r="19" spans="1:15" ht="14.5" x14ac:dyDescent="0.35">
      <c r="A19" s="2" t="s">
        <v>65</v>
      </c>
      <c r="B19" s="2" t="s">
        <v>66</v>
      </c>
      <c r="C19" s="2">
        <v>56</v>
      </c>
      <c r="D19" s="2" t="s">
        <v>27</v>
      </c>
      <c r="E19" s="2" t="s">
        <v>31</v>
      </c>
      <c r="F19" s="3">
        <v>45213</v>
      </c>
      <c r="G19" s="3">
        <v>45649</v>
      </c>
      <c r="H19" s="2">
        <v>2500</v>
      </c>
      <c r="I19" s="2">
        <v>13</v>
      </c>
      <c r="J19" s="2" t="s">
        <v>67</v>
      </c>
      <c r="L19">
        <v>14</v>
      </c>
      <c r="M19" t="str">
        <v>No</v>
      </c>
      <c r="N19">
        <v>35000</v>
      </c>
      <c r="O19" t="str">
        <v>Senior</v>
      </c>
    </row>
    <row r="20" spans="1:15" ht="14.5" x14ac:dyDescent="0.35">
      <c r="A20" s="2" t="s">
        <v>68</v>
      </c>
      <c r="B20" s="2" t="s">
        <v>69</v>
      </c>
      <c r="C20" s="2">
        <v>27</v>
      </c>
      <c r="D20" s="2" t="s">
        <v>27</v>
      </c>
      <c r="E20" s="2" t="s">
        <v>13</v>
      </c>
      <c r="F20" s="3">
        <v>45354</v>
      </c>
      <c r="G20" s="3">
        <v>45664</v>
      </c>
      <c r="H20" s="2">
        <v>800</v>
      </c>
      <c r="I20" s="2">
        <v>26</v>
      </c>
      <c r="J20" s="2" t="s">
        <v>35</v>
      </c>
      <c r="L20">
        <v>10</v>
      </c>
      <c r="M20" t="str">
        <v>No</v>
      </c>
      <c r="N20">
        <v>8000</v>
      </c>
      <c r="O20" t="str">
        <v>Youth</v>
      </c>
    </row>
    <row r="21" spans="1:15" ht="15.75" customHeight="1" x14ac:dyDescent="0.35">
      <c r="A21" s="2" t="s">
        <v>70</v>
      </c>
      <c r="B21" s="2" t="s">
        <v>71</v>
      </c>
      <c r="C21" s="2">
        <v>28</v>
      </c>
      <c r="D21" s="2" t="s">
        <v>12</v>
      </c>
      <c r="E21" s="2" t="s">
        <v>31</v>
      </c>
      <c r="F21" s="3">
        <v>45417</v>
      </c>
      <c r="G21" s="3">
        <v>45608</v>
      </c>
      <c r="H21" s="2">
        <v>2500</v>
      </c>
      <c r="I21" s="2">
        <v>21</v>
      </c>
      <c r="J21" s="2" t="s">
        <v>35</v>
      </c>
      <c r="K21" s="2" t="s">
        <v>72</v>
      </c>
      <c r="L21">
        <v>6</v>
      </c>
      <c r="M21" t="str">
        <v>Yes</v>
      </c>
      <c r="N21">
        <v>15000</v>
      </c>
      <c r="O21" t="str">
        <v>Youth</v>
      </c>
    </row>
    <row r="22" spans="1:15" ht="15.75" customHeight="1" x14ac:dyDescent="0.35">
      <c r="A22" s="2" t="s">
        <v>73</v>
      </c>
      <c r="B22" s="2" t="s">
        <v>74</v>
      </c>
      <c r="C22" s="2">
        <v>57</v>
      </c>
      <c r="D22" s="2" t="s">
        <v>27</v>
      </c>
      <c r="E22" s="2" t="s">
        <v>41</v>
      </c>
      <c r="F22" s="3">
        <v>45146</v>
      </c>
      <c r="G22" s="3">
        <v>45674</v>
      </c>
      <c r="H22" s="2">
        <v>1800</v>
      </c>
      <c r="I22" s="2">
        <v>19</v>
      </c>
      <c r="J22" s="2" t="s">
        <v>35</v>
      </c>
      <c r="L22">
        <v>17</v>
      </c>
      <c r="M22" t="str">
        <v>No</v>
      </c>
      <c r="N22">
        <v>30600</v>
      </c>
      <c r="O22" t="str">
        <v>Senior</v>
      </c>
    </row>
    <row r="23" spans="1:15" ht="15.75" customHeight="1" x14ac:dyDescent="0.35">
      <c r="A23" s="2" t="s">
        <v>75</v>
      </c>
      <c r="B23" s="2" t="s">
        <v>76</v>
      </c>
      <c r="C23" s="2">
        <v>26</v>
      </c>
      <c r="D23" s="2" t="s">
        <v>27</v>
      </c>
      <c r="E23" s="2" t="s">
        <v>41</v>
      </c>
      <c r="F23" s="3">
        <v>45320</v>
      </c>
      <c r="G23" s="3">
        <v>45616</v>
      </c>
      <c r="H23" s="2">
        <v>1800</v>
      </c>
      <c r="I23" s="2">
        <v>5</v>
      </c>
      <c r="J23" s="2" t="s">
        <v>14</v>
      </c>
      <c r="L23">
        <v>9</v>
      </c>
      <c r="M23" t="str">
        <v>No</v>
      </c>
      <c r="N23">
        <v>16200</v>
      </c>
      <c r="O23" t="str">
        <v>Youth</v>
      </c>
    </row>
    <row r="24" spans="1:15" ht="15.75" customHeight="1" x14ac:dyDescent="0.35">
      <c r="A24" s="2" t="s">
        <v>77</v>
      </c>
      <c r="B24" s="2" t="s">
        <v>78</v>
      </c>
      <c r="C24" s="2">
        <v>48</v>
      </c>
      <c r="D24" s="2" t="s">
        <v>12</v>
      </c>
      <c r="E24" s="2" t="s">
        <v>41</v>
      </c>
      <c r="F24" s="3">
        <v>45451</v>
      </c>
      <c r="G24" s="3">
        <v>45455</v>
      </c>
      <c r="H24" s="2">
        <v>1800</v>
      </c>
      <c r="I24" s="2">
        <v>18</v>
      </c>
      <c r="J24" s="2" t="s">
        <v>67</v>
      </c>
      <c r="L24">
        <v>0</v>
      </c>
      <c r="M24" t="str">
        <v>No</v>
      </c>
      <c r="N24">
        <v>0</v>
      </c>
      <c r="O24" t="str">
        <v>Senior</v>
      </c>
    </row>
    <row r="25" spans="1:15" ht="15.75" customHeight="1" x14ac:dyDescent="0.35">
      <c r="A25" s="2" t="s">
        <v>79</v>
      </c>
      <c r="B25" s="2" t="s">
        <v>80</v>
      </c>
      <c r="C25" s="2">
        <v>25</v>
      </c>
      <c r="D25" s="2" t="s">
        <v>27</v>
      </c>
      <c r="E25" s="2" t="s">
        <v>22</v>
      </c>
      <c r="F25" s="3">
        <v>45439</v>
      </c>
      <c r="G25" s="3">
        <v>45730</v>
      </c>
      <c r="H25" s="2">
        <v>1200</v>
      </c>
      <c r="I25" s="2">
        <v>6</v>
      </c>
      <c r="J25" s="2" t="s">
        <v>14</v>
      </c>
      <c r="L25">
        <v>9</v>
      </c>
      <c r="M25" t="str">
        <v>No</v>
      </c>
      <c r="N25">
        <v>10800</v>
      </c>
      <c r="O25" t="str">
        <v>Youth</v>
      </c>
    </row>
    <row r="26" spans="1:15" ht="15.75" customHeight="1" x14ac:dyDescent="0.35">
      <c r="A26" s="2" t="s">
        <v>81</v>
      </c>
      <c r="B26" s="2" t="s">
        <v>82</v>
      </c>
      <c r="C26" s="2">
        <v>53</v>
      </c>
      <c r="D26" s="2" t="s">
        <v>12</v>
      </c>
      <c r="E26" s="2" t="s">
        <v>41</v>
      </c>
      <c r="F26" s="3">
        <v>45286</v>
      </c>
      <c r="G26" s="3">
        <v>45372</v>
      </c>
      <c r="H26" s="2">
        <v>1800</v>
      </c>
      <c r="I26" s="2">
        <v>17</v>
      </c>
      <c r="J26" s="2" t="s">
        <v>35</v>
      </c>
      <c r="K26" s="2" t="s">
        <v>83</v>
      </c>
      <c r="L26">
        <v>2</v>
      </c>
      <c r="M26" t="str">
        <v>Yes</v>
      </c>
      <c r="N26">
        <v>3600</v>
      </c>
      <c r="O26" t="str">
        <v>Senior</v>
      </c>
    </row>
    <row r="27" spans="1:15" ht="15.75" customHeight="1" x14ac:dyDescent="0.35">
      <c r="A27" s="2" t="s">
        <v>84</v>
      </c>
      <c r="B27" s="2" t="s">
        <v>85</v>
      </c>
      <c r="C27" s="2">
        <v>42</v>
      </c>
      <c r="D27" s="2" t="s">
        <v>27</v>
      </c>
      <c r="E27" s="2" t="s">
        <v>22</v>
      </c>
      <c r="F27" s="3">
        <v>45702</v>
      </c>
      <c r="G27" s="3">
        <v>45727</v>
      </c>
      <c r="H27" s="2">
        <v>1200</v>
      </c>
      <c r="I27" s="2">
        <v>3</v>
      </c>
      <c r="J27" s="2" t="s">
        <v>67</v>
      </c>
      <c r="L27">
        <v>0</v>
      </c>
      <c r="M27" t="str">
        <v>No</v>
      </c>
      <c r="N27">
        <v>0</v>
      </c>
      <c r="O27" t="str">
        <v>Senior</v>
      </c>
    </row>
    <row r="28" spans="1:15" ht="15.75" customHeight="1" x14ac:dyDescent="0.35">
      <c r="A28" s="2" t="s">
        <v>86</v>
      </c>
      <c r="B28" s="2" t="s">
        <v>87</v>
      </c>
      <c r="C28" s="2">
        <v>24</v>
      </c>
      <c r="D28" s="2" t="s">
        <v>12</v>
      </c>
      <c r="E28" s="2" t="s">
        <v>31</v>
      </c>
      <c r="F28" s="3">
        <v>45698</v>
      </c>
      <c r="G28" s="3">
        <v>45726</v>
      </c>
      <c r="H28" s="2">
        <v>2500</v>
      </c>
      <c r="I28" s="2">
        <v>28</v>
      </c>
      <c r="J28" s="2" t="s">
        <v>35</v>
      </c>
      <c r="L28">
        <v>0</v>
      </c>
      <c r="M28" t="str">
        <v>No</v>
      </c>
      <c r="N28">
        <v>0</v>
      </c>
      <c r="O28" t="str">
        <v>Youth</v>
      </c>
    </row>
    <row r="29" spans="1:15" ht="15.75" customHeight="1" x14ac:dyDescent="0.35">
      <c r="A29" s="2" t="s">
        <v>88</v>
      </c>
      <c r="B29" s="2" t="s">
        <v>89</v>
      </c>
      <c r="C29" s="2">
        <v>53</v>
      </c>
      <c r="D29" s="2" t="s">
        <v>12</v>
      </c>
      <c r="E29" s="2" t="s">
        <v>22</v>
      </c>
      <c r="F29" s="3">
        <v>45614</v>
      </c>
      <c r="G29" s="3">
        <v>45645</v>
      </c>
      <c r="H29" s="2">
        <v>1200</v>
      </c>
      <c r="I29" s="2">
        <v>23</v>
      </c>
      <c r="J29" s="2" t="s">
        <v>18</v>
      </c>
      <c r="L29">
        <v>1</v>
      </c>
      <c r="M29" t="str">
        <v>No</v>
      </c>
      <c r="N29">
        <v>1200</v>
      </c>
      <c r="O29" t="str">
        <v>Senior</v>
      </c>
    </row>
    <row r="30" spans="1:15" ht="15.75" customHeight="1" x14ac:dyDescent="0.35">
      <c r="A30" s="2" t="s">
        <v>90</v>
      </c>
      <c r="B30" s="2" t="s">
        <v>91</v>
      </c>
      <c r="C30" s="2">
        <v>29</v>
      </c>
      <c r="D30" s="2" t="s">
        <v>27</v>
      </c>
      <c r="E30" s="2" t="s">
        <v>31</v>
      </c>
      <c r="F30" s="3">
        <v>45401</v>
      </c>
      <c r="G30" s="3">
        <v>45408</v>
      </c>
      <c r="H30" s="2">
        <v>2500</v>
      </c>
      <c r="I30" s="2">
        <v>8</v>
      </c>
      <c r="J30" s="2" t="s">
        <v>23</v>
      </c>
      <c r="L30">
        <v>0</v>
      </c>
      <c r="M30" t="str">
        <v>No</v>
      </c>
      <c r="N30">
        <v>0</v>
      </c>
      <c r="O30" t="str">
        <v>Youth</v>
      </c>
    </row>
    <row r="31" spans="1:15" ht="15.75" customHeight="1" x14ac:dyDescent="0.35">
      <c r="A31" s="2" t="s">
        <v>92</v>
      </c>
      <c r="B31" s="2" t="s">
        <v>93</v>
      </c>
      <c r="C31" s="2">
        <v>31</v>
      </c>
      <c r="D31" s="2" t="s">
        <v>27</v>
      </c>
      <c r="E31" s="2" t="s">
        <v>31</v>
      </c>
      <c r="F31" s="3">
        <v>45667</v>
      </c>
      <c r="G31" s="3">
        <v>45745</v>
      </c>
      <c r="H31" s="2">
        <v>2500</v>
      </c>
      <c r="I31" s="2">
        <v>23</v>
      </c>
      <c r="J31" s="2" t="s">
        <v>42</v>
      </c>
      <c r="K31" s="2" t="s">
        <v>94</v>
      </c>
      <c r="L31">
        <v>2</v>
      </c>
      <c r="M31" t="str">
        <v>Yes</v>
      </c>
      <c r="N31">
        <v>5000</v>
      </c>
      <c r="O31" t="str">
        <v>Senior</v>
      </c>
    </row>
    <row r="32" spans="1:15" ht="15.75" customHeight="1" x14ac:dyDescent="0.35">
      <c r="A32" s="2" t="s">
        <v>95</v>
      </c>
      <c r="B32" s="2" t="s">
        <v>96</v>
      </c>
      <c r="C32" s="2">
        <v>52</v>
      </c>
      <c r="D32" s="2" t="s">
        <v>27</v>
      </c>
      <c r="E32" s="2" t="s">
        <v>13</v>
      </c>
      <c r="F32" s="3">
        <v>45088</v>
      </c>
      <c r="G32" s="3">
        <v>45656</v>
      </c>
      <c r="H32" s="2">
        <v>800</v>
      </c>
      <c r="I32" s="2">
        <v>9</v>
      </c>
      <c r="J32" s="2" t="s">
        <v>67</v>
      </c>
      <c r="K32" s="2" t="s">
        <v>97</v>
      </c>
      <c r="L32">
        <v>18</v>
      </c>
      <c r="M32" t="str">
        <v>Yes</v>
      </c>
      <c r="N32">
        <v>14400</v>
      </c>
      <c r="O32" t="str">
        <v>Senior</v>
      </c>
    </row>
    <row r="33" spans="1:15" ht="15.75" customHeight="1" x14ac:dyDescent="0.35">
      <c r="A33" s="2" t="s">
        <v>98</v>
      </c>
      <c r="B33" s="2" t="s">
        <v>99</v>
      </c>
      <c r="C33" s="2">
        <v>20</v>
      </c>
      <c r="D33" s="2" t="s">
        <v>12</v>
      </c>
      <c r="E33" s="2" t="s">
        <v>22</v>
      </c>
      <c r="F33" s="3">
        <v>45391</v>
      </c>
      <c r="G33" s="3">
        <v>45604</v>
      </c>
      <c r="H33" s="2">
        <v>1200</v>
      </c>
      <c r="I33" s="2">
        <v>2</v>
      </c>
      <c r="J33" s="2" t="s">
        <v>35</v>
      </c>
      <c r="L33">
        <v>7</v>
      </c>
      <c r="M33" t="str">
        <v>No</v>
      </c>
      <c r="N33">
        <v>8400</v>
      </c>
      <c r="O33" t="str">
        <v>Youth</v>
      </c>
    </row>
    <row r="34" spans="1:15" ht="15.75" customHeight="1" x14ac:dyDescent="0.35">
      <c r="A34" s="2" t="s">
        <v>100</v>
      </c>
      <c r="B34" s="2" t="s">
        <v>101</v>
      </c>
      <c r="C34" s="2">
        <v>22</v>
      </c>
      <c r="D34" s="2" t="s">
        <v>12</v>
      </c>
      <c r="E34" s="2" t="s">
        <v>13</v>
      </c>
      <c r="F34" s="3">
        <v>45699</v>
      </c>
      <c r="G34" s="3">
        <v>45740</v>
      </c>
      <c r="H34" s="2">
        <v>800</v>
      </c>
      <c r="I34" s="2">
        <v>30</v>
      </c>
      <c r="J34" s="2" t="s">
        <v>35</v>
      </c>
      <c r="L34">
        <v>1</v>
      </c>
      <c r="M34" t="str">
        <v>No</v>
      </c>
      <c r="N34">
        <v>800</v>
      </c>
      <c r="O34" t="str">
        <v>Youth</v>
      </c>
    </row>
    <row r="35" spans="1:15" ht="15.75" customHeight="1" x14ac:dyDescent="0.35">
      <c r="A35" s="2" t="s">
        <v>102</v>
      </c>
      <c r="B35" s="2" t="s">
        <v>103</v>
      </c>
      <c r="C35" s="2">
        <v>23</v>
      </c>
      <c r="D35" s="2" t="s">
        <v>12</v>
      </c>
      <c r="E35" s="2" t="s">
        <v>41</v>
      </c>
      <c r="F35" s="3">
        <v>45588</v>
      </c>
      <c r="G35" s="3">
        <v>45721</v>
      </c>
      <c r="H35" s="2">
        <v>1800</v>
      </c>
      <c r="I35" s="2">
        <v>23</v>
      </c>
      <c r="J35" s="2" t="s">
        <v>18</v>
      </c>
      <c r="K35" s="2" t="s">
        <v>104</v>
      </c>
      <c r="L35">
        <v>4</v>
      </c>
      <c r="M35" t="str">
        <v>Yes</v>
      </c>
      <c r="N35">
        <v>7200</v>
      </c>
      <c r="O35" t="str">
        <v>Youth</v>
      </c>
    </row>
    <row r="36" spans="1:15" ht="15.75" customHeight="1" x14ac:dyDescent="0.35">
      <c r="A36" s="2" t="s">
        <v>105</v>
      </c>
      <c r="B36" s="2" t="s">
        <v>106</v>
      </c>
      <c r="C36" s="2">
        <v>27</v>
      </c>
      <c r="D36" s="2" t="s">
        <v>27</v>
      </c>
      <c r="E36" s="2" t="s">
        <v>22</v>
      </c>
      <c r="F36" s="3">
        <v>45312</v>
      </c>
      <c r="G36" s="3">
        <v>45652</v>
      </c>
      <c r="H36" s="2">
        <v>1200</v>
      </c>
      <c r="I36" s="2">
        <v>27</v>
      </c>
      <c r="J36" s="2" t="s">
        <v>18</v>
      </c>
      <c r="L36">
        <v>11</v>
      </c>
      <c r="M36" t="str">
        <v>No</v>
      </c>
      <c r="N36">
        <v>13200</v>
      </c>
      <c r="O36" t="str">
        <v>Youth</v>
      </c>
    </row>
    <row r="37" spans="1:15" ht="15.75" customHeight="1" x14ac:dyDescent="0.35"/>
    <row r="38" spans="1:15" ht="15.75" customHeight="1" x14ac:dyDescent="0.35"/>
    <row r="39" spans="1:15" ht="15.75" customHeight="1" x14ac:dyDescent="0.35"/>
    <row r="40" spans="1:15" ht="15.75" customHeight="1" x14ac:dyDescent="0.35"/>
    <row r="41" spans="1:15" ht="15.75" customHeight="1" x14ac:dyDescent="0.35"/>
    <row r="42" spans="1:15" ht="15.75" customHeight="1" x14ac:dyDescent="0.35"/>
    <row r="43" spans="1:15" ht="15.75" customHeight="1" x14ac:dyDescent="0.35"/>
    <row r="44" spans="1:15" ht="15.75" customHeight="1" x14ac:dyDescent="0.35"/>
    <row r="45" spans="1:15" ht="15.75" customHeight="1" x14ac:dyDescent="0.35"/>
    <row r="46" spans="1:15" ht="15.75" customHeight="1" x14ac:dyDescent="0.35"/>
    <row r="47" spans="1:15" ht="15.75" customHeight="1" x14ac:dyDescent="0.35"/>
    <row r="48" spans="1:15"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onditionalFormatting sqref="A1:N36">
    <cfRule type="expression" priority="3">
      <formula>AND($I$2:$I$36&lt;10, $L$2:$L$36&gt;=3)</formula>
    </cfRule>
    <cfRule type="expression" priority="4">
      <formula>AND($I$2:$I$36&lt;10,$L$2:$L$36&gt;=3)</formula>
    </cfRule>
  </conditionalFormatting>
  <conditionalFormatting sqref="I2:I36">
    <cfRule type="iconSet" priority="2">
      <iconSet iconSet="3Arrows">
        <cfvo type="percent" val="0"/>
        <cfvo type="percent" val="33"/>
        <cfvo type="percent" val="67"/>
      </iconSet>
    </cfRule>
  </conditionalFormatting>
  <conditionalFormatting sqref="L2:L36">
    <cfRule type="iconSet" priority="1">
      <iconSet iconSet="3Arrows">
        <cfvo type="percent" val="0"/>
        <cfvo type="percent" val="33"/>
        <cfvo type="percent" val="67"/>
      </iconSet>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7D52-EB40-4AD1-A2D2-A54C27A4492D}">
  <dimension ref="A1:B4"/>
  <sheetViews>
    <sheetView workbookViewId="0">
      <selection activeCell="I9" sqref="I9"/>
    </sheetView>
  </sheetViews>
  <sheetFormatPr defaultRowHeight="14.5" x14ac:dyDescent="0.35"/>
  <cols>
    <col min="1" max="1" width="12.36328125" bestFit="1" customWidth="1"/>
    <col min="2" max="2" width="21.453125" bestFit="1" customWidth="1"/>
  </cols>
  <sheetData>
    <row r="1" spans="1:2" x14ac:dyDescent="0.35">
      <c r="A1" s="4" t="s">
        <v>110</v>
      </c>
      <c r="B1" t="s">
        <v>114</v>
      </c>
    </row>
    <row r="2" spans="1:2" x14ac:dyDescent="0.35">
      <c r="A2" s="5" t="s">
        <v>111</v>
      </c>
      <c r="B2" s="6">
        <v>1530</v>
      </c>
    </row>
    <row r="3" spans="1:2" x14ac:dyDescent="0.35">
      <c r="A3" s="5" t="s">
        <v>112</v>
      </c>
      <c r="B3" s="6">
        <v>1406.6666666666667</v>
      </c>
    </row>
    <row r="4" spans="1:2" x14ac:dyDescent="0.35">
      <c r="A4" s="5" t="s">
        <v>113</v>
      </c>
      <c r="B4" s="6">
        <v>1477.1428571428571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63FC7-1CE0-40DF-8D54-2CF8D0292C48}">
  <dimension ref="A1:H8"/>
  <sheetViews>
    <sheetView zoomScale="72" workbookViewId="0">
      <selection activeCell="I20" sqref="I20"/>
    </sheetView>
  </sheetViews>
  <sheetFormatPr defaultRowHeight="14.5" x14ac:dyDescent="0.35"/>
  <cols>
    <col min="1" max="1" width="15.90625" customWidth="1"/>
    <col min="2" max="2" width="19.08984375" customWidth="1"/>
    <col min="7" max="7" width="21.6328125" customWidth="1"/>
    <col min="8" max="8" width="20" customWidth="1"/>
    <col min="12" max="12" width="16.90625" customWidth="1"/>
    <col min="13" max="13" width="20.81640625" customWidth="1"/>
  </cols>
  <sheetData>
    <row r="1" spans="1:8" x14ac:dyDescent="0.35">
      <c r="A1" s="4" t="s">
        <v>110</v>
      </c>
      <c r="B1" t="s">
        <v>116</v>
      </c>
      <c r="G1" s="4" t="s">
        <v>110</v>
      </c>
      <c r="H1" t="s">
        <v>116</v>
      </c>
    </row>
    <row r="2" spans="1:8" x14ac:dyDescent="0.35">
      <c r="A2" s="5" t="s">
        <v>13</v>
      </c>
      <c r="B2" s="6">
        <v>36000</v>
      </c>
      <c r="G2" s="5" t="s">
        <v>14</v>
      </c>
      <c r="H2" s="6">
        <v>55300</v>
      </c>
    </row>
    <row r="3" spans="1:8" x14ac:dyDescent="0.35">
      <c r="A3" s="5" t="s">
        <v>31</v>
      </c>
      <c r="B3" s="6">
        <v>75000</v>
      </c>
      <c r="G3" s="5" t="s">
        <v>67</v>
      </c>
      <c r="H3" s="6">
        <v>49400</v>
      </c>
    </row>
    <row r="4" spans="1:8" x14ac:dyDescent="0.35">
      <c r="A4" s="5" t="s">
        <v>41</v>
      </c>
      <c r="B4" s="6">
        <v>66600</v>
      </c>
      <c r="G4" s="5" t="s">
        <v>23</v>
      </c>
      <c r="H4" s="6">
        <v>28800</v>
      </c>
    </row>
    <row r="5" spans="1:8" x14ac:dyDescent="0.35">
      <c r="A5" s="5" t="s">
        <v>22</v>
      </c>
      <c r="B5" s="6">
        <v>87600</v>
      </c>
      <c r="G5" s="5" t="s">
        <v>42</v>
      </c>
      <c r="H5" s="6">
        <v>32100</v>
      </c>
    </row>
    <row r="6" spans="1:8" x14ac:dyDescent="0.35">
      <c r="A6" s="5" t="s">
        <v>113</v>
      </c>
      <c r="B6" s="6">
        <v>265200</v>
      </c>
      <c r="G6" s="5" t="s">
        <v>35</v>
      </c>
      <c r="H6" s="6">
        <v>76400</v>
      </c>
    </row>
    <row r="7" spans="1:8" x14ac:dyDescent="0.35">
      <c r="G7" s="5" t="s">
        <v>18</v>
      </c>
      <c r="H7" s="6">
        <v>23200</v>
      </c>
    </row>
    <row r="8" spans="1:8" x14ac:dyDescent="0.35">
      <c r="G8" s="5" t="s">
        <v>113</v>
      </c>
      <c r="H8" s="6">
        <v>265200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9FA6-87DF-4FE9-AFC3-B30FD97E763D}">
  <dimension ref="A21:F31"/>
  <sheetViews>
    <sheetView showGridLines="0" topLeftCell="A16" zoomScale="90" zoomScaleNormal="90" workbookViewId="0">
      <selection activeCell="K2" sqref="K2"/>
    </sheetView>
  </sheetViews>
  <sheetFormatPr defaultColWidth="14" defaultRowHeight="14.5" x14ac:dyDescent="0.35"/>
  <sheetData>
    <row r="21" spans="1:6" x14ac:dyDescent="0.35">
      <c r="A21" s="4" t="s">
        <v>109</v>
      </c>
      <c r="B21" t="s">
        <v>118</v>
      </c>
    </row>
    <row r="23" spans="1:6" x14ac:dyDescent="0.35">
      <c r="A23" s="4" t="s">
        <v>116</v>
      </c>
      <c r="B23" s="4" t="s">
        <v>117</v>
      </c>
    </row>
    <row r="24" spans="1:6" x14ac:dyDescent="0.35">
      <c r="A24" s="4" t="s">
        <v>110</v>
      </c>
      <c r="B24" t="s">
        <v>13</v>
      </c>
      <c r="C24" t="s">
        <v>31</v>
      </c>
      <c r="D24" t="s">
        <v>41</v>
      </c>
      <c r="E24" t="s">
        <v>22</v>
      </c>
      <c r="F24" t="s">
        <v>113</v>
      </c>
    </row>
    <row r="25" spans="1:6" x14ac:dyDescent="0.35">
      <c r="A25" s="5" t="s">
        <v>14</v>
      </c>
      <c r="B25" s="6">
        <v>4800</v>
      </c>
      <c r="C25" s="6">
        <v>17500</v>
      </c>
      <c r="D25" s="6">
        <v>16200</v>
      </c>
      <c r="E25" s="6">
        <v>16800</v>
      </c>
      <c r="F25" s="6">
        <v>55300</v>
      </c>
    </row>
    <row r="26" spans="1:6" x14ac:dyDescent="0.35">
      <c r="A26" s="5" t="s">
        <v>67</v>
      </c>
      <c r="B26" s="6">
        <v>14400</v>
      </c>
      <c r="C26" s="6">
        <v>35000</v>
      </c>
      <c r="D26" s="6">
        <v>0</v>
      </c>
      <c r="E26" s="6">
        <v>0</v>
      </c>
      <c r="F26" s="6">
        <v>49400</v>
      </c>
    </row>
    <row r="27" spans="1:6" x14ac:dyDescent="0.35">
      <c r="A27" s="5" t="s">
        <v>23</v>
      </c>
      <c r="B27" s="6">
        <v>4800</v>
      </c>
      <c r="C27" s="6">
        <v>0</v>
      </c>
      <c r="D27" s="6"/>
      <c r="E27" s="6">
        <v>24000</v>
      </c>
      <c r="F27" s="6">
        <v>28800</v>
      </c>
    </row>
    <row r="28" spans="1:6" x14ac:dyDescent="0.35">
      <c r="A28" s="5" t="s">
        <v>42</v>
      </c>
      <c r="B28" s="6">
        <v>0</v>
      </c>
      <c r="C28" s="6">
        <v>7500</v>
      </c>
      <c r="D28" s="6">
        <v>9000</v>
      </c>
      <c r="E28" s="6">
        <v>15600</v>
      </c>
      <c r="F28" s="6">
        <v>32100</v>
      </c>
    </row>
    <row r="29" spans="1:6" x14ac:dyDescent="0.35">
      <c r="A29" s="5" t="s">
        <v>35</v>
      </c>
      <c r="B29" s="6">
        <v>10400</v>
      </c>
      <c r="C29" s="6">
        <v>15000</v>
      </c>
      <c r="D29" s="6">
        <v>34200</v>
      </c>
      <c r="E29" s="6">
        <v>16800</v>
      </c>
      <c r="F29" s="6">
        <v>76400</v>
      </c>
    </row>
    <row r="30" spans="1:6" x14ac:dyDescent="0.35">
      <c r="A30" s="5" t="s">
        <v>18</v>
      </c>
      <c r="B30" s="6">
        <v>1600</v>
      </c>
      <c r="C30" s="6"/>
      <c r="D30" s="6">
        <v>7200</v>
      </c>
      <c r="E30" s="6">
        <v>14400</v>
      </c>
      <c r="F30" s="6">
        <v>23200</v>
      </c>
    </row>
    <row r="31" spans="1:6" x14ac:dyDescent="0.35">
      <c r="A31" s="5" t="s">
        <v>113</v>
      </c>
      <c r="B31" s="6">
        <v>36000</v>
      </c>
      <c r="C31" s="6">
        <v>75000</v>
      </c>
      <c r="D31" s="6">
        <v>66600</v>
      </c>
      <c r="E31" s="6">
        <v>87600</v>
      </c>
      <c r="F31" s="6">
        <v>265200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DEC4-1172-47BB-8533-FDCFBFF2D9CD}">
  <dimension ref="A3:D22"/>
  <sheetViews>
    <sheetView showGridLines="0" zoomScale="77" workbookViewId="0">
      <selection activeCell="O12" sqref="O12"/>
    </sheetView>
  </sheetViews>
  <sheetFormatPr defaultRowHeight="14.5" x14ac:dyDescent="0.35"/>
  <cols>
    <col min="1" max="1" width="18.7265625" bestFit="1" customWidth="1"/>
    <col min="2" max="2" width="15.26953125" bestFit="1" customWidth="1"/>
    <col min="3" max="3" width="5.81640625" bestFit="1" customWidth="1"/>
    <col min="4" max="4" width="10.7265625" bestFit="1" customWidth="1"/>
  </cols>
  <sheetData>
    <row r="3" spans="1:4" x14ac:dyDescent="0.35">
      <c r="A3" s="4" t="s">
        <v>119</v>
      </c>
      <c r="B3" s="4" t="s">
        <v>117</v>
      </c>
    </row>
    <row r="4" spans="1:4" x14ac:dyDescent="0.35">
      <c r="A4" s="4" t="s">
        <v>110</v>
      </c>
      <c r="B4" t="s">
        <v>121</v>
      </c>
      <c r="C4" t="s">
        <v>122</v>
      </c>
      <c r="D4" t="s">
        <v>113</v>
      </c>
    </row>
    <row r="5" spans="1:4" x14ac:dyDescent="0.35">
      <c r="A5" s="5" t="s">
        <v>13</v>
      </c>
      <c r="B5" s="6">
        <v>6</v>
      </c>
      <c r="C5" s="6">
        <v>3</v>
      </c>
      <c r="D5" s="6">
        <v>9</v>
      </c>
    </row>
    <row r="6" spans="1:4" x14ac:dyDescent="0.35">
      <c r="A6" s="5" t="s">
        <v>31</v>
      </c>
      <c r="B6" s="6">
        <v>3</v>
      </c>
      <c r="C6" s="6">
        <v>4</v>
      </c>
      <c r="D6" s="6">
        <v>7</v>
      </c>
    </row>
    <row r="7" spans="1:4" x14ac:dyDescent="0.35">
      <c r="A7" s="5" t="s">
        <v>41</v>
      </c>
      <c r="B7" s="6">
        <v>5</v>
      </c>
      <c r="C7" s="6">
        <v>2</v>
      </c>
      <c r="D7" s="6">
        <v>7</v>
      </c>
    </row>
    <row r="8" spans="1:4" x14ac:dyDescent="0.35">
      <c r="A8" s="5" t="s">
        <v>22</v>
      </c>
      <c r="B8" s="6">
        <v>8</v>
      </c>
      <c r="C8" s="6">
        <v>4</v>
      </c>
      <c r="D8" s="6">
        <v>12</v>
      </c>
    </row>
    <row r="9" spans="1:4" x14ac:dyDescent="0.35">
      <c r="A9" s="5" t="s">
        <v>113</v>
      </c>
      <c r="B9" s="6">
        <v>22</v>
      </c>
      <c r="C9" s="6">
        <v>13</v>
      </c>
      <c r="D9" s="6">
        <v>35</v>
      </c>
    </row>
    <row r="14" spans="1:4" x14ac:dyDescent="0.35">
      <c r="A14" s="4" t="s">
        <v>119</v>
      </c>
      <c r="B14" s="4" t="s">
        <v>117</v>
      </c>
    </row>
    <row r="15" spans="1:4" x14ac:dyDescent="0.35">
      <c r="A15" s="4" t="s">
        <v>110</v>
      </c>
      <c r="B15" t="s">
        <v>27</v>
      </c>
      <c r="C15" t="s">
        <v>12</v>
      </c>
      <c r="D15" t="s">
        <v>113</v>
      </c>
    </row>
    <row r="16" spans="1:4" x14ac:dyDescent="0.35">
      <c r="A16" s="5" t="s">
        <v>14</v>
      </c>
      <c r="B16" s="6">
        <v>3</v>
      </c>
      <c r="C16" s="6">
        <v>2</v>
      </c>
      <c r="D16" s="6">
        <v>5</v>
      </c>
    </row>
    <row r="17" spans="1:4" x14ac:dyDescent="0.35">
      <c r="A17" s="5" t="s">
        <v>67</v>
      </c>
      <c r="B17" s="6">
        <v>3</v>
      </c>
      <c r="C17" s="6">
        <v>1</v>
      </c>
      <c r="D17" s="6">
        <v>4</v>
      </c>
    </row>
    <row r="18" spans="1:4" x14ac:dyDescent="0.35">
      <c r="A18" s="5" t="s">
        <v>23</v>
      </c>
      <c r="B18" s="6">
        <v>3</v>
      </c>
      <c r="C18" s="6">
        <v>2</v>
      </c>
      <c r="D18" s="6">
        <v>5</v>
      </c>
    </row>
    <row r="19" spans="1:4" x14ac:dyDescent="0.35">
      <c r="A19" s="5" t="s">
        <v>42</v>
      </c>
      <c r="B19" s="6">
        <v>2</v>
      </c>
      <c r="C19" s="6">
        <v>4</v>
      </c>
      <c r="D19" s="6">
        <v>6</v>
      </c>
    </row>
    <row r="20" spans="1:4" x14ac:dyDescent="0.35">
      <c r="A20" s="5" t="s">
        <v>35</v>
      </c>
      <c r="B20" s="6">
        <v>2</v>
      </c>
      <c r="C20" s="6">
        <v>8</v>
      </c>
      <c r="D20" s="6">
        <v>10</v>
      </c>
    </row>
    <row r="21" spans="1:4" x14ac:dyDescent="0.35">
      <c r="A21" s="5" t="s">
        <v>18</v>
      </c>
      <c r="B21" s="6">
        <v>2</v>
      </c>
      <c r="C21" s="6">
        <v>3</v>
      </c>
      <c r="D21" s="6">
        <v>5</v>
      </c>
    </row>
    <row r="22" spans="1:4" x14ac:dyDescent="0.35">
      <c r="A22" s="5" t="s">
        <v>113</v>
      </c>
      <c r="B22" s="6">
        <v>15</v>
      </c>
      <c r="C22" s="6">
        <v>20</v>
      </c>
      <c r="D22" s="6">
        <v>35</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Referral Impact</vt:lpstr>
      <vt:lpstr>Revenue Calculation</vt:lpstr>
      <vt:lpstr>Segment Profitability Dashboard</vt:lpstr>
      <vt:lpstr>Gender &amp; Age 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Iyer</dc:creator>
  <cp:lastModifiedBy>S.Vidhi Iyer 21SCSE1011175</cp:lastModifiedBy>
  <dcterms:created xsi:type="dcterms:W3CDTF">2025-04-06T20:54:03Z</dcterms:created>
  <dcterms:modified xsi:type="dcterms:W3CDTF">2025-05-29T09:47:50Z</dcterms:modified>
</cp:coreProperties>
</file>