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A96D616C-A134-4DE9-85D8-E2D23770AD5A}" xr6:coauthVersionLast="47" xr6:coauthVersionMax="47" xr10:uidLastSave="{00000000-0000-0000-0000-000000000000}"/>
  <bookViews>
    <workbookView xWindow="58380" yWindow="0" windowWidth="28770" windowHeight="15600" xr2:uid="{00000000-000D-0000-FFFF-FFFF00000000}"/>
  </bookViews>
  <sheets>
    <sheet name="Table of Contents" sheetId="1" r:id="rId1"/>
    <sheet name="Capital Formation" sheetId="7" r:id="rId2"/>
    <sheet name="ADV #" sheetId="8" r:id="rId3"/>
    <sheet name="ADV $" sheetId="6" r:id="rId4"/>
    <sheet name="Indexes &amp; Volatility" sheetId="4" r:id="rId5"/>
  </sheets>
  <definedNames>
    <definedName name="_xlnm.Print_Area" localSheetId="2">'ADV #'!$A$4:$D$19</definedName>
    <definedName name="_xlnm.Print_Area" localSheetId="3">'ADV $'!$A$4:$D$19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1" i="6" l="1"/>
  <c r="O71" i="6"/>
  <c r="P71" i="6"/>
  <c r="R71" i="6"/>
  <c r="S71" i="6"/>
  <c r="T71" i="6"/>
  <c r="U71" i="6"/>
  <c r="V71" i="6"/>
  <c r="X71" i="6"/>
  <c r="Z71" i="6"/>
  <c r="AA71" i="6"/>
  <c r="AB71" i="6"/>
  <c r="AD71" i="6"/>
  <c r="AE71" i="6"/>
  <c r="AF71" i="6"/>
  <c r="AG71" i="6"/>
  <c r="AH71" i="6"/>
  <c r="AJ71" i="6"/>
  <c r="N71" i="8"/>
  <c r="O71" i="8"/>
  <c r="P71" i="8"/>
  <c r="R71" i="8"/>
  <c r="S71" i="8"/>
  <c r="T71" i="8"/>
  <c r="U71" i="8"/>
  <c r="V71" i="8"/>
  <c r="X71" i="8"/>
  <c r="Z71" i="8"/>
  <c r="AA71" i="8"/>
  <c r="AB71" i="8"/>
  <c r="AD71" i="8"/>
  <c r="AE71" i="8"/>
  <c r="AF71" i="8"/>
  <c r="AG71" i="8"/>
  <c r="AH71" i="8"/>
  <c r="AJ71" i="8"/>
  <c r="C33" i="4" l="1"/>
  <c r="D33" i="4"/>
  <c r="E33" i="4"/>
  <c r="F33" i="4"/>
  <c r="G33" i="4"/>
  <c r="B33" i="4"/>
  <c r="P79" i="4"/>
  <c r="Q79" i="4"/>
  <c r="R79" i="4"/>
  <c r="S79" i="4"/>
  <c r="T79" i="4"/>
  <c r="U79" i="4"/>
  <c r="W79" i="4"/>
  <c r="X79" i="4"/>
  <c r="Y79" i="4"/>
  <c r="Z79" i="4"/>
  <c r="AA79" i="4"/>
  <c r="AB79" i="4"/>
  <c r="AD79" i="4"/>
  <c r="AE79" i="4"/>
  <c r="AF79" i="4"/>
  <c r="AG79" i="4"/>
  <c r="AH79" i="4"/>
  <c r="AI79" i="4"/>
  <c r="AK79" i="4"/>
  <c r="AL79" i="4"/>
  <c r="AM79" i="4"/>
  <c r="AN79" i="4"/>
  <c r="AO79" i="4"/>
  <c r="AP79" i="4"/>
  <c r="C32" i="4"/>
  <c r="D32" i="4"/>
  <c r="E32" i="4"/>
  <c r="F32" i="4"/>
  <c r="G32" i="4"/>
  <c r="B32" i="4"/>
  <c r="C32" i="7" l="1"/>
  <c r="D32" i="7"/>
  <c r="E32" i="7"/>
  <c r="F32" i="7"/>
  <c r="C33" i="7"/>
  <c r="D33" i="7"/>
  <c r="E33" i="7"/>
  <c r="F33" i="7"/>
  <c r="B33" i="7"/>
  <c r="B32" i="7"/>
  <c r="B44" i="7"/>
  <c r="H79" i="7"/>
  <c r="I79" i="7"/>
  <c r="J79" i="7"/>
  <c r="K79" i="7"/>
  <c r="L79" i="7"/>
  <c r="N79" i="7"/>
  <c r="O79" i="7"/>
  <c r="P79" i="7"/>
  <c r="Q79" i="7"/>
  <c r="R79" i="7"/>
  <c r="N70" i="6"/>
  <c r="O70" i="6"/>
  <c r="P70" i="6"/>
  <c r="R70" i="6"/>
  <c r="S70" i="6"/>
  <c r="T70" i="6"/>
  <c r="U70" i="6"/>
  <c r="V70" i="6"/>
  <c r="X70" i="6"/>
  <c r="Z70" i="6"/>
  <c r="AA70" i="6"/>
  <c r="AB70" i="6"/>
  <c r="AD70" i="6"/>
  <c r="AE70" i="6"/>
  <c r="AF70" i="6"/>
  <c r="AG70" i="6"/>
  <c r="AH70" i="6"/>
  <c r="AJ70" i="6"/>
  <c r="N70" i="8"/>
  <c r="O70" i="8"/>
  <c r="P70" i="8"/>
  <c r="R70" i="8"/>
  <c r="S70" i="8"/>
  <c r="T70" i="8"/>
  <c r="U70" i="8"/>
  <c r="V70" i="8"/>
  <c r="X70" i="8"/>
  <c r="Z70" i="8"/>
  <c r="AA70" i="8"/>
  <c r="AB70" i="8"/>
  <c r="AD70" i="8"/>
  <c r="AE70" i="8"/>
  <c r="AF70" i="8"/>
  <c r="AG70" i="8"/>
  <c r="AH70" i="8"/>
  <c r="AJ70" i="8"/>
  <c r="P78" i="4" l="1"/>
  <c r="Q78" i="4"/>
  <c r="R78" i="4"/>
  <c r="S78" i="4"/>
  <c r="T78" i="4"/>
  <c r="U78" i="4"/>
  <c r="W78" i="4"/>
  <c r="X78" i="4"/>
  <c r="Y78" i="4"/>
  <c r="Z78" i="4"/>
  <c r="AA78" i="4"/>
  <c r="AB78" i="4"/>
  <c r="AD78" i="4"/>
  <c r="AE78" i="4"/>
  <c r="AF78" i="4"/>
  <c r="AG78" i="4"/>
  <c r="AH78" i="4"/>
  <c r="AI78" i="4"/>
  <c r="AK78" i="4"/>
  <c r="AL78" i="4"/>
  <c r="AM78" i="4"/>
  <c r="AN78" i="4"/>
  <c r="AO78" i="4"/>
  <c r="AP78" i="4"/>
  <c r="H78" i="7"/>
  <c r="I78" i="7"/>
  <c r="J78" i="7"/>
  <c r="K78" i="7"/>
  <c r="L78" i="7"/>
  <c r="N78" i="7"/>
  <c r="O78" i="7"/>
  <c r="P78" i="7"/>
  <c r="Q78" i="7"/>
  <c r="R78" i="7"/>
  <c r="C44" i="7"/>
  <c r="D44" i="7"/>
  <c r="E44" i="7"/>
  <c r="F44" i="7"/>
  <c r="H77" i="7"/>
  <c r="I77" i="7"/>
  <c r="J77" i="7"/>
  <c r="K77" i="7"/>
  <c r="L77" i="7"/>
  <c r="N77" i="7"/>
  <c r="O77" i="7"/>
  <c r="P77" i="7"/>
  <c r="Q77" i="7"/>
  <c r="R77" i="7"/>
  <c r="P77" i="4" l="1"/>
  <c r="Q77" i="4"/>
  <c r="R77" i="4"/>
  <c r="S77" i="4"/>
  <c r="T77" i="4"/>
  <c r="U77" i="4"/>
  <c r="W77" i="4"/>
  <c r="X77" i="4"/>
  <c r="Y77" i="4"/>
  <c r="Z77" i="4"/>
  <c r="AA77" i="4"/>
  <c r="AB77" i="4"/>
  <c r="AD77" i="4"/>
  <c r="AE77" i="4"/>
  <c r="AF77" i="4"/>
  <c r="AG77" i="4"/>
  <c r="AH77" i="4"/>
  <c r="AI77" i="4"/>
  <c r="AK77" i="4"/>
  <c r="AL77" i="4"/>
  <c r="AM77" i="4"/>
  <c r="AN77" i="4"/>
  <c r="AO77" i="4"/>
  <c r="AP77" i="4"/>
  <c r="P44" i="4"/>
  <c r="Q44" i="4"/>
  <c r="R44" i="4"/>
  <c r="S44" i="4"/>
  <c r="T44" i="4"/>
  <c r="U44" i="4"/>
  <c r="W44" i="4"/>
  <c r="X44" i="4"/>
  <c r="Y44" i="4"/>
  <c r="Z44" i="4"/>
  <c r="AA44" i="4"/>
  <c r="AB44" i="4"/>
  <c r="AD44" i="4"/>
  <c r="AE44" i="4"/>
  <c r="AF44" i="4"/>
  <c r="AG44" i="4"/>
  <c r="AH44" i="4"/>
  <c r="AI44" i="4"/>
  <c r="AK44" i="4"/>
  <c r="AL44" i="4"/>
  <c r="AM44" i="4"/>
  <c r="AN44" i="4"/>
  <c r="AO44" i="4"/>
  <c r="AP44" i="4"/>
  <c r="N69" i="6" l="1"/>
  <c r="O69" i="6"/>
  <c r="P69" i="6"/>
  <c r="R69" i="6"/>
  <c r="S69" i="6"/>
  <c r="T69" i="6"/>
  <c r="U69" i="6"/>
  <c r="V69" i="6"/>
  <c r="X69" i="6"/>
  <c r="Z69" i="6"/>
  <c r="AA69" i="6"/>
  <c r="AB69" i="6"/>
  <c r="AD69" i="6"/>
  <c r="AE69" i="6"/>
  <c r="AF69" i="6"/>
  <c r="AG69" i="6"/>
  <c r="AH69" i="6"/>
  <c r="AJ69" i="6"/>
  <c r="N36" i="6"/>
  <c r="O36" i="6"/>
  <c r="P36" i="6"/>
  <c r="R36" i="6"/>
  <c r="S36" i="6"/>
  <c r="T36" i="6"/>
  <c r="U36" i="6"/>
  <c r="V36" i="6"/>
  <c r="X36" i="6"/>
  <c r="Z36" i="6"/>
  <c r="AA36" i="6"/>
  <c r="AB36" i="6"/>
  <c r="AD36" i="6"/>
  <c r="AE36" i="6"/>
  <c r="AF36" i="6"/>
  <c r="AG36" i="6"/>
  <c r="AH36" i="6"/>
  <c r="AJ36" i="6"/>
  <c r="N69" i="8"/>
  <c r="O69" i="8"/>
  <c r="P69" i="8"/>
  <c r="R69" i="8"/>
  <c r="S69" i="8"/>
  <c r="T69" i="8"/>
  <c r="U69" i="8"/>
  <c r="V69" i="8"/>
  <c r="X69" i="8"/>
  <c r="Z69" i="8"/>
  <c r="AA69" i="8"/>
  <c r="AB69" i="8"/>
  <c r="AD69" i="8"/>
  <c r="AE69" i="8"/>
  <c r="AF69" i="8"/>
  <c r="AG69" i="8"/>
  <c r="AH69" i="8"/>
  <c r="AJ69" i="8"/>
  <c r="N36" i="8"/>
  <c r="O36" i="8"/>
  <c r="P36" i="8"/>
  <c r="R36" i="8"/>
  <c r="S36" i="8"/>
  <c r="T36" i="8"/>
  <c r="U36" i="8"/>
  <c r="V36" i="8"/>
  <c r="X36" i="8"/>
  <c r="Z36" i="8"/>
  <c r="AA36" i="8"/>
  <c r="AB36" i="8"/>
  <c r="AD36" i="8"/>
  <c r="AE36" i="8"/>
  <c r="AF36" i="8"/>
  <c r="AG36" i="8"/>
  <c r="AH36" i="8"/>
  <c r="AJ36" i="8"/>
  <c r="H76" i="7"/>
  <c r="I76" i="7"/>
  <c r="J76" i="7"/>
  <c r="K76" i="7"/>
  <c r="L76" i="7"/>
  <c r="N76" i="7"/>
  <c r="O76" i="7"/>
  <c r="P76" i="7"/>
  <c r="Q76" i="7"/>
  <c r="R76" i="7"/>
  <c r="P76" i="4" l="1"/>
  <c r="Q76" i="4"/>
  <c r="R76" i="4"/>
  <c r="S76" i="4"/>
  <c r="T76" i="4"/>
  <c r="U76" i="4"/>
  <c r="W76" i="4"/>
  <c r="X76" i="4"/>
  <c r="Y76" i="4"/>
  <c r="Z76" i="4"/>
  <c r="AA76" i="4"/>
  <c r="AB76" i="4"/>
  <c r="AD76" i="4"/>
  <c r="AE76" i="4"/>
  <c r="AF76" i="4"/>
  <c r="AG76" i="4"/>
  <c r="AH76" i="4"/>
  <c r="AI76" i="4"/>
  <c r="AK76" i="4"/>
  <c r="AL76" i="4"/>
  <c r="AM76" i="4"/>
  <c r="AN76" i="4"/>
  <c r="AO76" i="4"/>
  <c r="AP76" i="4"/>
  <c r="N68" i="6" l="1"/>
  <c r="O68" i="6"/>
  <c r="P68" i="6"/>
  <c r="R68" i="6"/>
  <c r="S68" i="6"/>
  <c r="T68" i="6"/>
  <c r="U68" i="6"/>
  <c r="V68" i="6"/>
  <c r="X68" i="6"/>
  <c r="Z68" i="6"/>
  <c r="AA68" i="6"/>
  <c r="AB68" i="6"/>
  <c r="AD68" i="6"/>
  <c r="AE68" i="6"/>
  <c r="AF68" i="6"/>
  <c r="AG68" i="6"/>
  <c r="AH68" i="6"/>
  <c r="AJ68" i="6"/>
  <c r="N68" i="8"/>
  <c r="O68" i="8"/>
  <c r="P68" i="8"/>
  <c r="R68" i="8"/>
  <c r="S68" i="8"/>
  <c r="T68" i="8"/>
  <c r="U68" i="8"/>
  <c r="V68" i="8"/>
  <c r="X68" i="8"/>
  <c r="Z68" i="8"/>
  <c r="AA68" i="8"/>
  <c r="AB68" i="8"/>
  <c r="AD68" i="8"/>
  <c r="AE68" i="8"/>
  <c r="AF68" i="8"/>
  <c r="AG68" i="8"/>
  <c r="AH68" i="8"/>
  <c r="AJ68" i="8"/>
  <c r="W33" i="4"/>
  <c r="X33" i="4"/>
  <c r="Y33" i="4"/>
  <c r="Z33" i="4"/>
  <c r="AA33" i="4"/>
  <c r="AB33" i="4"/>
  <c r="T33" i="4"/>
  <c r="Q33" i="4"/>
  <c r="R33" i="4"/>
  <c r="S33" i="4"/>
  <c r="U33" i="4"/>
  <c r="P33" i="4"/>
  <c r="P75" i="4"/>
  <c r="Q75" i="4"/>
  <c r="R75" i="4"/>
  <c r="S75" i="4"/>
  <c r="T75" i="4"/>
  <c r="U75" i="4"/>
  <c r="W75" i="4"/>
  <c r="X75" i="4"/>
  <c r="Y75" i="4"/>
  <c r="Z75" i="4"/>
  <c r="AA75" i="4"/>
  <c r="AB75" i="4"/>
  <c r="AD75" i="4"/>
  <c r="AE75" i="4"/>
  <c r="AF75" i="4"/>
  <c r="AG75" i="4"/>
  <c r="AH75" i="4"/>
  <c r="AI75" i="4"/>
  <c r="AK75" i="4"/>
  <c r="AL75" i="4"/>
  <c r="AM75" i="4"/>
  <c r="AN75" i="4"/>
  <c r="AO75" i="4"/>
  <c r="AP75" i="4"/>
  <c r="N67" i="6"/>
  <c r="O67" i="6"/>
  <c r="P67" i="6"/>
  <c r="R67" i="6"/>
  <c r="S67" i="6"/>
  <c r="T67" i="6"/>
  <c r="U67" i="6"/>
  <c r="V67" i="6"/>
  <c r="X67" i="6"/>
  <c r="Z67" i="6"/>
  <c r="AA67" i="6"/>
  <c r="AB67" i="6"/>
  <c r="AD67" i="6"/>
  <c r="AE67" i="6"/>
  <c r="AF67" i="6"/>
  <c r="AG67" i="6"/>
  <c r="AH67" i="6"/>
  <c r="AJ67" i="6"/>
  <c r="X25" i="6"/>
  <c r="V25" i="6"/>
  <c r="U25" i="6"/>
  <c r="T25" i="6"/>
  <c r="S25" i="6"/>
  <c r="R25" i="6"/>
  <c r="P25" i="6"/>
  <c r="O25" i="6"/>
  <c r="N25" i="6"/>
  <c r="X25" i="8"/>
  <c r="U25" i="8"/>
  <c r="V25" i="8"/>
  <c r="T25" i="8"/>
  <c r="S25" i="8"/>
  <c r="R25" i="8"/>
  <c r="O25" i="8"/>
  <c r="P25" i="8"/>
  <c r="N25" i="8"/>
  <c r="N67" i="8"/>
  <c r="O67" i="8"/>
  <c r="P67" i="8"/>
  <c r="R67" i="8"/>
  <c r="S67" i="8"/>
  <c r="T67" i="8"/>
  <c r="U67" i="8"/>
  <c r="V67" i="8"/>
  <c r="X67" i="8"/>
  <c r="Z67" i="8"/>
  <c r="AA67" i="8"/>
  <c r="AB67" i="8"/>
  <c r="AD67" i="8"/>
  <c r="AE67" i="8"/>
  <c r="AF67" i="8"/>
  <c r="AG67" i="8"/>
  <c r="AH67" i="8"/>
  <c r="AJ67" i="8"/>
  <c r="I33" i="7"/>
  <c r="J33" i="7"/>
  <c r="K33" i="7"/>
  <c r="L33" i="7"/>
  <c r="H33" i="7" l="1"/>
  <c r="F43" i="7" l="1"/>
  <c r="R44" i="7" s="1"/>
  <c r="E43" i="7"/>
  <c r="Q44" i="7" s="1"/>
  <c r="D43" i="7"/>
  <c r="P44" i="7" s="1"/>
  <c r="C43" i="7"/>
  <c r="O44" i="7" s="1"/>
  <c r="F42" i="7"/>
  <c r="E42" i="7"/>
  <c r="D42" i="7"/>
  <c r="C42" i="7"/>
  <c r="F41" i="7"/>
  <c r="E41" i="7"/>
  <c r="D41" i="7"/>
  <c r="C41" i="7"/>
  <c r="F40" i="7"/>
  <c r="L44" i="7" s="1"/>
  <c r="E40" i="7"/>
  <c r="K44" i="7" s="1"/>
  <c r="D40" i="7"/>
  <c r="J44" i="7" s="1"/>
  <c r="C40" i="7"/>
  <c r="I44" i="7" s="1"/>
  <c r="F39" i="7"/>
  <c r="F30" i="7" s="1"/>
  <c r="E39" i="7"/>
  <c r="E30" i="7" s="1"/>
  <c r="D39" i="7"/>
  <c r="D30" i="7" s="1"/>
  <c r="C39" i="7"/>
  <c r="C30" i="7" s="1"/>
  <c r="F38" i="7"/>
  <c r="E38" i="7"/>
  <c r="D38" i="7"/>
  <c r="C38" i="7"/>
  <c r="F37" i="7"/>
  <c r="E37" i="7"/>
  <c r="D37" i="7"/>
  <c r="C37" i="7"/>
  <c r="F36" i="7"/>
  <c r="E36" i="7"/>
  <c r="D36" i="7"/>
  <c r="C36" i="7"/>
  <c r="F35" i="7"/>
  <c r="F29" i="7" s="1"/>
  <c r="E35" i="7"/>
  <c r="E29" i="7" s="1"/>
  <c r="D35" i="7"/>
  <c r="D29" i="7" s="1"/>
  <c r="C35" i="7"/>
  <c r="C29" i="7" s="1"/>
  <c r="R43" i="7"/>
  <c r="B43" i="7"/>
  <c r="N44" i="7" s="1"/>
  <c r="B42" i="7"/>
  <c r="B41" i="7"/>
  <c r="B40" i="7"/>
  <c r="H44" i="7" s="1"/>
  <c r="B39" i="7"/>
  <c r="B38" i="7"/>
  <c r="B37" i="7"/>
  <c r="B36" i="7"/>
  <c r="B35" i="7"/>
  <c r="H75" i="7"/>
  <c r="I75" i="7"/>
  <c r="J75" i="7"/>
  <c r="K75" i="7"/>
  <c r="L75" i="7"/>
  <c r="N75" i="7"/>
  <c r="O75" i="7"/>
  <c r="P75" i="7"/>
  <c r="Q75" i="7"/>
  <c r="R75" i="7"/>
  <c r="H43" i="7" l="1"/>
  <c r="B30" i="7"/>
  <c r="J43" i="7"/>
  <c r="Q43" i="7"/>
  <c r="P43" i="7"/>
  <c r="K43" i="7"/>
  <c r="B29" i="7"/>
  <c r="O43" i="7"/>
  <c r="I43" i="7"/>
  <c r="L43" i="7"/>
  <c r="N43" i="7"/>
  <c r="P43" i="4"/>
  <c r="Q43" i="4"/>
  <c r="R43" i="4"/>
  <c r="S43" i="4"/>
  <c r="T43" i="4"/>
  <c r="U43" i="4"/>
  <c r="W43" i="4"/>
  <c r="X43" i="4"/>
  <c r="Y43" i="4"/>
  <c r="Z43" i="4"/>
  <c r="AA43" i="4"/>
  <c r="AB43" i="4"/>
  <c r="AD43" i="4"/>
  <c r="AE43" i="4"/>
  <c r="AF43" i="4"/>
  <c r="AG43" i="4"/>
  <c r="AH43" i="4"/>
  <c r="AI43" i="4"/>
  <c r="AK43" i="4"/>
  <c r="AL43" i="4"/>
  <c r="AM43" i="4"/>
  <c r="AN43" i="4"/>
  <c r="AO43" i="4"/>
  <c r="AP43" i="4"/>
  <c r="P74" i="4"/>
  <c r="Q74" i="4"/>
  <c r="R74" i="4"/>
  <c r="S74" i="4"/>
  <c r="T74" i="4"/>
  <c r="U74" i="4"/>
  <c r="W74" i="4"/>
  <c r="X74" i="4"/>
  <c r="Y74" i="4"/>
  <c r="Z74" i="4"/>
  <c r="AA74" i="4"/>
  <c r="AB74" i="4"/>
  <c r="AD74" i="4"/>
  <c r="AE74" i="4"/>
  <c r="AF74" i="4"/>
  <c r="AG74" i="4"/>
  <c r="AH74" i="4"/>
  <c r="AI74" i="4"/>
  <c r="AK74" i="4"/>
  <c r="AL74" i="4"/>
  <c r="AM74" i="4"/>
  <c r="AN74" i="4"/>
  <c r="AO74" i="4"/>
  <c r="AP74" i="4"/>
  <c r="H74" i="7"/>
  <c r="I74" i="7"/>
  <c r="J74" i="7"/>
  <c r="K74" i="7"/>
  <c r="L74" i="7"/>
  <c r="N74" i="7"/>
  <c r="O74" i="7"/>
  <c r="P74" i="7"/>
  <c r="Q74" i="7"/>
  <c r="R74" i="7"/>
  <c r="N66" i="6" l="1"/>
  <c r="O66" i="6"/>
  <c r="P66" i="6"/>
  <c r="R66" i="6"/>
  <c r="S66" i="6"/>
  <c r="T66" i="6"/>
  <c r="U66" i="6"/>
  <c r="V66" i="6"/>
  <c r="X66" i="6"/>
  <c r="Z66" i="6"/>
  <c r="AA66" i="6"/>
  <c r="AB66" i="6"/>
  <c r="AD66" i="6"/>
  <c r="AE66" i="6"/>
  <c r="AF66" i="6"/>
  <c r="AG66" i="6"/>
  <c r="AH66" i="6"/>
  <c r="AJ66" i="6"/>
  <c r="N35" i="6"/>
  <c r="O35" i="6"/>
  <c r="P35" i="6"/>
  <c r="R35" i="6"/>
  <c r="S35" i="6"/>
  <c r="T35" i="6"/>
  <c r="U35" i="6"/>
  <c r="V35" i="6"/>
  <c r="X35" i="6"/>
  <c r="Z35" i="6"/>
  <c r="AA35" i="6"/>
  <c r="AB35" i="6"/>
  <c r="AD35" i="6"/>
  <c r="AE35" i="6"/>
  <c r="AF35" i="6"/>
  <c r="AG35" i="6"/>
  <c r="AH35" i="6"/>
  <c r="AJ35" i="6"/>
  <c r="N66" i="8"/>
  <c r="O66" i="8"/>
  <c r="P66" i="8"/>
  <c r="R66" i="8"/>
  <c r="S66" i="8"/>
  <c r="T66" i="8"/>
  <c r="U66" i="8"/>
  <c r="V66" i="8"/>
  <c r="X66" i="8"/>
  <c r="Z66" i="8"/>
  <c r="AA66" i="8"/>
  <c r="AB66" i="8"/>
  <c r="AD66" i="8"/>
  <c r="AE66" i="8"/>
  <c r="AF66" i="8"/>
  <c r="AG66" i="8"/>
  <c r="AH66" i="8"/>
  <c r="AJ66" i="8"/>
  <c r="N35" i="8"/>
  <c r="O35" i="8"/>
  <c r="P35" i="8"/>
  <c r="R35" i="8"/>
  <c r="S35" i="8"/>
  <c r="T35" i="8"/>
  <c r="U35" i="8"/>
  <c r="V35" i="8"/>
  <c r="X35" i="8"/>
  <c r="Z35" i="8"/>
  <c r="AA35" i="8"/>
  <c r="AB35" i="8"/>
  <c r="AD35" i="8"/>
  <c r="AE35" i="8"/>
  <c r="AF35" i="8"/>
  <c r="AG35" i="8"/>
  <c r="AH35" i="8"/>
  <c r="AJ35" i="8"/>
  <c r="AJ65" i="6"/>
  <c r="N65" i="6"/>
  <c r="O65" i="6"/>
  <c r="P65" i="6"/>
  <c r="R65" i="6"/>
  <c r="S65" i="6"/>
  <c r="T65" i="6"/>
  <c r="U65" i="6"/>
  <c r="V65" i="6"/>
  <c r="X65" i="6"/>
  <c r="Z65" i="6"/>
  <c r="AA65" i="6"/>
  <c r="AB65" i="6"/>
  <c r="AD65" i="6"/>
  <c r="AE65" i="6"/>
  <c r="AF65" i="6"/>
  <c r="AG65" i="6"/>
  <c r="AH65" i="6"/>
  <c r="N65" i="8"/>
  <c r="O65" i="8"/>
  <c r="P65" i="8"/>
  <c r="R65" i="8"/>
  <c r="S65" i="8"/>
  <c r="T65" i="8"/>
  <c r="U65" i="8"/>
  <c r="V65" i="8"/>
  <c r="X65" i="8"/>
  <c r="Z65" i="8"/>
  <c r="AA65" i="8"/>
  <c r="AB65" i="8"/>
  <c r="AD65" i="8"/>
  <c r="AE65" i="8"/>
  <c r="AF65" i="8"/>
  <c r="AG65" i="8"/>
  <c r="AH65" i="8"/>
  <c r="AJ65" i="8"/>
  <c r="P73" i="4" l="1"/>
  <c r="Q73" i="4"/>
  <c r="R73" i="4"/>
  <c r="S73" i="4"/>
  <c r="T73" i="4"/>
  <c r="U73" i="4"/>
  <c r="W73" i="4"/>
  <c r="X73" i="4"/>
  <c r="Y73" i="4"/>
  <c r="Z73" i="4"/>
  <c r="AA73" i="4"/>
  <c r="AB73" i="4"/>
  <c r="AD73" i="4"/>
  <c r="AE73" i="4"/>
  <c r="AF73" i="4"/>
  <c r="AG73" i="4"/>
  <c r="AH73" i="4"/>
  <c r="AI73" i="4"/>
  <c r="AK73" i="4"/>
  <c r="AL73" i="4"/>
  <c r="AM73" i="4"/>
  <c r="AN73" i="4"/>
  <c r="AO73" i="4"/>
  <c r="AP73" i="4"/>
  <c r="H73" i="7"/>
  <c r="I73" i="7"/>
  <c r="J73" i="7"/>
  <c r="K73" i="7"/>
  <c r="L73" i="7"/>
  <c r="N73" i="7"/>
  <c r="O73" i="7"/>
  <c r="P73" i="7"/>
  <c r="Q73" i="7"/>
  <c r="R73" i="7"/>
  <c r="N37" i="7"/>
  <c r="O37" i="7"/>
  <c r="P37" i="7"/>
  <c r="Q37" i="7"/>
  <c r="R37" i="7"/>
  <c r="N38" i="7"/>
  <c r="O38" i="7"/>
  <c r="P38" i="7"/>
  <c r="Q38" i="7"/>
  <c r="R38" i="7"/>
  <c r="N39" i="7"/>
  <c r="O39" i="7"/>
  <c r="P39" i="7"/>
  <c r="Q39" i="7"/>
  <c r="R39" i="7"/>
  <c r="N40" i="7"/>
  <c r="O40" i="7"/>
  <c r="P40" i="7"/>
  <c r="Q40" i="7"/>
  <c r="R40" i="7"/>
  <c r="N41" i="7"/>
  <c r="O41" i="7"/>
  <c r="P41" i="7"/>
  <c r="Q41" i="7"/>
  <c r="R41" i="7"/>
  <c r="N42" i="7"/>
  <c r="O42" i="7"/>
  <c r="P42" i="7"/>
  <c r="Q42" i="7"/>
  <c r="R42" i="7"/>
  <c r="O36" i="7"/>
  <c r="P36" i="7"/>
  <c r="Q36" i="7"/>
  <c r="R36" i="7"/>
  <c r="N36" i="7"/>
  <c r="AD34" i="8"/>
  <c r="Z29" i="8"/>
  <c r="AA29" i="8"/>
  <c r="AB29" i="8"/>
  <c r="AD29" i="8"/>
  <c r="AE29" i="8"/>
  <c r="AF29" i="8"/>
  <c r="AG29" i="8"/>
  <c r="AH29" i="8"/>
  <c r="AJ29" i="8"/>
  <c r="Z30" i="8"/>
  <c r="AA30" i="8"/>
  <c r="AB30" i="8"/>
  <c r="AD30" i="8"/>
  <c r="AE30" i="8"/>
  <c r="AF30" i="8"/>
  <c r="AG30" i="8"/>
  <c r="AH30" i="8"/>
  <c r="AJ30" i="8"/>
  <c r="Z31" i="8"/>
  <c r="AA31" i="8"/>
  <c r="AB31" i="8"/>
  <c r="AD31" i="8"/>
  <c r="AE31" i="8"/>
  <c r="AF31" i="8"/>
  <c r="AG31" i="8"/>
  <c r="AH31" i="8"/>
  <c r="AJ31" i="8"/>
  <c r="Z32" i="8"/>
  <c r="AA32" i="8"/>
  <c r="AB32" i="8"/>
  <c r="AD32" i="8"/>
  <c r="AE32" i="8"/>
  <c r="AF32" i="8"/>
  <c r="AG32" i="8"/>
  <c r="AH32" i="8"/>
  <c r="AJ32" i="8"/>
  <c r="Z33" i="8"/>
  <c r="AA33" i="8"/>
  <c r="AB33" i="8"/>
  <c r="AD33" i="8"/>
  <c r="AE33" i="8"/>
  <c r="AF33" i="8"/>
  <c r="AG33" i="8"/>
  <c r="AH33" i="8"/>
  <c r="AJ33" i="8"/>
  <c r="Z34" i="8"/>
  <c r="AA34" i="8"/>
  <c r="AB34" i="8"/>
  <c r="AE34" i="8"/>
  <c r="AF34" i="8"/>
  <c r="AG34" i="8"/>
  <c r="AH34" i="8"/>
  <c r="AJ34" i="8"/>
  <c r="AA28" i="8"/>
  <c r="AB28" i="8"/>
  <c r="AD28" i="8"/>
  <c r="AE28" i="8"/>
  <c r="AF28" i="8"/>
  <c r="AG28" i="8"/>
  <c r="AH28" i="8"/>
  <c r="AJ28" i="8"/>
  <c r="V32" i="8"/>
  <c r="Z28" i="8"/>
  <c r="AP42" i="4"/>
  <c r="AO42" i="4"/>
  <c r="AN42" i="4"/>
  <c r="AM42" i="4"/>
  <c r="AL42" i="4"/>
  <c r="AK42" i="4"/>
  <c r="AP41" i="4"/>
  <c r="AO41" i="4"/>
  <c r="AN41" i="4"/>
  <c r="AM41" i="4"/>
  <c r="AL41" i="4"/>
  <c r="AK41" i="4"/>
  <c r="AP40" i="4"/>
  <c r="AO40" i="4"/>
  <c r="AN40" i="4"/>
  <c r="AM40" i="4"/>
  <c r="AL40" i="4"/>
  <c r="AK40" i="4"/>
  <c r="AP39" i="4"/>
  <c r="AO39" i="4"/>
  <c r="AN39" i="4"/>
  <c r="AM39" i="4"/>
  <c r="AL39" i="4"/>
  <c r="AK39" i="4"/>
  <c r="AP38" i="4"/>
  <c r="AO38" i="4"/>
  <c r="AN38" i="4"/>
  <c r="AM38" i="4"/>
  <c r="AL38" i="4"/>
  <c r="AK38" i="4"/>
  <c r="AP37" i="4"/>
  <c r="AO37" i="4"/>
  <c r="AN37" i="4"/>
  <c r="AM37" i="4"/>
  <c r="AL37" i="4"/>
  <c r="AK37" i="4"/>
  <c r="AP36" i="4"/>
  <c r="AO36" i="4"/>
  <c r="AN36" i="4"/>
  <c r="AM36" i="4"/>
  <c r="AL36" i="4"/>
  <c r="AK36" i="4"/>
  <c r="AD37" i="4"/>
  <c r="AE37" i="4"/>
  <c r="AF37" i="4"/>
  <c r="AG37" i="4"/>
  <c r="AH37" i="4"/>
  <c r="AI37" i="4"/>
  <c r="AD38" i="4"/>
  <c r="AE38" i="4"/>
  <c r="AF38" i="4"/>
  <c r="AG38" i="4"/>
  <c r="AH38" i="4"/>
  <c r="AI38" i="4"/>
  <c r="AD39" i="4"/>
  <c r="AE39" i="4"/>
  <c r="AF39" i="4"/>
  <c r="AG39" i="4"/>
  <c r="AH39" i="4"/>
  <c r="AI39" i="4"/>
  <c r="AD40" i="4"/>
  <c r="AE40" i="4"/>
  <c r="AF40" i="4"/>
  <c r="AG40" i="4"/>
  <c r="AH40" i="4"/>
  <c r="AI40" i="4"/>
  <c r="AD41" i="4"/>
  <c r="AE41" i="4"/>
  <c r="AF41" i="4"/>
  <c r="AG41" i="4"/>
  <c r="AH41" i="4"/>
  <c r="AI41" i="4"/>
  <c r="AD42" i="4"/>
  <c r="AE42" i="4"/>
  <c r="AF42" i="4"/>
  <c r="AG42" i="4"/>
  <c r="AH42" i="4"/>
  <c r="AI42" i="4"/>
  <c r="AE36" i="4"/>
  <c r="AF36" i="4"/>
  <c r="AG36" i="4"/>
  <c r="AH36" i="4"/>
  <c r="AI36" i="4"/>
  <c r="AD36" i="4"/>
  <c r="AJ28" i="6"/>
  <c r="AJ34" i="6"/>
  <c r="AH34" i="6"/>
  <c r="AG34" i="6"/>
  <c r="AF34" i="6"/>
  <c r="AE34" i="6"/>
  <c r="AD34" i="6"/>
  <c r="AJ33" i="6"/>
  <c r="AH33" i="6"/>
  <c r="AG33" i="6"/>
  <c r="AF33" i="6"/>
  <c r="AE33" i="6"/>
  <c r="AD33" i="6"/>
  <c r="AJ32" i="6"/>
  <c r="AH32" i="6"/>
  <c r="AG32" i="6"/>
  <c r="AF32" i="6"/>
  <c r="AE32" i="6"/>
  <c r="AD32" i="6"/>
  <c r="AJ31" i="6"/>
  <c r="AH31" i="6"/>
  <c r="AG31" i="6"/>
  <c r="AF31" i="6"/>
  <c r="AE31" i="6"/>
  <c r="AD31" i="6"/>
  <c r="AJ30" i="6"/>
  <c r="AH30" i="6"/>
  <c r="AG30" i="6"/>
  <c r="AF30" i="6"/>
  <c r="AE30" i="6"/>
  <c r="AD30" i="6"/>
  <c r="AJ29" i="6"/>
  <c r="AH29" i="6"/>
  <c r="AG29" i="6"/>
  <c r="AF29" i="6"/>
  <c r="AE29" i="6"/>
  <c r="AD29" i="6"/>
  <c r="AH28" i="6"/>
  <c r="AG28" i="6"/>
  <c r="AF28" i="6"/>
  <c r="AE28" i="6"/>
  <c r="AD28" i="6"/>
  <c r="AB34" i="6"/>
  <c r="AB33" i="6"/>
  <c r="AB32" i="6"/>
  <c r="AB31" i="6"/>
  <c r="AB30" i="6"/>
  <c r="AB29" i="6"/>
  <c r="AB28" i="6"/>
  <c r="AA34" i="6"/>
  <c r="AA33" i="6"/>
  <c r="AA32" i="6"/>
  <c r="AA31" i="6"/>
  <c r="AA30" i="6"/>
  <c r="AA29" i="6"/>
  <c r="AA28" i="6"/>
  <c r="Z28" i="6"/>
  <c r="Z29" i="6"/>
  <c r="Z30" i="6"/>
  <c r="Z31" i="6"/>
  <c r="Z32" i="6"/>
  <c r="Z33" i="6"/>
  <c r="Z34" i="6"/>
  <c r="N64" i="8"/>
  <c r="O64" i="8"/>
  <c r="P64" i="8"/>
  <c r="R64" i="8"/>
  <c r="S64" i="8"/>
  <c r="T64" i="8"/>
  <c r="U64" i="8"/>
  <c r="V64" i="8"/>
  <c r="X64" i="8"/>
  <c r="Z64" i="8"/>
  <c r="AA64" i="8"/>
  <c r="AB64" i="8"/>
  <c r="AD64" i="8"/>
  <c r="AE64" i="8"/>
  <c r="AF64" i="8"/>
  <c r="AG64" i="8"/>
  <c r="AH64" i="8"/>
  <c r="AJ64" i="8"/>
  <c r="N64" i="6"/>
  <c r="O64" i="6"/>
  <c r="P64" i="6"/>
  <c r="R64" i="6"/>
  <c r="S64" i="6"/>
  <c r="T64" i="6"/>
  <c r="U64" i="6"/>
  <c r="V64" i="6"/>
  <c r="X64" i="6"/>
  <c r="Z64" i="6"/>
  <c r="AA64" i="6"/>
  <c r="AB64" i="6"/>
  <c r="AD64" i="6"/>
  <c r="AE64" i="6"/>
  <c r="AF64" i="6"/>
  <c r="AG64" i="6"/>
  <c r="AH64" i="6"/>
  <c r="AJ64" i="6"/>
  <c r="P72" i="4" l="1"/>
  <c r="Q72" i="4"/>
  <c r="R72" i="4"/>
  <c r="S72" i="4"/>
  <c r="T72" i="4"/>
  <c r="U72" i="4"/>
  <c r="W72" i="4"/>
  <c r="X72" i="4"/>
  <c r="Y72" i="4"/>
  <c r="Z72" i="4"/>
  <c r="AA72" i="4"/>
  <c r="AB72" i="4"/>
  <c r="AD72" i="4"/>
  <c r="AE72" i="4"/>
  <c r="AF72" i="4"/>
  <c r="AG72" i="4"/>
  <c r="AH72" i="4"/>
  <c r="AI72" i="4"/>
  <c r="AK72" i="4"/>
  <c r="AL72" i="4"/>
  <c r="AM72" i="4"/>
  <c r="AN72" i="4"/>
  <c r="AO72" i="4"/>
  <c r="AP72" i="4"/>
  <c r="H72" i="7"/>
  <c r="I72" i="7"/>
  <c r="J72" i="7"/>
  <c r="K72" i="7"/>
  <c r="L72" i="7"/>
  <c r="N72" i="7"/>
  <c r="O72" i="7"/>
  <c r="P72" i="7"/>
  <c r="Q72" i="7"/>
  <c r="R72" i="7"/>
  <c r="K71" i="7"/>
  <c r="P40" i="4" l="1"/>
  <c r="Q40" i="4"/>
  <c r="R40" i="4"/>
  <c r="S40" i="4"/>
  <c r="T40" i="4"/>
  <c r="U40" i="4"/>
  <c r="W40" i="4"/>
  <c r="X40" i="4"/>
  <c r="Y40" i="4"/>
  <c r="Z40" i="4"/>
  <c r="AA40" i="4"/>
  <c r="AB40" i="4"/>
  <c r="P41" i="4"/>
  <c r="Q41" i="4"/>
  <c r="R41" i="4"/>
  <c r="S41" i="4"/>
  <c r="T41" i="4"/>
  <c r="U41" i="4"/>
  <c r="W41" i="4"/>
  <c r="X41" i="4"/>
  <c r="Y41" i="4"/>
  <c r="Z41" i="4"/>
  <c r="AA41" i="4"/>
  <c r="AB41" i="4"/>
  <c r="P42" i="4"/>
  <c r="Q42" i="4"/>
  <c r="R42" i="4"/>
  <c r="S42" i="4"/>
  <c r="T42" i="4"/>
  <c r="U42" i="4"/>
  <c r="W42" i="4"/>
  <c r="X42" i="4"/>
  <c r="Y42" i="4"/>
  <c r="Z42" i="4"/>
  <c r="AA42" i="4"/>
  <c r="AB42" i="4"/>
  <c r="AB39" i="4"/>
  <c r="AA39" i="4"/>
  <c r="Z39" i="4"/>
  <c r="Y39" i="4"/>
  <c r="X39" i="4"/>
  <c r="W39" i="4"/>
  <c r="Q39" i="4"/>
  <c r="R39" i="4"/>
  <c r="S39" i="4"/>
  <c r="T39" i="4"/>
  <c r="U39" i="4"/>
  <c r="P39" i="4"/>
  <c r="P30" i="4"/>
  <c r="Q30" i="4"/>
  <c r="R30" i="4"/>
  <c r="S30" i="4"/>
  <c r="T30" i="4"/>
  <c r="U30" i="4"/>
  <c r="W30" i="4"/>
  <c r="X30" i="4"/>
  <c r="Y30" i="4"/>
  <c r="Z30" i="4"/>
  <c r="AA30" i="4"/>
  <c r="AB30" i="4"/>
  <c r="N49" i="7"/>
  <c r="H60" i="7"/>
  <c r="H41" i="7"/>
  <c r="J42" i="7"/>
  <c r="K42" i="7"/>
  <c r="L42" i="7"/>
  <c r="J39" i="7"/>
  <c r="K39" i="7"/>
  <c r="L39" i="7"/>
  <c r="I39" i="7"/>
  <c r="I40" i="7"/>
  <c r="J40" i="7"/>
  <c r="K40" i="7"/>
  <c r="L40" i="7"/>
  <c r="I41" i="7"/>
  <c r="J41" i="7"/>
  <c r="K41" i="7"/>
  <c r="L41" i="7"/>
  <c r="I42" i="7"/>
  <c r="H42" i="7"/>
  <c r="H40" i="7"/>
  <c r="H39" i="7"/>
  <c r="Z41" i="8"/>
  <c r="N52" i="8"/>
  <c r="N11" i="8"/>
  <c r="O11" i="8"/>
  <c r="P11" i="8"/>
  <c r="R11" i="8"/>
  <c r="S11" i="8"/>
  <c r="T11" i="8"/>
  <c r="U11" i="8"/>
  <c r="V11" i="8"/>
  <c r="X11" i="8"/>
  <c r="AJ63" i="8"/>
  <c r="AH63" i="8"/>
  <c r="AG63" i="8"/>
  <c r="AF63" i="8"/>
  <c r="AE63" i="8"/>
  <c r="AD63" i="8"/>
  <c r="AB63" i="8"/>
  <c r="AA63" i="8"/>
  <c r="Z63" i="8"/>
  <c r="X63" i="8"/>
  <c r="V63" i="8"/>
  <c r="U63" i="8"/>
  <c r="T63" i="8"/>
  <c r="S63" i="8"/>
  <c r="R63" i="8"/>
  <c r="P63" i="8"/>
  <c r="O63" i="8"/>
  <c r="N63" i="8"/>
  <c r="AJ62" i="8"/>
  <c r="AH62" i="8"/>
  <c r="AG62" i="8"/>
  <c r="AF62" i="8"/>
  <c r="AE62" i="8"/>
  <c r="AD62" i="8"/>
  <c r="AB62" i="8"/>
  <c r="AA62" i="8"/>
  <c r="Z62" i="8"/>
  <c r="X62" i="8"/>
  <c r="V62" i="8"/>
  <c r="U62" i="8"/>
  <c r="T62" i="8"/>
  <c r="S62" i="8"/>
  <c r="R62" i="8"/>
  <c r="P62" i="8"/>
  <c r="O62" i="8"/>
  <c r="N62" i="8"/>
  <c r="AJ61" i="8"/>
  <c r="AH61" i="8"/>
  <c r="AG61" i="8"/>
  <c r="AF61" i="8"/>
  <c r="AE61" i="8"/>
  <c r="AD61" i="8"/>
  <c r="AB61" i="8"/>
  <c r="AA61" i="8"/>
  <c r="Z61" i="8"/>
  <c r="X61" i="8"/>
  <c r="V61" i="8"/>
  <c r="U61" i="8"/>
  <c r="T61" i="8"/>
  <c r="S61" i="8"/>
  <c r="R61" i="8"/>
  <c r="P61" i="8"/>
  <c r="O61" i="8"/>
  <c r="N61" i="8"/>
  <c r="AJ60" i="8"/>
  <c r="AH60" i="8"/>
  <c r="AG60" i="8"/>
  <c r="AF60" i="8"/>
  <c r="AE60" i="8"/>
  <c r="AD60" i="8"/>
  <c r="AB60" i="8"/>
  <c r="AA60" i="8"/>
  <c r="Z60" i="8"/>
  <c r="X60" i="8"/>
  <c r="V60" i="8"/>
  <c r="U60" i="8"/>
  <c r="T60" i="8"/>
  <c r="S60" i="8"/>
  <c r="R60" i="8"/>
  <c r="P60" i="8"/>
  <c r="O60" i="8"/>
  <c r="N60" i="8"/>
  <c r="AJ59" i="8"/>
  <c r="AH59" i="8"/>
  <c r="AG59" i="8"/>
  <c r="AF59" i="8"/>
  <c r="AE59" i="8"/>
  <c r="AD59" i="8"/>
  <c r="AB59" i="8"/>
  <c r="AA59" i="8"/>
  <c r="Z59" i="8"/>
  <c r="X59" i="8"/>
  <c r="V59" i="8"/>
  <c r="U59" i="8"/>
  <c r="T59" i="8"/>
  <c r="S59" i="8"/>
  <c r="R59" i="8"/>
  <c r="P59" i="8"/>
  <c r="O59" i="8"/>
  <c r="N59" i="8"/>
  <c r="AJ58" i="8"/>
  <c r="AH58" i="8"/>
  <c r="AG58" i="8"/>
  <c r="AF58" i="8"/>
  <c r="AE58" i="8"/>
  <c r="AD58" i="8"/>
  <c r="AB58" i="8"/>
  <c r="AA58" i="8"/>
  <c r="Z58" i="8"/>
  <c r="X58" i="8"/>
  <c r="V58" i="8"/>
  <c r="U58" i="8"/>
  <c r="T58" i="8"/>
  <c r="S58" i="8"/>
  <c r="R58" i="8"/>
  <c r="P58" i="8"/>
  <c r="O58" i="8"/>
  <c r="N58" i="8"/>
  <c r="AJ57" i="8"/>
  <c r="AH57" i="8"/>
  <c r="AG57" i="8"/>
  <c r="AF57" i="8"/>
  <c r="AE57" i="8"/>
  <c r="AD57" i="8"/>
  <c r="AB57" i="8"/>
  <c r="AA57" i="8"/>
  <c r="Z57" i="8"/>
  <c r="X57" i="8"/>
  <c r="V57" i="8"/>
  <c r="U57" i="8"/>
  <c r="T57" i="8"/>
  <c r="S57" i="8"/>
  <c r="R57" i="8"/>
  <c r="P57" i="8"/>
  <c r="O57" i="8"/>
  <c r="N57" i="8"/>
  <c r="AJ56" i="8"/>
  <c r="AH56" i="8"/>
  <c r="AG56" i="8"/>
  <c r="AF56" i="8"/>
  <c r="AE56" i="8"/>
  <c r="AD56" i="8"/>
  <c r="AB56" i="8"/>
  <c r="AA56" i="8"/>
  <c r="Z56" i="8"/>
  <c r="X56" i="8"/>
  <c r="V56" i="8"/>
  <c r="U56" i="8"/>
  <c r="T56" i="8"/>
  <c r="S56" i="8"/>
  <c r="R56" i="8"/>
  <c r="P56" i="8"/>
  <c r="O56" i="8"/>
  <c r="N56" i="8"/>
  <c r="AJ55" i="8"/>
  <c r="AH55" i="8"/>
  <c r="AG55" i="8"/>
  <c r="AF55" i="8"/>
  <c r="AE55" i="8"/>
  <c r="AD55" i="8"/>
  <c r="AB55" i="8"/>
  <c r="AA55" i="8"/>
  <c r="Z55" i="8"/>
  <c r="X55" i="8"/>
  <c r="V55" i="8"/>
  <c r="U55" i="8"/>
  <c r="T55" i="8"/>
  <c r="S55" i="8"/>
  <c r="R55" i="8"/>
  <c r="P55" i="8"/>
  <c r="O55" i="8"/>
  <c r="N55" i="8"/>
  <c r="AJ54" i="8"/>
  <c r="AH54" i="8"/>
  <c r="AG54" i="8"/>
  <c r="AF54" i="8"/>
  <c r="AE54" i="8"/>
  <c r="AD54" i="8"/>
  <c r="AB54" i="8"/>
  <c r="AA54" i="8"/>
  <c r="Z54" i="8"/>
  <c r="X54" i="8"/>
  <c r="V54" i="8"/>
  <c r="U54" i="8"/>
  <c r="T54" i="8"/>
  <c r="S54" i="8"/>
  <c r="R54" i="8"/>
  <c r="P54" i="8"/>
  <c r="O54" i="8"/>
  <c r="N54" i="8"/>
  <c r="AJ53" i="8"/>
  <c r="AH53" i="8"/>
  <c r="AG53" i="8"/>
  <c r="AF53" i="8"/>
  <c r="AE53" i="8"/>
  <c r="AD53" i="8"/>
  <c r="AB53" i="8"/>
  <c r="AA53" i="8"/>
  <c r="Z53" i="8"/>
  <c r="X53" i="8"/>
  <c r="V53" i="8"/>
  <c r="U53" i="8"/>
  <c r="T53" i="8"/>
  <c r="S53" i="8"/>
  <c r="R53" i="8"/>
  <c r="P53" i="8"/>
  <c r="O53" i="8"/>
  <c r="N53" i="8"/>
  <c r="AJ52" i="8"/>
  <c r="AH52" i="8"/>
  <c r="AG52" i="8"/>
  <c r="AF52" i="8"/>
  <c r="AE52" i="8"/>
  <c r="AD52" i="8"/>
  <c r="AB52" i="8"/>
  <c r="AA52" i="8"/>
  <c r="Z52" i="8"/>
  <c r="X52" i="8"/>
  <c r="V52" i="8"/>
  <c r="U52" i="8"/>
  <c r="T52" i="8"/>
  <c r="S52" i="8"/>
  <c r="R52" i="8"/>
  <c r="P52" i="8"/>
  <c r="O52" i="8"/>
  <c r="AJ51" i="8"/>
  <c r="AH51" i="8"/>
  <c r="AG51" i="8"/>
  <c r="AF51" i="8"/>
  <c r="AE51" i="8"/>
  <c r="AD51" i="8"/>
  <c r="AB51" i="8"/>
  <c r="AA51" i="8"/>
  <c r="Z51" i="8"/>
  <c r="AJ50" i="8"/>
  <c r="AH50" i="8"/>
  <c r="AG50" i="8"/>
  <c r="AF50" i="8"/>
  <c r="AE50" i="8"/>
  <c r="AD50" i="8"/>
  <c r="AB50" i="8"/>
  <c r="AA50" i="8"/>
  <c r="Z50" i="8"/>
  <c r="AJ49" i="8"/>
  <c r="AH49" i="8"/>
  <c r="AG49" i="8"/>
  <c r="AF49" i="8"/>
  <c r="AE49" i="8"/>
  <c r="AD49" i="8"/>
  <c r="AB49" i="8"/>
  <c r="AA49" i="8"/>
  <c r="Z49" i="8"/>
  <c r="AJ48" i="8"/>
  <c r="AH48" i="8"/>
  <c r="AG48" i="8"/>
  <c r="AF48" i="8"/>
  <c r="AE48" i="8"/>
  <c r="AD48" i="8"/>
  <c r="AB48" i="8"/>
  <c r="AA48" i="8"/>
  <c r="Z48" i="8"/>
  <c r="AJ47" i="8"/>
  <c r="AH47" i="8"/>
  <c r="AG47" i="8"/>
  <c r="AF47" i="8"/>
  <c r="AE47" i="8"/>
  <c r="AD47" i="8"/>
  <c r="AB47" i="8"/>
  <c r="AA47" i="8"/>
  <c r="Z47" i="8"/>
  <c r="AJ46" i="8"/>
  <c r="AH46" i="8"/>
  <c r="AG46" i="8"/>
  <c r="AF46" i="8"/>
  <c r="AE46" i="8"/>
  <c r="AD46" i="8"/>
  <c r="AB46" i="8"/>
  <c r="AA46" i="8"/>
  <c r="Z46" i="8"/>
  <c r="AJ45" i="8"/>
  <c r="AH45" i="8"/>
  <c r="AG45" i="8"/>
  <c r="AF45" i="8"/>
  <c r="AE45" i="8"/>
  <c r="AD45" i="8"/>
  <c r="AB45" i="8"/>
  <c r="AA45" i="8"/>
  <c r="Z45" i="8"/>
  <c r="AJ44" i="8"/>
  <c r="AH44" i="8"/>
  <c r="AG44" i="8"/>
  <c r="AF44" i="8"/>
  <c r="AE44" i="8"/>
  <c r="AD44" i="8"/>
  <c r="AB44" i="8"/>
  <c r="AA44" i="8"/>
  <c r="Z44" i="8"/>
  <c r="AJ43" i="8"/>
  <c r="AH43" i="8"/>
  <c r="AG43" i="8"/>
  <c r="AF43" i="8"/>
  <c r="AE43" i="8"/>
  <c r="AD43" i="8"/>
  <c r="AB43" i="8"/>
  <c r="AA43" i="8"/>
  <c r="Z43" i="8"/>
  <c r="AJ42" i="8"/>
  <c r="AH42" i="8"/>
  <c r="AG42" i="8"/>
  <c r="AF42" i="8"/>
  <c r="AE42" i="8"/>
  <c r="AD42" i="8"/>
  <c r="AB42" i="8"/>
  <c r="AA42" i="8"/>
  <c r="Z42" i="8"/>
  <c r="AJ41" i="8"/>
  <c r="AH41" i="8"/>
  <c r="AG41" i="8"/>
  <c r="AF41" i="8"/>
  <c r="AE41" i="8"/>
  <c r="AD41" i="8"/>
  <c r="AB41" i="8"/>
  <c r="AA41" i="8"/>
  <c r="X34" i="8"/>
  <c r="V34" i="8"/>
  <c r="U34" i="8"/>
  <c r="T34" i="8"/>
  <c r="S34" i="8"/>
  <c r="R34" i="8"/>
  <c r="P34" i="8"/>
  <c r="O34" i="8"/>
  <c r="N34" i="8"/>
  <c r="X33" i="8"/>
  <c r="V33" i="8"/>
  <c r="U33" i="8"/>
  <c r="T33" i="8"/>
  <c r="S33" i="8"/>
  <c r="R33" i="8"/>
  <c r="P33" i="8"/>
  <c r="O33" i="8"/>
  <c r="N33" i="8"/>
  <c r="X32" i="8"/>
  <c r="U32" i="8"/>
  <c r="T32" i="8"/>
  <c r="S32" i="8"/>
  <c r="R32" i="8"/>
  <c r="P32" i="8"/>
  <c r="O32" i="8"/>
  <c r="N32" i="8"/>
  <c r="X31" i="8"/>
  <c r="V31" i="8"/>
  <c r="U31" i="8"/>
  <c r="T31" i="8"/>
  <c r="S31" i="8"/>
  <c r="R31" i="8"/>
  <c r="P31" i="8"/>
  <c r="O31" i="8"/>
  <c r="N31" i="8"/>
  <c r="X22" i="8"/>
  <c r="V22" i="8"/>
  <c r="U22" i="8"/>
  <c r="T22" i="8"/>
  <c r="S22" i="8"/>
  <c r="R22" i="8"/>
  <c r="P22" i="8"/>
  <c r="O22" i="8"/>
  <c r="N22" i="8"/>
  <c r="X21" i="8"/>
  <c r="V21" i="8"/>
  <c r="U21" i="8"/>
  <c r="T21" i="8"/>
  <c r="S21" i="8"/>
  <c r="R21" i="8"/>
  <c r="P21" i="8"/>
  <c r="O21" i="8"/>
  <c r="N21" i="8"/>
  <c r="X20" i="8"/>
  <c r="V20" i="8"/>
  <c r="U20" i="8"/>
  <c r="T20" i="8"/>
  <c r="S20" i="8"/>
  <c r="R20" i="8"/>
  <c r="P20" i="8"/>
  <c r="O20" i="8"/>
  <c r="N20" i="8"/>
  <c r="X19" i="8"/>
  <c r="V19" i="8"/>
  <c r="U19" i="8"/>
  <c r="T19" i="8"/>
  <c r="S19" i="8"/>
  <c r="R19" i="8"/>
  <c r="P19" i="8"/>
  <c r="O19" i="8"/>
  <c r="N19" i="8"/>
  <c r="X18" i="8"/>
  <c r="V18" i="8"/>
  <c r="T18" i="8"/>
  <c r="S18" i="8"/>
  <c r="R18" i="8"/>
  <c r="P18" i="8"/>
  <c r="O18" i="8"/>
  <c r="N18" i="8"/>
  <c r="X17" i="8"/>
  <c r="V17" i="8"/>
  <c r="T17" i="8"/>
  <c r="S17" i="8"/>
  <c r="R17" i="8"/>
  <c r="P17" i="8"/>
  <c r="O17" i="8"/>
  <c r="N17" i="8"/>
  <c r="X16" i="8"/>
  <c r="V16" i="8"/>
  <c r="T16" i="8"/>
  <c r="S16" i="8"/>
  <c r="R16" i="8"/>
  <c r="P16" i="8"/>
  <c r="O16" i="8"/>
  <c r="N16" i="8"/>
  <c r="X15" i="8"/>
  <c r="V15" i="8"/>
  <c r="T15" i="8"/>
  <c r="S15" i="8"/>
  <c r="R15" i="8"/>
  <c r="P15" i="8"/>
  <c r="O15" i="8"/>
  <c r="N15" i="8"/>
  <c r="X14" i="8"/>
  <c r="V14" i="8"/>
  <c r="T14" i="8"/>
  <c r="S14" i="8"/>
  <c r="R14" i="8"/>
  <c r="P14" i="8"/>
  <c r="O14" i="8"/>
  <c r="N14" i="8"/>
  <c r="X13" i="8"/>
  <c r="V13" i="8"/>
  <c r="T13" i="8"/>
  <c r="S13" i="8"/>
  <c r="R13" i="8"/>
  <c r="P13" i="8"/>
  <c r="O13" i="8"/>
  <c r="N13" i="8"/>
  <c r="X12" i="8"/>
  <c r="V12" i="8"/>
  <c r="U12" i="8"/>
  <c r="T12" i="8"/>
  <c r="S12" i="8"/>
  <c r="R12" i="8"/>
  <c r="P12" i="8"/>
  <c r="O12" i="8"/>
  <c r="N12" i="8"/>
  <c r="Z42" i="6"/>
  <c r="AA42" i="6"/>
  <c r="AB42" i="6"/>
  <c r="AD42" i="6"/>
  <c r="AE42" i="6"/>
  <c r="AF42" i="6"/>
  <c r="AG42" i="6"/>
  <c r="AH42" i="6"/>
  <c r="AJ42" i="6"/>
  <c r="Z43" i="6"/>
  <c r="AA43" i="6"/>
  <c r="AB43" i="6"/>
  <c r="AD43" i="6"/>
  <c r="AE43" i="6"/>
  <c r="AF43" i="6"/>
  <c r="AG43" i="6"/>
  <c r="AH43" i="6"/>
  <c r="AJ43" i="6"/>
  <c r="Z44" i="6"/>
  <c r="AA44" i="6"/>
  <c r="AB44" i="6"/>
  <c r="AD44" i="6"/>
  <c r="AE44" i="6"/>
  <c r="AF44" i="6"/>
  <c r="AG44" i="6"/>
  <c r="AH44" i="6"/>
  <c r="AJ44" i="6"/>
  <c r="Z45" i="6"/>
  <c r="AA45" i="6"/>
  <c r="AB45" i="6"/>
  <c r="AD45" i="6"/>
  <c r="AE45" i="6"/>
  <c r="AF45" i="6"/>
  <c r="AG45" i="6"/>
  <c r="AH45" i="6"/>
  <c r="AJ45" i="6"/>
  <c r="Z46" i="6"/>
  <c r="AA46" i="6"/>
  <c r="AB46" i="6"/>
  <c r="AD46" i="6"/>
  <c r="AE46" i="6"/>
  <c r="AF46" i="6"/>
  <c r="AG46" i="6"/>
  <c r="AH46" i="6"/>
  <c r="AJ46" i="6"/>
  <c r="Z47" i="6"/>
  <c r="AA47" i="6"/>
  <c r="AB47" i="6"/>
  <c r="AD47" i="6"/>
  <c r="AE47" i="6"/>
  <c r="AF47" i="6"/>
  <c r="AG47" i="6"/>
  <c r="AH47" i="6"/>
  <c r="AJ47" i="6"/>
  <c r="Z48" i="6"/>
  <c r="AA48" i="6"/>
  <c r="AB48" i="6"/>
  <c r="AD48" i="6"/>
  <c r="AE48" i="6"/>
  <c r="AF48" i="6"/>
  <c r="AG48" i="6"/>
  <c r="AH48" i="6"/>
  <c r="AJ48" i="6"/>
  <c r="Z49" i="6"/>
  <c r="AA49" i="6"/>
  <c r="AB49" i="6"/>
  <c r="AD49" i="6"/>
  <c r="AE49" i="6"/>
  <c r="AF49" i="6"/>
  <c r="AG49" i="6"/>
  <c r="AH49" i="6"/>
  <c r="AJ49" i="6"/>
  <c r="Z50" i="6"/>
  <c r="AA50" i="6"/>
  <c r="AB50" i="6"/>
  <c r="AD50" i="6"/>
  <c r="AE50" i="6"/>
  <c r="AF50" i="6"/>
  <c r="AG50" i="6"/>
  <c r="AH50" i="6"/>
  <c r="AJ50" i="6"/>
  <c r="Z51" i="6"/>
  <c r="AA51" i="6"/>
  <c r="AB51" i="6"/>
  <c r="AD51" i="6"/>
  <c r="AE51" i="6"/>
  <c r="AF51" i="6"/>
  <c r="AG51" i="6"/>
  <c r="AH51" i="6"/>
  <c r="AJ51" i="6"/>
  <c r="Z52" i="6"/>
  <c r="AA52" i="6"/>
  <c r="AB52" i="6"/>
  <c r="AD52" i="6"/>
  <c r="AE52" i="6"/>
  <c r="AF52" i="6"/>
  <c r="AG52" i="6"/>
  <c r="AH52" i="6"/>
  <c r="AJ52" i="6"/>
  <c r="Z53" i="6"/>
  <c r="AA53" i="6"/>
  <c r="AB53" i="6"/>
  <c r="AD53" i="6"/>
  <c r="AE53" i="6"/>
  <c r="AF53" i="6"/>
  <c r="AG53" i="6"/>
  <c r="AH53" i="6"/>
  <c r="AJ53" i="6"/>
  <c r="Z54" i="6"/>
  <c r="AA54" i="6"/>
  <c r="AB54" i="6"/>
  <c r="AD54" i="6"/>
  <c r="AE54" i="6"/>
  <c r="AF54" i="6"/>
  <c r="AG54" i="6"/>
  <c r="AH54" i="6"/>
  <c r="AJ54" i="6"/>
  <c r="Z55" i="6"/>
  <c r="AA55" i="6"/>
  <c r="AB55" i="6"/>
  <c r="AD55" i="6"/>
  <c r="AE55" i="6"/>
  <c r="AF55" i="6"/>
  <c r="AG55" i="6"/>
  <c r="AH55" i="6"/>
  <c r="AJ55" i="6"/>
  <c r="Z56" i="6"/>
  <c r="AA56" i="6"/>
  <c r="AB56" i="6"/>
  <c r="AD56" i="6"/>
  <c r="AE56" i="6"/>
  <c r="AF56" i="6"/>
  <c r="AG56" i="6"/>
  <c r="AH56" i="6"/>
  <c r="AJ56" i="6"/>
  <c r="Z57" i="6"/>
  <c r="AA57" i="6"/>
  <c r="AB57" i="6"/>
  <c r="AD57" i="6"/>
  <c r="AE57" i="6"/>
  <c r="AF57" i="6"/>
  <c r="AG57" i="6"/>
  <c r="AH57" i="6"/>
  <c r="AJ57" i="6"/>
  <c r="Z58" i="6"/>
  <c r="AA58" i="6"/>
  <c r="AB58" i="6"/>
  <c r="AD58" i="6"/>
  <c r="AE58" i="6"/>
  <c r="AF58" i="6"/>
  <c r="AG58" i="6"/>
  <c r="AH58" i="6"/>
  <c r="AJ58" i="6"/>
  <c r="Z59" i="6"/>
  <c r="AA59" i="6"/>
  <c r="AB59" i="6"/>
  <c r="AD59" i="6"/>
  <c r="AE59" i="6"/>
  <c r="AF59" i="6"/>
  <c r="AG59" i="6"/>
  <c r="AH59" i="6"/>
  <c r="AJ59" i="6"/>
  <c r="Z60" i="6"/>
  <c r="AA60" i="6"/>
  <c r="AB60" i="6"/>
  <c r="AD60" i="6"/>
  <c r="AE60" i="6"/>
  <c r="AF60" i="6"/>
  <c r="AG60" i="6"/>
  <c r="AH60" i="6"/>
  <c r="AJ60" i="6"/>
  <c r="Z61" i="6"/>
  <c r="AA61" i="6"/>
  <c r="AB61" i="6"/>
  <c r="AD61" i="6"/>
  <c r="AE61" i="6"/>
  <c r="AF61" i="6"/>
  <c r="AG61" i="6"/>
  <c r="AH61" i="6"/>
  <c r="AJ61" i="6"/>
  <c r="Z62" i="6"/>
  <c r="AA62" i="6"/>
  <c r="AB62" i="6"/>
  <c r="AD62" i="6"/>
  <c r="AE62" i="6"/>
  <c r="AF62" i="6"/>
  <c r="AG62" i="6"/>
  <c r="AH62" i="6"/>
  <c r="AJ62" i="6"/>
  <c r="Z63" i="6"/>
  <c r="AA63" i="6"/>
  <c r="AB63" i="6"/>
  <c r="AD63" i="6"/>
  <c r="AE63" i="6"/>
  <c r="AF63" i="6"/>
  <c r="AG63" i="6"/>
  <c r="AH63" i="6"/>
  <c r="AJ63" i="6"/>
  <c r="AJ41" i="6"/>
  <c r="AG41" i="6"/>
  <c r="AH41" i="6"/>
  <c r="AF41" i="6"/>
  <c r="AE41" i="6"/>
  <c r="AD41" i="6"/>
  <c r="AA41" i="6"/>
  <c r="AB41" i="6"/>
  <c r="Z41" i="6"/>
  <c r="N63" i="6"/>
  <c r="N53" i="6"/>
  <c r="O53" i="6"/>
  <c r="P53" i="6"/>
  <c r="R53" i="6"/>
  <c r="S53" i="6"/>
  <c r="T53" i="6"/>
  <c r="U53" i="6"/>
  <c r="V53" i="6"/>
  <c r="X53" i="6"/>
  <c r="N54" i="6"/>
  <c r="O54" i="6"/>
  <c r="P54" i="6"/>
  <c r="R54" i="6"/>
  <c r="S54" i="6"/>
  <c r="T54" i="6"/>
  <c r="U54" i="6"/>
  <c r="V54" i="6"/>
  <c r="X54" i="6"/>
  <c r="N55" i="6"/>
  <c r="O55" i="6"/>
  <c r="P55" i="6"/>
  <c r="R55" i="6"/>
  <c r="S55" i="6"/>
  <c r="T55" i="6"/>
  <c r="U55" i="6"/>
  <c r="V55" i="6"/>
  <c r="X55" i="6"/>
  <c r="N56" i="6"/>
  <c r="O56" i="6"/>
  <c r="P56" i="6"/>
  <c r="R56" i="6"/>
  <c r="S56" i="6"/>
  <c r="T56" i="6"/>
  <c r="U56" i="6"/>
  <c r="V56" i="6"/>
  <c r="X56" i="6"/>
  <c r="N57" i="6"/>
  <c r="O57" i="6"/>
  <c r="P57" i="6"/>
  <c r="R57" i="6"/>
  <c r="S57" i="6"/>
  <c r="T57" i="6"/>
  <c r="U57" i="6"/>
  <c r="V57" i="6"/>
  <c r="X57" i="6"/>
  <c r="N58" i="6"/>
  <c r="O58" i="6"/>
  <c r="P58" i="6"/>
  <c r="R58" i="6"/>
  <c r="S58" i="6"/>
  <c r="T58" i="6"/>
  <c r="U58" i="6"/>
  <c r="V58" i="6"/>
  <c r="X58" i="6"/>
  <c r="N59" i="6"/>
  <c r="O59" i="6"/>
  <c r="P59" i="6"/>
  <c r="R59" i="6"/>
  <c r="S59" i="6"/>
  <c r="T59" i="6"/>
  <c r="U59" i="6"/>
  <c r="V59" i="6"/>
  <c r="X59" i="6"/>
  <c r="N60" i="6"/>
  <c r="O60" i="6"/>
  <c r="P60" i="6"/>
  <c r="R60" i="6"/>
  <c r="S60" i="6"/>
  <c r="T60" i="6"/>
  <c r="U60" i="6"/>
  <c r="V60" i="6"/>
  <c r="X60" i="6"/>
  <c r="N61" i="6"/>
  <c r="O61" i="6"/>
  <c r="P61" i="6"/>
  <c r="R61" i="6"/>
  <c r="S61" i="6"/>
  <c r="T61" i="6"/>
  <c r="U61" i="6"/>
  <c r="V61" i="6"/>
  <c r="X61" i="6"/>
  <c r="N62" i="6"/>
  <c r="O62" i="6"/>
  <c r="P62" i="6"/>
  <c r="R62" i="6"/>
  <c r="S62" i="6"/>
  <c r="T62" i="6"/>
  <c r="U62" i="6"/>
  <c r="V62" i="6"/>
  <c r="X62" i="6"/>
  <c r="O63" i="6"/>
  <c r="P63" i="6"/>
  <c r="R63" i="6"/>
  <c r="S63" i="6"/>
  <c r="T63" i="6"/>
  <c r="U63" i="6"/>
  <c r="V63" i="6"/>
  <c r="X63" i="6"/>
  <c r="X52" i="6"/>
  <c r="U52" i="6"/>
  <c r="V52" i="6"/>
  <c r="T52" i="6"/>
  <c r="S52" i="6"/>
  <c r="R52" i="6"/>
  <c r="O52" i="6"/>
  <c r="P52" i="6"/>
  <c r="N52" i="6"/>
  <c r="N31" i="6"/>
  <c r="N32" i="6"/>
  <c r="O32" i="6"/>
  <c r="P32" i="6"/>
  <c r="R32" i="6"/>
  <c r="S32" i="6"/>
  <c r="T32" i="6"/>
  <c r="U32" i="6"/>
  <c r="V32" i="6"/>
  <c r="X32" i="6"/>
  <c r="N33" i="6"/>
  <c r="O33" i="6"/>
  <c r="P33" i="6"/>
  <c r="R33" i="6"/>
  <c r="S33" i="6"/>
  <c r="T33" i="6"/>
  <c r="U33" i="6"/>
  <c r="V33" i="6"/>
  <c r="X33" i="6"/>
  <c r="N34" i="6"/>
  <c r="O34" i="6"/>
  <c r="P34" i="6"/>
  <c r="R34" i="6"/>
  <c r="S34" i="6"/>
  <c r="T34" i="6"/>
  <c r="U34" i="6"/>
  <c r="V34" i="6"/>
  <c r="X34" i="6"/>
  <c r="O31" i="6"/>
  <c r="P31" i="6"/>
  <c r="R31" i="6"/>
  <c r="S31" i="6"/>
  <c r="T31" i="6"/>
  <c r="U31" i="6"/>
  <c r="V31" i="6"/>
  <c r="X31" i="6"/>
  <c r="U19" i="6"/>
  <c r="R12" i="6"/>
  <c r="X22" i="6"/>
  <c r="V22" i="6"/>
  <c r="U22" i="6"/>
  <c r="T22" i="6"/>
  <c r="S22" i="6"/>
  <c r="R22" i="6"/>
  <c r="X21" i="6"/>
  <c r="V21" i="6"/>
  <c r="U21" i="6"/>
  <c r="T21" i="6"/>
  <c r="S21" i="6"/>
  <c r="R21" i="6"/>
  <c r="X20" i="6"/>
  <c r="V20" i="6"/>
  <c r="U20" i="6"/>
  <c r="T20" i="6"/>
  <c r="S20" i="6"/>
  <c r="R20" i="6"/>
  <c r="X19" i="6"/>
  <c r="V19" i="6"/>
  <c r="T19" i="6"/>
  <c r="S19" i="6"/>
  <c r="R19" i="6"/>
  <c r="X18" i="6"/>
  <c r="V18" i="6"/>
  <c r="T18" i="6"/>
  <c r="S18" i="6"/>
  <c r="R18" i="6"/>
  <c r="X17" i="6"/>
  <c r="V17" i="6"/>
  <c r="T17" i="6"/>
  <c r="S17" i="6"/>
  <c r="R17" i="6"/>
  <c r="X16" i="6"/>
  <c r="V16" i="6"/>
  <c r="T16" i="6"/>
  <c r="S16" i="6"/>
  <c r="R16" i="6"/>
  <c r="X15" i="6"/>
  <c r="V15" i="6"/>
  <c r="T15" i="6"/>
  <c r="S15" i="6"/>
  <c r="R15" i="6"/>
  <c r="X14" i="6"/>
  <c r="V14" i="6"/>
  <c r="T14" i="6"/>
  <c r="S14" i="6"/>
  <c r="R14" i="6"/>
  <c r="X13" i="6"/>
  <c r="V13" i="6"/>
  <c r="T13" i="6"/>
  <c r="S13" i="6"/>
  <c r="R13" i="6"/>
  <c r="X12" i="6"/>
  <c r="V12" i="6"/>
  <c r="U12" i="6"/>
  <c r="T12" i="6"/>
  <c r="S12" i="6"/>
  <c r="N13" i="6"/>
  <c r="O13" i="6"/>
  <c r="P13" i="6"/>
  <c r="N14" i="6"/>
  <c r="O14" i="6"/>
  <c r="P14" i="6"/>
  <c r="N15" i="6"/>
  <c r="O15" i="6"/>
  <c r="P15" i="6"/>
  <c r="N16" i="6"/>
  <c r="O16" i="6"/>
  <c r="P16" i="6"/>
  <c r="N17" i="6"/>
  <c r="O17" i="6"/>
  <c r="P17" i="6"/>
  <c r="N18" i="6"/>
  <c r="O18" i="6"/>
  <c r="P18" i="6"/>
  <c r="N19" i="6"/>
  <c r="O19" i="6"/>
  <c r="P19" i="6"/>
  <c r="N20" i="6"/>
  <c r="O20" i="6"/>
  <c r="P20" i="6"/>
  <c r="N21" i="6"/>
  <c r="O21" i="6"/>
  <c r="P21" i="6"/>
  <c r="N22" i="6"/>
  <c r="O22" i="6"/>
  <c r="P22" i="6"/>
  <c r="O12" i="6"/>
  <c r="P12" i="6"/>
  <c r="N12" i="6"/>
  <c r="H30" i="7" l="1"/>
  <c r="I30" i="7"/>
  <c r="J30" i="7"/>
  <c r="K30" i="7"/>
  <c r="L30" i="7"/>
  <c r="W20" i="4"/>
  <c r="AP71" i="4"/>
  <c r="AO71" i="4"/>
  <c r="AN71" i="4"/>
  <c r="AM71" i="4"/>
  <c r="AL71" i="4"/>
  <c r="AK71" i="4"/>
  <c r="AP70" i="4"/>
  <c r="AO70" i="4"/>
  <c r="AN70" i="4"/>
  <c r="AM70" i="4"/>
  <c r="AL70" i="4"/>
  <c r="AK70" i="4"/>
  <c r="AP69" i="4"/>
  <c r="AO69" i="4"/>
  <c r="AN69" i="4"/>
  <c r="AM69" i="4"/>
  <c r="AL69" i="4"/>
  <c r="AK69" i="4"/>
  <c r="AP68" i="4"/>
  <c r="AO68" i="4"/>
  <c r="AN68" i="4"/>
  <c r="AM68" i="4"/>
  <c r="AL68" i="4"/>
  <c r="AK68" i="4"/>
  <c r="AP67" i="4"/>
  <c r="AO67" i="4"/>
  <c r="AN67" i="4"/>
  <c r="AM67" i="4"/>
  <c r="AL67" i="4"/>
  <c r="AK67" i="4"/>
  <c r="AP66" i="4"/>
  <c r="AO66" i="4"/>
  <c r="AN66" i="4"/>
  <c r="AM66" i="4"/>
  <c r="AL66" i="4"/>
  <c r="AK66" i="4"/>
  <c r="AP65" i="4"/>
  <c r="AO65" i="4"/>
  <c r="AN65" i="4"/>
  <c r="AM65" i="4"/>
  <c r="AL65" i="4"/>
  <c r="AK65" i="4"/>
  <c r="AP64" i="4"/>
  <c r="AO64" i="4"/>
  <c r="AN64" i="4"/>
  <c r="AM64" i="4"/>
  <c r="AL64" i="4"/>
  <c r="AK64" i="4"/>
  <c r="AP63" i="4"/>
  <c r="AO63" i="4"/>
  <c r="AN63" i="4"/>
  <c r="AM63" i="4"/>
  <c r="AL63" i="4"/>
  <c r="AK63" i="4"/>
  <c r="AP62" i="4"/>
  <c r="AO62" i="4"/>
  <c r="AN62" i="4"/>
  <c r="AM62" i="4"/>
  <c r="AL62" i="4"/>
  <c r="AK62" i="4"/>
  <c r="AP61" i="4"/>
  <c r="AO61" i="4"/>
  <c r="AN61" i="4"/>
  <c r="AM61" i="4"/>
  <c r="AL61" i="4"/>
  <c r="AK61" i="4"/>
  <c r="AP60" i="4"/>
  <c r="AO60" i="4"/>
  <c r="AN60" i="4"/>
  <c r="AM60" i="4"/>
  <c r="AL60" i="4"/>
  <c r="AK60" i="4"/>
  <c r="AP59" i="4"/>
  <c r="AO59" i="4"/>
  <c r="AN59" i="4"/>
  <c r="AM59" i="4"/>
  <c r="AL59" i="4"/>
  <c r="AK59" i="4"/>
  <c r="AP58" i="4"/>
  <c r="AO58" i="4"/>
  <c r="AN58" i="4"/>
  <c r="AM58" i="4"/>
  <c r="AL58" i="4"/>
  <c r="AK58" i="4"/>
  <c r="AP57" i="4"/>
  <c r="AO57" i="4"/>
  <c r="AN57" i="4"/>
  <c r="AM57" i="4"/>
  <c r="AL57" i="4"/>
  <c r="AK57" i="4"/>
  <c r="AP56" i="4"/>
  <c r="AO56" i="4"/>
  <c r="AN56" i="4"/>
  <c r="AM56" i="4"/>
  <c r="AL56" i="4"/>
  <c r="AK56" i="4"/>
  <c r="AP55" i="4"/>
  <c r="AO55" i="4"/>
  <c r="AN55" i="4"/>
  <c r="AM55" i="4"/>
  <c r="AL55" i="4"/>
  <c r="AK55" i="4"/>
  <c r="AP54" i="4"/>
  <c r="AO54" i="4"/>
  <c r="AN54" i="4"/>
  <c r="AM54" i="4"/>
  <c r="AL54" i="4"/>
  <c r="AK54" i="4"/>
  <c r="AP53" i="4"/>
  <c r="AO53" i="4"/>
  <c r="AN53" i="4"/>
  <c r="AM53" i="4"/>
  <c r="AL53" i="4"/>
  <c r="AK53" i="4"/>
  <c r="AP52" i="4"/>
  <c r="AO52" i="4"/>
  <c r="AN52" i="4"/>
  <c r="AM52" i="4"/>
  <c r="AL52" i="4"/>
  <c r="AK52" i="4"/>
  <c r="AP51" i="4"/>
  <c r="AO51" i="4"/>
  <c r="AN51" i="4"/>
  <c r="AM51" i="4"/>
  <c r="AL51" i="4"/>
  <c r="AK51" i="4"/>
  <c r="AP50" i="4"/>
  <c r="AO50" i="4"/>
  <c r="AN50" i="4"/>
  <c r="AM50" i="4"/>
  <c r="AL50" i="4"/>
  <c r="AK50" i="4"/>
  <c r="AP49" i="4"/>
  <c r="AO49" i="4"/>
  <c r="AN49" i="4"/>
  <c r="AM49" i="4"/>
  <c r="AL49" i="4"/>
  <c r="AK49" i="4"/>
  <c r="AB71" i="4"/>
  <c r="AA71" i="4"/>
  <c r="Z71" i="4"/>
  <c r="Y71" i="4"/>
  <c r="X71" i="4"/>
  <c r="W71" i="4"/>
  <c r="AB70" i="4"/>
  <c r="AA70" i="4"/>
  <c r="Z70" i="4"/>
  <c r="Y70" i="4"/>
  <c r="X70" i="4"/>
  <c r="W70" i="4"/>
  <c r="AB69" i="4"/>
  <c r="AA69" i="4"/>
  <c r="Z69" i="4"/>
  <c r="Y69" i="4"/>
  <c r="X69" i="4"/>
  <c r="W69" i="4"/>
  <c r="AB68" i="4"/>
  <c r="AA68" i="4"/>
  <c r="Z68" i="4"/>
  <c r="Y68" i="4"/>
  <c r="X68" i="4"/>
  <c r="W68" i="4"/>
  <c r="AB67" i="4"/>
  <c r="AA67" i="4"/>
  <c r="Z67" i="4"/>
  <c r="Y67" i="4"/>
  <c r="X67" i="4"/>
  <c r="W67" i="4"/>
  <c r="AB66" i="4"/>
  <c r="AA66" i="4"/>
  <c r="Z66" i="4"/>
  <c r="Y66" i="4"/>
  <c r="X66" i="4"/>
  <c r="W66" i="4"/>
  <c r="AB65" i="4"/>
  <c r="AA65" i="4"/>
  <c r="Z65" i="4"/>
  <c r="Y65" i="4"/>
  <c r="X65" i="4"/>
  <c r="W65" i="4"/>
  <c r="AB64" i="4"/>
  <c r="AA64" i="4"/>
  <c r="Z64" i="4"/>
  <c r="Y64" i="4"/>
  <c r="X64" i="4"/>
  <c r="W64" i="4"/>
  <c r="AB63" i="4"/>
  <c r="AA63" i="4"/>
  <c r="Z63" i="4"/>
  <c r="Y63" i="4"/>
  <c r="X63" i="4"/>
  <c r="W63" i="4"/>
  <c r="AB62" i="4"/>
  <c r="AA62" i="4"/>
  <c r="Z62" i="4"/>
  <c r="Y62" i="4"/>
  <c r="X62" i="4"/>
  <c r="W62" i="4"/>
  <c r="AB61" i="4"/>
  <c r="AA61" i="4"/>
  <c r="Z61" i="4"/>
  <c r="Y61" i="4"/>
  <c r="X61" i="4"/>
  <c r="W61" i="4"/>
  <c r="AB60" i="4"/>
  <c r="AA60" i="4"/>
  <c r="Z60" i="4"/>
  <c r="Y60" i="4"/>
  <c r="X60" i="4"/>
  <c r="W60" i="4"/>
  <c r="AB29" i="4"/>
  <c r="AA29" i="4"/>
  <c r="Z29" i="4"/>
  <c r="Y29" i="4"/>
  <c r="X29" i="4"/>
  <c r="W29" i="4"/>
  <c r="AB28" i="4"/>
  <c r="AA28" i="4"/>
  <c r="Z28" i="4"/>
  <c r="Y28" i="4"/>
  <c r="X28" i="4"/>
  <c r="W28" i="4"/>
  <c r="AB27" i="4"/>
  <c r="AA27" i="4"/>
  <c r="Z27" i="4"/>
  <c r="Y27" i="4"/>
  <c r="X27" i="4"/>
  <c r="W27" i="4"/>
  <c r="AB26" i="4"/>
  <c r="AA26" i="4"/>
  <c r="Z26" i="4"/>
  <c r="Y26" i="4"/>
  <c r="X26" i="4"/>
  <c r="W26" i="4"/>
  <c r="AB25" i="4"/>
  <c r="AA25" i="4"/>
  <c r="Z25" i="4"/>
  <c r="Y25" i="4"/>
  <c r="X25" i="4"/>
  <c r="W25" i="4"/>
  <c r="AB24" i="4"/>
  <c r="AA24" i="4"/>
  <c r="Z24" i="4"/>
  <c r="Y24" i="4"/>
  <c r="X24" i="4"/>
  <c r="W24" i="4"/>
  <c r="AB23" i="4"/>
  <c r="AA23" i="4"/>
  <c r="Z23" i="4"/>
  <c r="Y23" i="4"/>
  <c r="X23" i="4"/>
  <c r="W23" i="4"/>
  <c r="AB22" i="4"/>
  <c r="AA22" i="4"/>
  <c r="Z22" i="4"/>
  <c r="Y22" i="4"/>
  <c r="X22" i="4"/>
  <c r="W22" i="4"/>
  <c r="AB21" i="4"/>
  <c r="AA21" i="4"/>
  <c r="Z21" i="4"/>
  <c r="Y21" i="4"/>
  <c r="X21" i="4"/>
  <c r="W21" i="4"/>
  <c r="AB20" i="4"/>
  <c r="AA20" i="4"/>
  <c r="Z20" i="4"/>
  <c r="Y20" i="4"/>
  <c r="X20" i="4"/>
  <c r="AB19" i="4"/>
  <c r="AA19" i="4"/>
  <c r="Z19" i="4"/>
  <c r="Y19" i="4"/>
  <c r="X19" i="4"/>
  <c r="W19" i="4"/>
  <c r="AB18" i="4"/>
  <c r="AA18" i="4"/>
  <c r="Z18" i="4"/>
  <c r="Y18" i="4"/>
  <c r="X18" i="4"/>
  <c r="W18" i="4"/>
  <c r="AB17" i="4"/>
  <c r="AA17" i="4"/>
  <c r="Z17" i="4"/>
  <c r="Y17" i="4"/>
  <c r="X17" i="4"/>
  <c r="W17" i="4"/>
  <c r="AB16" i="4"/>
  <c r="AA16" i="4"/>
  <c r="Z16" i="4"/>
  <c r="Y16" i="4"/>
  <c r="X16" i="4"/>
  <c r="W16" i="4"/>
  <c r="AB15" i="4"/>
  <c r="AA15" i="4"/>
  <c r="Z15" i="4"/>
  <c r="Y15" i="4"/>
  <c r="X15" i="4"/>
  <c r="W15" i="4"/>
  <c r="AB14" i="4"/>
  <c r="AA14" i="4"/>
  <c r="Z14" i="4"/>
  <c r="Y14" i="4"/>
  <c r="X14" i="4"/>
  <c r="W14" i="4"/>
  <c r="AB13" i="4"/>
  <c r="AA13" i="4"/>
  <c r="Z13" i="4"/>
  <c r="Y13" i="4"/>
  <c r="X13" i="4"/>
  <c r="W13" i="4"/>
  <c r="AB12" i="4"/>
  <c r="AA12" i="4"/>
  <c r="Z12" i="4"/>
  <c r="Y12" i="4"/>
  <c r="X12" i="4"/>
  <c r="W12" i="4"/>
  <c r="AB11" i="4"/>
  <c r="AA11" i="4"/>
  <c r="Z11" i="4"/>
  <c r="Y11" i="4"/>
  <c r="X11" i="4"/>
  <c r="W11" i="4"/>
  <c r="AI71" i="4"/>
  <c r="AH71" i="4"/>
  <c r="AG71" i="4"/>
  <c r="AF71" i="4"/>
  <c r="AE71" i="4"/>
  <c r="AD71" i="4"/>
  <c r="AI70" i="4"/>
  <c r="AH70" i="4"/>
  <c r="AG70" i="4"/>
  <c r="AF70" i="4"/>
  <c r="AE70" i="4"/>
  <c r="AD70" i="4"/>
  <c r="AI69" i="4"/>
  <c r="AH69" i="4"/>
  <c r="AG69" i="4"/>
  <c r="AF69" i="4"/>
  <c r="AE69" i="4"/>
  <c r="AD69" i="4"/>
  <c r="AI68" i="4"/>
  <c r="AH68" i="4"/>
  <c r="AG68" i="4"/>
  <c r="AF68" i="4"/>
  <c r="AE68" i="4"/>
  <c r="AD68" i="4"/>
  <c r="AI67" i="4"/>
  <c r="AH67" i="4"/>
  <c r="AG67" i="4"/>
  <c r="AF67" i="4"/>
  <c r="AE67" i="4"/>
  <c r="AD67" i="4"/>
  <c r="AI66" i="4"/>
  <c r="AH66" i="4"/>
  <c r="AG66" i="4"/>
  <c r="AF66" i="4"/>
  <c r="AE66" i="4"/>
  <c r="AD66" i="4"/>
  <c r="AI65" i="4"/>
  <c r="AH65" i="4"/>
  <c r="AG65" i="4"/>
  <c r="AF65" i="4"/>
  <c r="AE65" i="4"/>
  <c r="AD65" i="4"/>
  <c r="AI64" i="4"/>
  <c r="AH64" i="4"/>
  <c r="AG64" i="4"/>
  <c r="AF64" i="4"/>
  <c r="AE64" i="4"/>
  <c r="AD64" i="4"/>
  <c r="AI63" i="4"/>
  <c r="AH63" i="4"/>
  <c r="AG63" i="4"/>
  <c r="AF63" i="4"/>
  <c r="AE63" i="4"/>
  <c r="AD63" i="4"/>
  <c r="AI62" i="4"/>
  <c r="AH62" i="4"/>
  <c r="AG62" i="4"/>
  <c r="AF62" i="4"/>
  <c r="AE62" i="4"/>
  <c r="AD62" i="4"/>
  <c r="AI61" i="4"/>
  <c r="AH61" i="4"/>
  <c r="AG61" i="4"/>
  <c r="AF61" i="4"/>
  <c r="AE61" i="4"/>
  <c r="AD61" i="4"/>
  <c r="AI60" i="4"/>
  <c r="AH60" i="4"/>
  <c r="AG60" i="4"/>
  <c r="AF60" i="4"/>
  <c r="AE60" i="4"/>
  <c r="AD60" i="4"/>
  <c r="AI59" i="4"/>
  <c r="AH59" i="4"/>
  <c r="AG59" i="4"/>
  <c r="AF59" i="4"/>
  <c r="AE59" i="4"/>
  <c r="AD59" i="4"/>
  <c r="AI58" i="4"/>
  <c r="AH58" i="4"/>
  <c r="AG58" i="4"/>
  <c r="AF58" i="4"/>
  <c r="AE58" i="4"/>
  <c r="AD58" i="4"/>
  <c r="AI57" i="4"/>
  <c r="AH57" i="4"/>
  <c r="AG57" i="4"/>
  <c r="AF57" i="4"/>
  <c r="AE57" i="4"/>
  <c r="AD57" i="4"/>
  <c r="AI56" i="4"/>
  <c r="AH56" i="4"/>
  <c r="AG56" i="4"/>
  <c r="AF56" i="4"/>
  <c r="AE56" i="4"/>
  <c r="AD56" i="4"/>
  <c r="AI55" i="4"/>
  <c r="AH55" i="4"/>
  <c r="AG55" i="4"/>
  <c r="AF55" i="4"/>
  <c r="AE55" i="4"/>
  <c r="AD55" i="4"/>
  <c r="AI54" i="4"/>
  <c r="AH54" i="4"/>
  <c r="AG54" i="4"/>
  <c r="AF54" i="4"/>
  <c r="AE54" i="4"/>
  <c r="AD54" i="4"/>
  <c r="AI53" i="4"/>
  <c r="AH53" i="4"/>
  <c r="AG53" i="4"/>
  <c r="AF53" i="4"/>
  <c r="AE53" i="4"/>
  <c r="AD53" i="4"/>
  <c r="AI52" i="4"/>
  <c r="AH52" i="4"/>
  <c r="AG52" i="4"/>
  <c r="AF52" i="4"/>
  <c r="AE52" i="4"/>
  <c r="AD52" i="4"/>
  <c r="AI51" i="4"/>
  <c r="AH51" i="4"/>
  <c r="AG51" i="4"/>
  <c r="AF51" i="4"/>
  <c r="AE51" i="4"/>
  <c r="AD51" i="4"/>
  <c r="AI50" i="4"/>
  <c r="AH50" i="4"/>
  <c r="AG50" i="4"/>
  <c r="AF50" i="4"/>
  <c r="AE50" i="4"/>
  <c r="AD50" i="4"/>
  <c r="AI49" i="4"/>
  <c r="AH49" i="4"/>
  <c r="AG49" i="4"/>
  <c r="AF49" i="4"/>
  <c r="AE49" i="4"/>
  <c r="AD49" i="4"/>
  <c r="U71" i="4"/>
  <c r="T71" i="4"/>
  <c r="S71" i="4"/>
  <c r="R71" i="4"/>
  <c r="Q71" i="4"/>
  <c r="P71" i="4"/>
  <c r="U70" i="4"/>
  <c r="T70" i="4"/>
  <c r="S70" i="4"/>
  <c r="R70" i="4"/>
  <c r="Q70" i="4"/>
  <c r="P70" i="4"/>
  <c r="U69" i="4"/>
  <c r="T69" i="4"/>
  <c r="S69" i="4"/>
  <c r="R69" i="4"/>
  <c r="Q69" i="4"/>
  <c r="P69" i="4"/>
  <c r="U68" i="4"/>
  <c r="T68" i="4"/>
  <c r="S68" i="4"/>
  <c r="R68" i="4"/>
  <c r="Q68" i="4"/>
  <c r="P68" i="4"/>
  <c r="U67" i="4"/>
  <c r="T67" i="4"/>
  <c r="S67" i="4"/>
  <c r="R67" i="4"/>
  <c r="Q67" i="4"/>
  <c r="P67" i="4"/>
  <c r="U66" i="4"/>
  <c r="T66" i="4"/>
  <c r="S66" i="4"/>
  <c r="R66" i="4"/>
  <c r="Q66" i="4"/>
  <c r="P66" i="4"/>
  <c r="U65" i="4"/>
  <c r="T65" i="4"/>
  <c r="S65" i="4"/>
  <c r="R65" i="4"/>
  <c r="Q65" i="4"/>
  <c r="P65" i="4"/>
  <c r="U64" i="4"/>
  <c r="T64" i="4"/>
  <c r="S64" i="4"/>
  <c r="R64" i="4"/>
  <c r="Q64" i="4"/>
  <c r="P64" i="4"/>
  <c r="U63" i="4"/>
  <c r="T63" i="4"/>
  <c r="S63" i="4"/>
  <c r="R63" i="4"/>
  <c r="Q63" i="4"/>
  <c r="P63" i="4"/>
  <c r="U62" i="4"/>
  <c r="T62" i="4"/>
  <c r="S62" i="4"/>
  <c r="R62" i="4"/>
  <c r="Q62" i="4"/>
  <c r="P62" i="4"/>
  <c r="U61" i="4"/>
  <c r="T61" i="4"/>
  <c r="S61" i="4"/>
  <c r="R61" i="4"/>
  <c r="Q61" i="4"/>
  <c r="P61" i="4"/>
  <c r="U60" i="4"/>
  <c r="T60" i="4"/>
  <c r="S60" i="4"/>
  <c r="R60" i="4"/>
  <c r="Q60" i="4"/>
  <c r="P60" i="4"/>
  <c r="P12" i="4"/>
  <c r="Q12" i="4"/>
  <c r="R12" i="4"/>
  <c r="S12" i="4"/>
  <c r="T12" i="4"/>
  <c r="U12" i="4"/>
  <c r="P13" i="4"/>
  <c r="Q13" i="4"/>
  <c r="R13" i="4"/>
  <c r="S13" i="4"/>
  <c r="T13" i="4"/>
  <c r="U13" i="4"/>
  <c r="P14" i="4"/>
  <c r="Q14" i="4"/>
  <c r="R14" i="4"/>
  <c r="S14" i="4"/>
  <c r="T14" i="4"/>
  <c r="U14" i="4"/>
  <c r="P15" i="4"/>
  <c r="Q15" i="4"/>
  <c r="R15" i="4"/>
  <c r="S15" i="4"/>
  <c r="T15" i="4"/>
  <c r="U15" i="4"/>
  <c r="P16" i="4"/>
  <c r="Q16" i="4"/>
  <c r="R16" i="4"/>
  <c r="S16" i="4"/>
  <c r="T16" i="4"/>
  <c r="U16" i="4"/>
  <c r="P17" i="4"/>
  <c r="Q17" i="4"/>
  <c r="R17" i="4"/>
  <c r="S17" i="4"/>
  <c r="T17" i="4"/>
  <c r="U17" i="4"/>
  <c r="P18" i="4"/>
  <c r="Q18" i="4"/>
  <c r="R18" i="4"/>
  <c r="S18" i="4"/>
  <c r="T18" i="4"/>
  <c r="U18" i="4"/>
  <c r="P19" i="4"/>
  <c r="Q19" i="4"/>
  <c r="R19" i="4"/>
  <c r="S19" i="4"/>
  <c r="T19" i="4"/>
  <c r="U19" i="4"/>
  <c r="P20" i="4"/>
  <c r="Q20" i="4"/>
  <c r="R20" i="4"/>
  <c r="S20" i="4"/>
  <c r="T20" i="4"/>
  <c r="U20" i="4"/>
  <c r="P21" i="4"/>
  <c r="Q21" i="4"/>
  <c r="R21" i="4"/>
  <c r="S21" i="4"/>
  <c r="T21" i="4"/>
  <c r="U21" i="4"/>
  <c r="P22" i="4"/>
  <c r="Q22" i="4"/>
  <c r="R22" i="4"/>
  <c r="S22" i="4"/>
  <c r="T22" i="4"/>
  <c r="U22" i="4"/>
  <c r="P23" i="4"/>
  <c r="Q23" i="4"/>
  <c r="R23" i="4"/>
  <c r="S23" i="4"/>
  <c r="T23" i="4"/>
  <c r="U23" i="4"/>
  <c r="P24" i="4"/>
  <c r="Q24" i="4"/>
  <c r="R24" i="4"/>
  <c r="S24" i="4"/>
  <c r="T24" i="4"/>
  <c r="U24" i="4"/>
  <c r="P25" i="4"/>
  <c r="Q25" i="4"/>
  <c r="R25" i="4"/>
  <c r="S25" i="4"/>
  <c r="T25" i="4"/>
  <c r="U25" i="4"/>
  <c r="P26" i="4"/>
  <c r="Q26" i="4"/>
  <c r="R26" i="4"/>
  <c r="S26" i="4"/>
  <c r="T26" i="4"/>
  <c r="U26" i="4"/>
  <c r="P27" i="4"/>
  <c r="Q27" i="4"/>
  <c r="R27" i="4"/>
  <c r="S27" i="4"/>
  <c r="T27" i="4"/>
  <c r="U27" i="4"/>
  <c r="P28" i="4"/>
  <c r="Q28" i="4"/>
  <c r="R28" i="4"/>
  <c r="S28" i="4"/>
  <c r="T28" i="4"/>
  <c r="U28" i="4"/>
  <c r="P29" i="4"/>
  <c r="Q29" i="4"/>
  <c r="R29" i="4"/>
  <c r="S29" i="4"/>
  <c r="T29" i="4"/>
  <c r="U29" i="4"/>
  <c r="U11" i="4"/>
  <c r="T11" i="4"/>
  <c r="S11" i="4"/>
  <c r="R11" i="4"/>
  <c r="Q11" i="4"/>
  <c r="P11" i="4"/>
  <c r="N50" i="7"/>
  <c r="O50" i="7"/>
  <c r="P50" i="7"/>
  <c r="Q50" i="7"/>
  <c r="N51" i="7"/>
  <c r="O51" i="7"/>
  <c r="P51" i="7"/>
  <c r="Q51" i="7"/>
  <c r="N52" i="7"/>
  <c r="O52" i="7"/>
  <c r="P52" i="7"/>
  <c r="Q52" i="7"/>
  <c r="N53" i="7"/>
  <c r="O53" i="7"/>
  <c r="P53" i="7"/>
  <c r="Q53" i="7"/>
  <c r="N54" i="7"/>
  <c r="O54" i="7"/>
  <c r="P54" i="7"/>
  <c r="Q54" i="7"/>
  <c r="N55" i="7"/>
  <c r="O55" i="7"/>
  <c r="P55" i="7"/>
  <c r="Q55" i="7"/>
  <c r="N56" i="7"/>
  <c r="O56" i="7"/>
  <c r="P56" i="7"/>
  <c r="Q56" i="7"/>
  <c r="N57" i="7"/>
  <c r="O57" i="7"/>
  <c r="P57" i="7"/>
  <c r="Q57" i="7"/>
  <c r="N58" i="7"/>
  <c r="O58" i="7"/>
  <c r="P58" i="7"/>
  <c r="Q58" i="7"/>
  <c r="N59" i="7"/>
  <c r="O59" i="7"/>
  <c r="P59" i="7"/>
  <c r="Q59" i="7"/>
  <c r="N60" i="7"/>
  <c r="O60" i="7"/>
  <c r="P60" i="7"/>
  <c r="N61" i="7"/>
  <c r="O61" i="7"/>
  <c r="P61" i="7"/>
  <c r="Q61" i="7"/>
  <c r="N62" i="7"/>
  <c r="O62" i="7"/>
  <c r="P62" i="7"/>
  <c r="Q62" i="7"/>
  <c r="N63" i="7"/>
  <c r="O63" i="7"/>
  <c r="P63" i="7"/>
  <c r="Q63" i="7"/>
  <c r="N64" i="7"/>
  <c r="O64" i="7"/>
  <c r="P64" i="7"/>
  <c r="Q64" i="7"/>
  <c r="N65" i="7"/>
  <c r="O65" i="7"/>
  <c r="P65" i="7"/>
  <c r="Q65" i="7"/>
  <c r="N66" i="7"/>
  <c r="O66" i="7"/>
  <c r="P66" i="7"/>
  <c r="Q66" i="7"/>
  <c r="N67" i="7"/>
  <c r="O67" i="7"/>
  <c r="P67" i="7"/>
  <c r="Q67" i="7"/>
  <c r="N68" i="7"/>
  <c r="O68" i="7"/>
  <c r="P68" i="7"/>
  <c r="Q68" i="7"/>
  <c r="N69" i="7"/>
  <c r="O69" i="7"/>
  <c r="P69" i="7"/>
  <c r="Q69" i="7"/>
  <c r="N70" i="7"/>
  <c r="O70" i="7"/>
  <c r="P70" i="7"/>
  <c r="Q70" i="7"/>
  <c r="N71" i="7"/>
  <c r="O71" i="7"/>
  <c r="P71" i="7"/>
  <c r="Q71" i="7"/>
  <c r="O49" i="7"/>
  <c r="P49" i="7"/>
  <c r="Q49" i="7"/>
  <c r="I60" i="7"/>
  <c r="J60" i="7"/>
  <c r="K60" i="7"/>
  <c r="H61" i="7"/>
  <c r="I61" i="7"/>
  <c r="J61" i="7"/>
  <c r="K61" i="7"/>
  <c r="H62" i="7"/>
  <c r="I62" i="7"/>
  <c r="J62" i="7"/>
  <c r="K62" i="7"/>
  <c r="H63" i="7"/>
  <c r="I63" i="7"/>
  <c r="J63" i="7"/>
  <c r="K63" i="7"/>
  <c r="H64" i="7"/>
  <c r="I64" i="7"/>
  <c r="J64" i="7"/>
  <c r="K64" i="7"/>
  <c r="H65" i="7"/>
  <c r="I65" i="7"/>
  <c r="J65" i="7"/>
  <c r="K65" i="7"/>
  <c r="H66" i="7"/>
  <c r="I66" i="7"/>
  <c r="J66" i="7"/>
  <c r="K66" i="7"/>
  <c r="H67" i="7"/>
  <c r="I67" i="7"/>
  <c r="J67" i="7"/>
  <c r="K67" i="7"/>
  <c r="H68" i="7"/>
  <c r="I68" i="7"/>
  <c r="J68" i="7"/>
  <c r="K68" i="7"/>
  <c r="H69" i="7"/>
  <c r="I69" i="7"/>
  <c r="J69" i="7"/>
  <c r="K69" i="7"/>
  <c r="H70" i="7"/>
  <c r="I70" i="7"/>
  <c r="J70" i="7"/>
  <c r="K70" i="7"/>
  <c r="H71" i="7"/>
  <c r="I71" i="7"/>
  <c r="J71" i="7"/>
  <c r="H12" i="7"/>
  <c r="I12" i="7"/>
  <c r="J12" i="7"/>
  <c r="K12" i="7"/>
  <c r="L12" i="7"/>
  <c r="H13" i="7"/>
  <c r="I13" i="7"/>
  <c r="J13" i="7"/>
  <c r="K13" i="7"/>
  <c r="L13" i="7"/>
  <c r="H14" i="7"/>
  <c r="I14" i="7"/>
  <c r="J14" i="7"/>
  <c r="K14" i="7"/>
  <c r="L14" i="7"/>
  <c r="H15" i="7"/>
  <c r="I15" i="7"/>
  <c r="J15" i="7"/>
  <c r="K15" i="7"/>
  <c r="L15" i="7"/>
  <c r="H16" i="7"/>
  <c r="I16" i="7"/>
  <c r="J16" i="7"/>
  <c r="K16" i="7"/>
  <c r="L16" i="7"/>
  <c r="H17" i="7"/>
  <c r="I17" i="7"/>
  <c r="J17" i="7"/>
  <c r="K17" i="7"/>
  <c r="L17" i="7"/>
  <c r="H18" i="7"/>
  <c r="I18" i="7"/>
  <c r="J18" i="7"/>
  <c r="K18" i="7"/>
  <c r="L18" i="7"/>
  <c r="H19" i="7"/>
  <c r="I19" i="7"/>
  <c r="J19" i="7"/>
  <c r="K19" i="7"/>
  <c r="L19" i="7"/>
  <c r="H20" i="7"/>
  <c r="I20" i="7"/>
  <c r="J20" i="7"/>
  <c r="K20" i="7"/>
  <c r="L20" i="7"/>
  <c r="H21" i="7"/>
  <c r="I21" i="7"/>
  <c r="J21" i="7"/>
  <c r="K21" i="7"/>
  <c r="L21" i="7"/>
  <c r="H22" i="7"/>
  <c r="I22" i="7"/>
  <c r="J22" i="7"/>
  <c r="K22" i="7"/>
  <c r="L22" i="7"/>
  <c r="H23" i="7"/>
  <c r="I23" i="7"/>
  <c r="J23" i="7"/>
  <c r="K23" i="7"/>
  <c r="L23" i="7"/>
  <c r="H24" i="7"/>
  <c r="I24" i="7"/>
  <c r="J24" i="7"/>
  <c r="K24" i="7"/>
  <c r="L24" i="7"/>
  <c r="H25" i="7"/>
  <c r="I25" i="7"/>
  <c r="J25" i="7"/>
  <c r="K25" i="7"/>
  <c r="L25" i="7"/>
  <c r="H26" i="7"/>
  <c r="I26" i="7"/>
  <c r="J26" i="7"/>
  <c r="K26" i="7"/>
  <c r="L26" i="7"/>
  <c r="H27" i="7"/>
  <c r="I27" i="7"/>
  <c r="J27" i="7"/>
  <c r="K27" i="7"/>
  <c r="L27" i="7"/>
  <c r="I11" i="7"/>
  <c r="J11" i="7"/>
  <c r="K11" i="7"/>
  <c r="L11" i="7"/>
  <c r="H11" i="7"/>
  <c r="B7" i="1"/>
  <c r="B8" i="1"/>
  <c r="B9" i="1" s="1"/>
  <c r="F7" i="1"/>
  <c r="F8" i="1" s="1"/>
  <c r="F9" i="1" s="1"/>
  <c r="I28" i="7"/>
  <c r="J28" i="7"/>
  <c r="K28" i="7"/>
  <c r="I29" i="7"/>
  <c r="H28" i="7"/>
  <c r="R51" i="7"/>
  <c r="R52" i="7"/>
  <c r="R53" i="7"/>
  <c r="R54" i="7"/>
  <c r="R55" i="7"/>
  <c r="R56" i="7"/>
  <c r="R59" i="7"/>
  <c r="H29" i="7"/>
  <c r="K29" i="7"/>
  <c r="J29" i="7"/>
  <c r="R49" i="7"/>
  <c r="R71" i="7"/>
  <c r="L71" i="7"/>
  <c r="L69" i="7"/>
  <c r="R69" i="7"/>
  <c r="L28" i="7"/>
  <c r="R50" i="7"/>
  <c r="R67" i="7"/>
  <c r="L67" i="7"/>
  <c r="L66" i="7"/>
  <c r="R66" i="7"/>
  <c r="R64" i="7"/>
  <c r="L64" i="7"/>
  <c r="L65" i="7"/>
  <c r="R65" i="7"/>
  <c r="R63" i="7"/>
  <c r="L63" i="7"/>
  <c r="R70" i="7"/>
  <c r="L70" i="7"/>
  <c r="L68" i="7"/>
  <c r="R68" i="7"/>
  <c r="L62" i="7"/>
  <c r="R62" i="7"/>
  <c r="L29" i="7"/>
  <c r="R60" i="7"/>
  <c r="L60" i="7"/>
  <c r="R58" i="7"/>
  <c r="R61" i="7"/>
  <c r="L61" i="7"/>
  <c r="R57" i="7"/>
</calcChain>
</file>

<file path=xl/sharedStrings.xml><?xml version="1.0" encoding="utf-8"?>
<sst xmlns="http://schemas.openxmlformats.org/spreadsheetml/2006/main" count="1566" uniqueCount="86">
  <si>
    <t>Description</t>
  </si>
  <si>
    <t>A, M</t>
  </si>
  <si>
    <t>Contact</t>
  </si>
  <si>
    <t>Preferred Stock</t>
  </si>
  <si>
    <t>Secondaries</t>
  </si>
  <si>
    <t>S&amp;P 500</t>
  </si>
  <si>
    <t>NYSE</t>
  </si>
  <si>
    <t>A, Q, M</t>
  </si>
  <si>
    <t>IPOs</t>
  </si>
  <si>
    <t>research@sifma.org</t>
  </si>
  <si>
    <t>Total Equity</t>
  </si>
  <si>
    <t>Nasdaq</t>
  </si>
  <si>
    <t>Cboe</t>
  </si>
  <si>
    <t>ICE</t>
  </si>
  <si>
    <t>Other</t>
  </si>
  <si>
    <t>Market</t>
  </si>
  <si>
    <t>Off Exchange</t>
  </si>
  <si>
    <t>Tape A</t>
  </si>
  <si>
    <t>Tape B</t>
  </si>
  <si>
    <t>Tape C</t>
  </si>
  <si>
    <t>2000</t>
  </si>
  <si>
    <t>2008</t>
  </si>
  <si>
    <t>DJIA</t>
  </si>
  <si>
    <t>Russell 2000</t>
  </si>
  <si>
    <t>Total CS</t>
  </si>
  <si>
    <t>End of Period</t>
  </si>
  <si>
    <t>US Equities: Capital Formation</t>
  </si>
  <si>
    <t>US Equities: Market Index Prices &amp; Volatility</t>
  </si>
  <si>
    <t>Average for the Period</t>
  </si>
  <si>
    <t>Tab</t>
  </si>
  <si>
    <t>SIFMA Research</t>
  </si>
  <si>
    <t>Frequency</t>
  </si>
  <si>
    <t>Start Period</t>
  </si>
  <si>
    <t>Last Period</t>
  </si>
  <si>
    <t>Last Updated:</t>
  </si>
  <si>
    <t>Y/Y Change</t>
  </si>
  <si>
    <t>n/a</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</si>
  <si>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</si>
  <si>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</si>
  <si>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VIX</t>
  </si>
  <si>
    <t>EOP Y/Y Change</t>
  </si>
  <si>
    <t>Avg. Y/Y Change</t>
  </si>
  <si>
    <t xml:space="preserve">This workbook is subject to the Terms of Use applicable to SIFMA’s website, available at http://www.sifma.org/legal. Copyright © 2021 </t>
  </si>
  <si>
    <t>If using this data in a published report, please cite SIFMA as the source</t>
  </si>
  <si>
    <t>4Q20</t>
  </si>
  <si>
    <t>Security:</t>
  </si>
  <si>
    <t>Units:</t>
  </si>
  <si>
    <t>$ Billion</t>
  </si>
  <si>
    <t>Series:</t>
  </si>
  <si>
    <t>1Q19</t>
  </si>
  <si>
    <t>2Q19</t>
  </si>
  <si>
    <t>3Q19</t>
  </si>
  <si>
    <t>4Q19</t>
  </si>
  <si>
    <t>1Q20</t>
  </si>
  <si>
    <t>2Q20</t>
  </si>
  <si>
    <t>3Q20</t>
  </si>
  <si>
    <t>1Q21</t>
  </si>
  <si>
    <t>2Q21</t>
  </si>
  <si>
    <t>3Q21</t>
  </si>
  <si>
    <t>4Q21</t>
  </si>
  <si>
    <t>Cboe Exchange, Inc.</t>
  </si>
  <si>
    <t>Source:</t>
  </si>
  <si>
    <t>Note:</t>
  </si>
  <si>
    <t>Total</t>
  </si>
  <si>
    <t>Average Daily Trading Share Volume</t>
  </si>
  <si>
    <t>Average Daily Trading Dollar Volume</t>
  </si>
  <si>
    <t>ADV  = average daily trading volume. Tape A = NYSE listed stocks, Tape C = Nasdaq listed stocks, Tape B = formerly regionals, now mostly NYSE ARCA. ICE = Intercontinental Exchange = NYSE, Arca, National, Chicago, American; Nasdaq = Nasdaq, BX, PHLX; Cboe = BZX, BYX, EDGX, EDGA; Other = 2008-2010 International Securities Exchange (ISE), 2016-2019 IEX, 2020+ IEX, MIAX, MEMX.</t>
  </si>
  <si>
    <t>Market Index Prices &amp; Volatility</t>
  </si>
  <si>
    <t>Bloomberg</t>
  </si>
  <si>
    <t>Dealogic</t>
  </si>
  <si>
    <t>By Tape</t>
  </si>
  <si>
    <t>By Exchange</t>
  </si>
  <si>
    <t>US Equities: Dollar Market Volume</t>
  </si>
  <si>
    <t>US Equities: Share Market Volume</t>
  </si>
  <si>
    <t>Capital Formation</t>
  </si>
  <si>
    <t>US Equities: Capital Formation, Market Volume, Index Prices &amp; Volatility</t>
  </si>
  <si>
    <t>US Equity</t>
  </si>
  <si>
    <t>$, #</t>
  </si>
  <si>
    <t># Million</t>
  </si>
  <si>
    <t>M/M or Q/Q Change</t>
  </si>
  <si>
    <t>EOP M/M or Q/Q Change</t>
  </si>
  <si>
    <t>Avg. M/M or Q/Q Change</t>
  </si>
  <si>
    <t>YTD 2020</t>
  </si>
  <si>
    <t>YTD 2021</t>
  </si>
  <si>
    <t>Total CS = common stock = IPOs + Secondaries. Excludes BDCs, SPACs, ETFs, CLEFs &amp; rights offers.</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</si>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</sst>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
    <numFmt numFmtId="167" formatCode="[$-409]mmm\-yy;@"/>
    <numFmt numFmtId="168" formatCode="#,##0.00000"/>
    <numFmt numFmtId="169" formatCode="m/d/yy;@"/>
  </numFmts>
  <fonts count="68">
    <font>
      <sz val="11"/>
      <color theme="1"/>
      <name val="Arial"/>
      <family val="2"/>
      <scheme val="minor"/>
    </font>
    <font>
      <sz val="11"/>
      <color indexed="8"/>
      <name val="Calibri"/>
      <family val="2"/>
    </font>
    <font>
      <sz val="10"/>
      <name val="Arial"/>
      <family val="2"/>
    </font>
    <font>
      <sz val="10"/>
      <name val="N Helvetica Narrow"/>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Geneva"/>
    </font>
    <font>
      <b/>
      <sz val="12"/>
      <name val="Helv"/>
    </font>
    <font>
      <b/>
      <sz val="15"/>
      <color indexed="62"/>
      <name val="Calibri"/>
      <family val="2"/>
    </font>
    <font>
      <b/>
      <sz val="13"/>
      <color indexed="62"/>
      <name val="Calibri"/>
      <family val="2"/>
    </font>
    <font>
      <b/>
      <sz val="11"/>
      <color indexed="62"/>
      <name val="Calibri"/>
      <family val="2"/>
    </font>
    <font>
      <sz val="10"/>
      <color indexed="8"/>
      <name val="Arial"/>
      <family val="2"/>
    </font>
    <font>
      <b/>
      <sz val="18"/>
      <color indexed="62"/>
      <name val="Cambria"/>
      <family val="2"/>
    </font>
    <font>
      <sz val="8"/>
      <name val="Calibri"/>
      <family val="2"/>
    </font>
    <font>
      <sz val="8"/>
      <name val="Arial"/>
      <family val="2"/>
    </font>
    <font>
      <sz val="9"/>
      <color indexed="8"/>
      <name val="Arial"/>
      <family val="2"/>
    </font>
    <font>
      <sz val="11"/>
      <color theme="1"/>
      <name val="Arial"/>
      <family val="2"/>
      <scheme val="minor"/>
    </font>
    <font>
      <sz val="11"/>
      <color theme="0"/>
      <name val="Arial"/>
      <family val="2"/>
      <scheme val="minor"/>
    </font>
    <font>
      <sz val="11"/>
      <color rgb="FF9C0006"/>
      <name val="Arial"/>
      <family val="2"/>
      <scheme val="minor"/>
    </font>
    <font>
      <b/>
      <sz val="11"/>
      <color rgb="FFFA7D00"/>
      <name val="Arial"/>
      <family val="2"/>
      <scheme val="minor"/>
    </font>
    <font>
      <b/>
      <sz val="11"/>
      <color theme="0"/>
      <name val="Arial"/>
      <family val="2"/>
      <scheme val="minor"/>
    </font>
    <font>
      <i/>
      <sz val="11"/>
      <color rgb="FF7F7F7F"/>
      <name val="Arial"/>
      <family val="2"/>
      <scheme val="minor"/>
    </font>
    <font>
      <sz val="11"/>
      <color rgb="FF006100"/>
      <name val="Arial"/>
      <family val="2"/>
      <scheme val="minor"/>
    </font>
    <font>
      <b/>
      <sz val="15"/>
      <color theme="3"/>
      <name val="Arial"/>
      <family val="2"/>
      <scheme val="minor"/>
    </font>
    <font>
      <b/>
      <sz val="13"/>
      <color theme="3"/>
      <name val="Arial"/>
      <family val="2"/>
      <scheme val="minor"/>
    </font>
    <font>
      <b/>
      <sz val="11"/>
      <color theme="3"/>
      <name val="Arial"/>
      <family val="2"/>
      <scheme val="minor"/>
    </font>
    <font>
      <u/>
      <sz val="10"/>
      <color theme="10"/>
      <name val="N Helvetica Narrow"/>
    </font>
    <font>
      <sz val="11"/>
      <color rgb="FF3F3F76"/>
      <name val="Arial"/>
      <family val="2"/>
      <scheme val="minor"/>
    </font>
    <font>
      <sz val="11"/>
      <color rgb="FFFA7D00"/>
      <name val="Arial"/>
      <family val="2"/>
      <scheme val="minor"/>
    </font>
    <font>
      <sz val="11"/>
      <color rgb="FF9C6500"/>
      <name val="Arial"/>
      <family val="2"/>
      <scheme val="minor"/>
    </font>
    <font>
      <b/>
      <sz val="11"/>
      <color rgb="FF3F3F3F"/>
      <name val="Arial"/>
      <family val="2"/>
      <scheme val="minor"/>
    </font>
    <font>
      <b/>
      <sz val="18"/>
      <color theme="3"/>
      <name val="Arial"/>
      <family val="2"/>
      <scheme val="major"/>
    </font>
    <font>
      <b/>
      <sz val="11"/>
      <color theme="1"/>
      <name val="Arial"/>
      <family val="2"/>
      <scheme val="minor"/>
    </font>
    <font>
      <sz val="11"/>
      <color rgb="FFFF0000"/>
      <name val="Arial"/>
      <family val="2"/>
      <scheme val="minor"/>
    </font>
    <font>
      <sz val="10"/>
      <color theme="1"/>
      <name val="Arial"/>
      <family val="2"/>
    </font>
    <font>
      <b/>
      <sz val="10"/>
      <color theme="1"/>
      <name val="Arial"/>
      <family val="2"/>
    </font>
    <font>
      <u/>
      <sz val="10"/>
      <color theme="10"/>
      <name val="Arial"/>
      <family val="2"/>
    </font>
    <font>
      <sz val="8"/>
      <color rgb="FF000000"/>
      <name val="Arial"/>
      <family val="2"/>
    </font>
    <font>
      <sz val="8"/>
      <color theme="1"/>
      <name val="Arial"/>
      <family val="2"/>
    </font>
    <font>
      <sz val="9"/>
      <color theme="1"/>
      <name val="Arial"/>
      <family val="2"/>
    </font>
    <font>
      <b/>
      <i/>
      <sz val="10"/>
      <color theme="4"/>
      <name val="Arial"/>
      <family val="2"/>
    </font>
    <font>
      <sz val="9"/>
      <color theme="5"/>
      <name val="Arial"/>
      <family val="2"/>
    </font>
    <font>
      <b/>
      <sz val="9"/>
      <color theme="5"/>
      <name val="Arial"/>
      <family val="2"/>
    </font>
    <font>
      <sz val="10"/>
      <color theme="5"/>
      <name val="Arial"/>
      <family val="2"/>
    </font>
    <font>
      <sz val="8"/>
      <color theme="5"/>
      <name val="Arial"/>
      <family val="2"/>
    </font>
    <font>
      <b/>
      <sz val="9"/>
      <name val="Arial"/>
      <family val="2"/>
    </font>
    <font>
      <sz val="9"/>
      <name val="Arial"/>
      <family val="2"/>
    </font>
    <font>
      <b/>
      <sz val="9"/>
      <color indexed="8"/>
      <name val="Arial"/>
      <family val="2"/>
    </font>
    <font>
      <b/>
      <sz val="10"/>
      <color theme="5"/>
      <name val="Arial"/>
      <family val="2"/>
    </font>
    <font>
      <b/>
      <sz val="9"/>
      <color theme="1"/>
      <name val="Arial"/>
      <family val="2"/>
    </font>
    <font>
      <b/>
      <i/>
      <sz val="9"/>
      <color theme="1"/>
      <name val="Arial"/>
      <family val="2"/>
    </font>
    <font>
      <u/>
      <sz val="10"/>
      <color theme="10"/>
      <name val="Arial"/>
      <family val="2"/>
      <scheme val="major"/>
    </font>
    <font>
      <u/>
      <sz val="10"/>
      <color theme="10"/>
      <name val="Arial"/>
      <family val="2"/>
      <scheme val="minor"/>
    </font>
    <font>
      <u/>
      <sz val="10"/>
      <color rgb="FF7030A0"/>
      <name val="Arial"/>
      <family val="2"/>
      <scheme val="minor"/>
    </font>
  </fonts>
  <fills count="59">
    <fill>
      <patternFill patternType="none"/>
    </fill>
    <fill>
      <patternFill patternType="gray125"/>
    </fill>
    <fill>
      <patternFill patternType="solid">
        <fgColor indexed="42"/>
      </patternFill>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9"/>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10"/>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6"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double">
        <color indexed="64"/>
      </bottom>
      <diagonal/>
    </border>
    <border>
      <left/>
      <right/>
      <top style="thin">
        <color indexed="64"/>
      </top>
      <bottom style="double">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13">
    <xf numFmtId="0" fontId="0" fillId="0" borderId="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1" fillId="9"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1" fillId="5"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1" fillId="14" borderId="0" applyNumberFormat="0" applyBorder="0" applyAlignment="0" applyProtection="0"/>
    <xf numFmtId="0" fontId="1" fillId="13"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5"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1" fillId="11"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1" fillId="15" borderId="0" applyNumberFormat="0" applyBorder="0" applyAlignment="0" applyProtection="0"/>
    <xf numFmtId="0" fontId="1" fillId="1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1" fillId="38" borderId="0" applyNumberFormat="0" applyBorder="0" applyAlignment="0" applyProtection="0"/>
    <xf numFmtId="0" fontId="4" fillId="12" borderId="0" applyNumberFormat="0" applyBorder="0" applyAlignment="0" applyProtection="0"/>
    <xf numFmtId="0" fontId="4" fillId="16" borderId="0" applyNumberFormat="0" applyBorder="0" applyAlignment="0" applyProtection="0"/>
    <xf numFmtId="0" fontId="4" fillId="12" borderId="0" applyNumberFormat="0" applyBorder="0" applyAlignment="0" applyProtection="0"/>
    <xf numFmtId="0" fontId="31" fillId="39"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31" fillId="4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31" fillId="41" borderId="0" applyNumberFormat="0" applyBorder="0" applyAlignment="0" applyProtection="0"/>
    <xf numFmtId="0" fontId="4" fillId="10" borderId="0" applyNumberFormat="0" applyBorder="0" applyAlignment="0" applyProtection="0"/>
    <xf numFmtId="0" fontId="4" fillId="17" borderId="0" applyNumberFormat="0" applyBorder="0" applyAlignment="0" applyProtection="0"/>
    <xf numFmtId="0" fontId="4" fillId="10" borderId="0" applyNumberFormat="0" applyBorder="0" applyAlignment="0" applyProtection="0"/>
    <xf numFmtId="0" fontId="31" fillId="4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3" borderId="0" applyNumberFormat="0" applyBorder="0" applyAlignment="0" applyProtection="0"/>
    <xf numFmtId="0" fontId="4" fillId="5" borderId="0" applyNumberFormat="0" applyBorder="0" applyAlignment="0" applyProtection="0"/>
    <xf numFmtId="0" fontId="4" fillId="18" borderId="0" applyNumberFormat="0" applyBorder="0" applyAlignment="0" applyProtection="0"/>
    <xf numFmtId="0" fontId="4" fillId="5" borderId="0" applyNumberFormat="0" applyBorder="0" applyAlignment="0" applyProtection="0"/>
    <xf numFmtId="0" fontId="31" fillId="44"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31" fillId="45"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31" fillId="46"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31" fillId="47"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2" borderId="0" applyNumberFormat="0" applyBorder="0" applyAlignment="0" applyProtection="0"/>
    <xf numFmtId="0" fontId="31" fillId="48"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1" fillId="4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32" fillId="50"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33" fillId="51" borderId="16" applyNumberFormat="0" applyAlignment="0" applyProtection="0"/>
    <xf numFmtId="0" fontId="6" fillId="24" borderId="1" applyNumberFormat="0" applyAlignment="0" applyProtection="0"/>
    <xf numFmtId="0" fontId="6" fillId="10" borderId="1" applyNumberFormat="0" applyAlignment="0" applyProtection="0"/>
    <xf numFmtId="0" fontId="6" fillId="24" borderId="1" applyNumberFormat="0" applyAlignment="0" applyProtection="0"/>
    <xf numFmtId="0" fontId="34" fillId="52" borderId="17" applyNumberFormat="0" applyAlignment="0" applyProtection="0"/>
    <xf numFmtId="0" fontId="7" fillId="25" borderId="2" applyNumberFormat="0" applyAlignment="0" applyProtection="0"/>
    <xf numFmtId="0" fontId="7" fillId="25" borderId="2" applyNumberFormat="0" applyAlignment="0" applyProtection="0"/>
    <xf numFmtId="4" fontId="2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 fontId="20"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0" fontId="35"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6" fillId="5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21" fillId="0" borderId="0"/>
    <xf numFmtId="0" fontId="37" fillId="0" borderId="18" applyNumberFormat="0" applyFill="0" applyAlignment="0" applyProtection="0"/>
    <xf numFmtId="0" fontId="22" fillId="0" borderId="3" applyNumberFormat="0" applyFill="0" applyAlignment="0" applyProtection="0"/>
    <xf numFmtId="0" fontId="10" fillId="0" borderId="4" applyNumberFormat="0" applyFill="0" applyAlignment="0" applyProtection="0"/>
    <xf numFmtId="0" fontId="22" fillId="0" borderId="3" applyNumberFormat="0" applyFill="0" applyAlignment="0" applyProtection="0"/>
    <xf numFmtId="0" fontId="38" fillId="0" borderId="19" applyNumberFormat="0" applyFill="0" applyAlignment="0" applyProtection="0"/>
    <xf numFmtId="0" fontId="23" fillId="0" borderId="5" applyNumberFormat="0" applyFill="0" applyAlignment="0" applyProtection="0"/>
    <xf numFmtId="0" fontId="11" fillId="0" borderId="5" applyNumberFormat="0" applyFill="0" applyAlignment="0" applyProtection="0"/>
    <xf numFmtId="0" fontId="23" fillId="0" borderId="5" applyNumberFormat="0" applyFill="0" applyAlignment="0" applyProtection="0"/>
    <xf numFmtId="0" fontId="39" fillId="0" borderId="20" applyNumberFormat="0" applyFill="0" applyAlignment="0" applyProtection="0"/>
    <xf numFmtId="0" fontId="24" fillId="0" borderId="6" applyNumberFormat="0" applyFill="0" applyAlignment="0" applyProtection="0"/>
    <xf numFmtId="0" fontId="12" fillId="0" borderId="7" applyNumberFormat="0" applyFill="0" applyAlignment="0" applyProtection="0"/>
    <xf numFmtId="0" fontId="24" fillId="0" borderId="6" applyNumberFormat="0" applyFill="0" applyAlignment="0" applyProtection="0"/>
    <xf numFmtId="0" fontId="39" fillId="0" borderId="0" applyNumberFormat="0" applyFill="0" applyBorder="0" applyAlignment="0" applyProtection="0"/>
    <xf numFmtId="0" fontId="24" fillId="0" borderId="0" applyNumberFormat="0" applyFill="0" applyBorder="0" applyAlignment="0" applyProtection="0"/>
    <xf numFmtId="0" fontId="12" fillId="0" borderId="0" applyNumberFormat="0" applyFill="0" applyBorder="0" applyAlignment="0" applyProtection="0"/>
    <xf numFmtId="0" fontId="24" fillId="0" borderId="0" applyNumberFormat="0" applyFill="0" applyBorder="0" applyAlignment="0" applyProtection="0"/>
    <xf numFmtId="0" fontId="66"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1" fillId="54" borderId="16" applyNumberFormat="0" applyAlignment="0" applyProtection="0"/>
    <xf numFmtId="0" fontId="13" fillId="13" borderId="1" applyNumberFormat="0" applyAlignment="0" applyProtection="0"/>
    <xf numFmtId="0" fontId="13" fillId="3" borderId="1" applyNumberFormat="0" applyAlignment="0" applyProtection="0"/>
    <xf numFmtId="0" fontId="13" fillId="13" borderId="1" applyNumberFormat="0" applyAlignment="0" applyProtection="0"/>
    <xf numFmtId="0" fontId="42" fillId="0" borderId="21"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43" fillId="55"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3" fillId="0" borderId="0"/>
    <xf numFmtId="0" fontId="3" fillId="0" borderId="0"/>
    <xf numFmtId="0" fontId="30" fillId="0" borderId="0"/>
    <xf numFmtId="0" fontId="30" fillId="0" borderId="0"/>
    <xf numFmtId="0" fontId="30" fillId="0" borderId="0"/>
    <xf numFmtId="0" fontId="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0" fillId="0" borderId="0"/>
    <xf numFmtId="0" fontId="2" fillId="0" borderId="0"/>
    <xf numFmtId="0" fontId="30" fillId="0" borderId="0"/>
    <xf numFmtId="0" fontId="2" fillId="0" borderId="0"/>
    <xf numFmtId="0" fontId="2" fillId="0" borderId="0"/>
    <xf numFmtId="0" fontId="2" fillId="0" borderId="0"/>
    <xf numFmtId="0" fontId="2" fillId="0" borderId="0"/>
    <xf numFmtId="0" fontId="30" fillId="0" borderId="0"/>
    <xf numFmtId="0" fontId="2" fillId="0" borderId="0"/>
    <xf numFmtId="0" fontId="25" fillId="0" borderId="0"/>
    <xf numFmtId="0" fontId="2" fillId="0" borderId="0"/>
    <xf numFmtId="0" fontId="30" fillId="0" borderId="0"/>
    <xf numFmtId="0" fontId="2" fillId="0" borderId="0"/>
    <xf numFmtId="0" fontId="3" fillId="0" borderId="0"/>
    <xf numFmtId="0" fontId="2" fillId="0" borderId="0"/>
    <xf numFmtId="0" fontId="30" fillId="0" borderId="0"/>
    <xf numFmtId="0" fontId="2" fillId="0" borderId="0"/>
    <xf numFmtId="0" fontId="3" fillId="0" borderId="0"/>
    <xf numFmtId="0" fontId="2" fillId="0" borderId="0"/>
    <xf numFmtId="0" fontId="25" fillId="0" borderId="0"/>
    <xf numFmtId="0" fontId="30" fillId="0" borderId="0"/>
    <xf numFmtId="0" fontId="2" fillId="0" borderId="0"/>
    <xf numFmtId="0" fontId="25" fillId="0" borderId="0"/>
    <xf numFmtId="0" fontId="30" fillId="0" borderId="0"/>
    <xf numFmtId="0" fontId="2" fillId="0" borderId="0"/>
    <xf numFmtId="0" fontId="30" fillId="0" borderId="0"/>
    <xf numFmtId="0" fontId="25" fillId="0" borderId="0"/>
    <xf numFmtId="0" fontId="30" fillId="0" borderId="0"/>
    <xf numFmtId="0" fontId="25" fillId="0" borderId="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1" fillId="7" borderId="9" applyNumberFormat="0" applyFont="0" applyAlignment="0" applyProtection="0"/>
    <xf numFmtId="0" fontId="2" fillId="7" borderId="9"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30" fillId="56" borderId="22" applyNumberFormat="0" applyFont="0" applyAlignment="0" applyProtection="0"/>
    <xf numFmtId="0" fontId="44" fillId="51" borderId="23" applyNumberFormat="0" applyAlignment="0" applyProtection="0"/>
    <xf numFmtId="0" fontId="16" fillId="24" borderId="10" applyNumberFormat="0" applyAlignment="0" applyProtection="0"/>
    <xf numFmtId="0" fontId="16" fillId="10" borderId="10" applyNumberFormat="0" applyAlignment="0" applyProtection="0"/>
    <xf numFmtId="0" fontId="16" fillId="24" borderId="10" applyNumberFormat="0" applyAlignment="0" applyProtection="0"/>
    <xf numFmtId="9" fontId="30"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xf numFmtId="0" fontId="45" fillId="0" borderId="0" applyNumberFormat="0" applyFill="0" applyBorder="0" applyAlignment="0" applyProtection="0"/>
    <xf numFmtId="0" fontId="26" fillId="0" borderId="0" applyNumberFormat="0" applyFill="0" applyBorder="0" applyAlignment="0" applyProtection="0"/>
    <xf numFmtId="0" fontId="17" fillId="0" borderId="0" applyNumberFormat="0" applyFill="0" applyBorder="0" applyAlignment="0" applyProtection="0"/>
    <xf numFmtId="0" fontId="26" fillId="0" borderId="0" applyNumberFormat="0" applyFill="0" applyBorder="0" applyAlignment="0" applyProtection="0"/>
    <xf numFmtId="0" fontId="46" fillId="0" borderId="24" applyNumberFormat="0" applyFill="0" applyAlignment="0" applyProtection="0"/>
    <xf numFmtId="0" fontId="18" fillId="0" borderId="11" applyNumberFormat="0" applyFill="0" applyAlignment="0" applyProtection="0"/>
    <xf numFmtId="0" fontId="18" fillId="0" borderId="12" applyNumberFormat="0" applyFill="0" applyAlignment="0" applyProtection="0"/>
    <xf numFmtId="0" fontId="18" fillId="0" borderId="11" applyNumberFormat="0" applyFill="0" applyAlignment="0" applyProtection="0"/>
    <xf numFmtId="0" fontId="4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67" fillId="0" borderId="0" applyNumberFormat="0" applyFill="0" applyBorder="0" applyAlignment="0" applyProtection="0"/>
  </cellStyleXfs>
  <cellXfs count="121">
    <xf numFmtId="0" fontId="0" fillId="0" borderId="0" xfId="0"/>
    <xf numFmtId="0" fontId="48" fillId="57" borderId="0" xfId="337" applyFont="1" applyFill="1"/>
    <xf numFmtId="0" fontId="49" fillId="57" borderId="0" xfId="337" applyFont="1" applyFill="1"/>
    <xf numFmtId="49" fontId="49" fillId="57" borderId="0" xfId="337" applyNumberFormat="1" applyFont="1" applyFill="1" applyAlignment="1">
      <alignment horizontal="left"/>
    </xf>
    <xf numFmtId="0" fontId="50" fillId="57" borderId="0" xfId="312" applyFont="1" applyFill="1" applyAlignment="1" applyProtection="1"/>
    <xf numFmtId="49" fontId="48" fillId="57" borderId="0" xfId="337" applyNumberFormat="1" applyFont="1" applyFill="1" applyAlignment="1">
      <alignment horizontal="left"/>
    </xf>
    <xf numFmtId="14" fontId="48" fillId="57" borderId="0" xfId="337" applyNumberFormat="1" applyFont="1" applyFill="1" applyAlignment="1">
      <alignment horizontal="left"/>
    </xf>
    <xf numFmtId="0" fontId="50" fillId="57" borderId="0" xfId="313" applyFont="1" applyFill="1" applyAlignment="1" applyProtection="1"/>
    <xf numFmtId="0" fontId="49" fillId="57" borderId="0" xfId="0" applyFont="1" applyFill="1" applyAlignment="1">
      <alignment horizontal="left"/>
    </xf>
    <xf numFmtId="0" fontId="48" fillId="57" borderId="0" xfId="0" applyFont="1" applyFill="1" applyAlignment="1">
      <alignment horizontal="center"/>
    </xf>
    <xf numFmtId="0" fontId="48" fillId="57" borderId="0" xfId="0" applyFont="1" applyFill="1"/>
    <xf numFmtId="0" fontId="51" fillId="57" borderId="0" xfId="340" applyFont="1" applyFill="1" applyAlignment="1">
      <alignment horizontal="left" wrapText="1"/>
    </xf>
    <xf numFmtId="0" fontId="52" fillId="57" borderId="0" xfId="337" applyFont="1" applyFill="1"/>
    <xf numFmtId="0" fontId="28" fillId="57" borderId="0" xfId="340" applyFont="1" applyFill="1" applyAlignment="1">
      <alignment horizontal="left"/>
    </xf>
    <xf numFmtId="0" fontId="52" fillId="57" borderId="0" xfId="0" applyFont="1" applyFill="1"/>
    <xf numFmtId="0" fontId="52" fillId="57" borderId="0" xfId="0" applyFont="1" applyFill="1" applyAlignment="1">
      <alignment horizontal="left" vertical="center"/>
    </xf>
    <xf numFmtId="0" fontId="28" fillId="57" borderId="0" xfId="0" applyFont="1" applyFill="1" applyAlignment="1">
      <alignment horizontal="left" vertical="center"/>
    </xf>
    <xf numFmtId="0" fontId="52" fillId="57" borderId="0" xfId="0" applyFont="1" applyFill="1" applyAlignment="1">
      <alignment horizontal="left"/>
    </xf>
    <xf numFmtId="0" fontId="52" fillId="57" borderId="0" xfId="0" applyFont="1" applyFill="1" applyAlignment="1">
      <alignment horizontal="center"/>
    </xf>
    <xf numFmtId="0" fontId="48" fillId="57" borderId="0" xfId="337" quotePrefix="1" applyFont="1" applyFill="1"/>
    <xf numFmtId="0" fontId="48" fillId="57" borderId="0" xfId="337" applyFont="1" applyFill="1" applyAlignment="1">
      <alignment horizontal="left"/>
    </xf>
    <xf numFmtId="0" fontId="54" fillId="57" borderId="0" xfId="337" applyFont="1" applyFill="1"/>
    <xf numFmtId="0" fontId="55" fillId="57" borderId="0" xfId="0" applyFont="1" applyFill="1"/>
    <xf numFmtId="0" fontId="55" fillId="57" borderId="0" xfId="0" applyFont="1" applyFill="1" applyAlignment="1">
      <alignment horizontal="left" vertical="center"/>
    </xf>
    <xf numFmtId="0" fontId="55" fillId="57" borderId="0" xfId="0" applyFont="1" applyFill="1" applyAlignment="1">
      <alignment horizontal="left"/>
    </xf>
    <xf numFmtId="165" fontId="55" fillId="57" borderId="0" xfId="392" applyNumberFormat="1" applyFont="1" applyFill="1" applyAlignment="1">
      <alignment horizontal="center" vertical="center"/>
    </xf>
    <xf numFmtId="0" fontId="55" fillId="57" borderId="0" xfId="0" applyFont="1" applyFill="1" applyAlignment="1">
      <alignment horizontal="center" vertical="center"/>
    </xf>
    <xf numFmtId="0" fontId="56" fillId="57" borderId="13" xfId="0" applyFont="1" applyFill="1" applyBorder="1" applyAlignment="1">
      <alignment horizontal="center"/>
    </xf>
    <xf numFmtId="0" fontId="56" fillId="57" borderId="13" xfId="0" applyFont="1" applyFill="1" applyBorder="1" applyAlignment="1">
      <alignment horizontal="center" wrapText="1"/>
    </xf>
    <xf numFmtId="0" fontId="55" fillId="57" borderId="0" xfId="0" applyFont="1" applyFill="1" applyAlignment="1">
      <alignment horizontal="center"/>
    </xf>
    <xf numFmtId="165" fontId="55" fillId="57" borderId="0" xfId="392" applyNumberFormat="1" applyFont="1" applyFill="1"/>
    <xf numFmtId="168" fontId="55" fillId="57" borderId="0" xfId="0" applyNumberFormat="1" applyFont="1" applyFill="1" applyAlignment="1">
      <alignment horizontal="left" vertical="center"/>
    </xf>
    <xf numFmtId="166" fontId="55" fillId="57" borderId="0" xfId="356" applyNumberFormat="1" applyFont="1" applyFill="1" applyAlignment="1">
      <alignment horizontal="center"/>
    </xf>
    <xf numFmtId="0" fontId="58" fillId="57" borderId="0" xfId="0" applyFont="1" applyFill="1"/>
    <xf numFmtId="0" fontId="58" fillId="57" borderId="0" xfId="0" applyFont="1" applyFill="1" applyAlignment="1">
      <alignment horizontal="left" vertical="center"/>
    </xf>
    <xf numFmtId="165" fontId="55" fillId="57" borderId="0" xfId="392" applyNumberFormat="1" applyFont="1" applyFill="1" applyAlignment="1">
      <alignment horizontal="center"/>
    </xf>
    <xf numFmtId="49" fontId="48" fillId="57" borderId="0" xfId="337" quotePrefix="1" applyNumberFormat="1" applyFont="1" applyFill="1" applyAlignment="1">
      <alignment horizontal="left"/>
    </xf>
    <xf numFmtId="0" fontId="56" fillId="57" borderId="14" xfId="0" applyFont="1" applyFill="1" applyBorder="1" applyAlignment="1">
      <alignment horizontal="center" wrapText="1"/>
    </xf>
    <xf numFmtId="0" fontId="55" fillId="57" borderId="0" xfId="0" applyFont="1" applyFill="1" applyAlignment="1">
      <alignment horizontal="center" wrapText="1"/>
    </xf>
    <xf numFmtId="0" fontId="49" fillId="57" borderId="0" xfId="0" applyFont="1" applyFill="1" applyAlignment="1"/>
    <xf numFmtId="0" fontId="49" fillId="57" borderId="0" xfId="0" applyFont="1" applyFill="1"/>
    <xf numFmtId="0" fontId="53" fillId="57" borderId="0" xfId="0" applyFont="1" applyFill="1" applyAlignment="1">
      <alignment horizontal="center"/>
    </xf>
    <xf numFmtId="0" fontId="53" fillId="57" borderId="0" xfId="0" applyFont="1" applyFill="1" applyBorder="1"/>
    <xf numFmtId="0" fontId="53" fillId="57" borderId="0" xfId="0" applyFont="1" applyFill="1"/>
    <xf numFmtId="0" fontId="53" fillId="57" borderId="0" xfId="0" applyFont="1" applyFill="1" applyAlignment="1">
      <alignment horizontal="left"/>
    </xf>
    <xf numFmtId="0" fontId="53" fillId="57" borderId="0" xfId="0" applyFont="1" applyFill="1" applyAlignment="1">
      <alignment horizontal="left" vertical="center"/>
    </xf>
    <xf numFmtId="0" fontId="53" fillId="57" borderId="0" xfId="0" applyFont="1" applyFill="1" applyBorder="1" applyAlignment="1">
      <alignment horizontal="left"/>
    </xf>
    <xf numFmtId="0" fontId="53" fillId="57" borderId="0" xfId="0" applyFont="1" applyFill="1" applyBorder="1" applyAlignment="1">
      <alignment horizontal="center"/>
    </xf>
    <xf numFmtId="0" fontId="29" fillId="57" borderId="0" xfId="0" applyFont="1" applyFill="1" applyBorder="1" applyAlignment="1">
      <alignment horizontal="left" vertical="center"/>
    </xf>
    <xf numFmtId="0" fontId="59" fillId="57" borderId="15" xfId="0" applyFont="1" applyFill="1" applyBorder="1" applyAlignment="1">
      <alignment horizontal="center" vertical="center"/>
    </xf>
    <xf numFmtId="0" fontId="29" fillId="57" borderId="13" xfId="0" applyFont="1" applyFill="1" applyBorder="1" applyAlignment="1">
      <alignment horizontal="left"/>
    </xf>
    <xf numFmtId="0" fontId="61" fillId="57" borderId="13" xfId="0" applyFont="1" applyFill="1" applyBorder="1" applyAlignment="1">
      <alignment horizontal="center"/>
    </xf>
    <xf numFmtId="0" fontId="29" fillId="57" borderId="0" xfId="0" applyFont="1" applyFill="1" applyAlignment="1">
      <alignment horizontal="left" vertical="center"/>
    </xf>
    <xf numFmtId="166" fontId="60" fillId="57" borderId="0" xfId="356" applyNumberFormat="1" applyFont="1" applyFill="1" applyAlignment="1">
      <alignment horizontal="center"/>
    </xf>
    <xf numFmtId="0" fontId="60" fillId="57" borderId="0" xfId="0" applyFont="1" applyFill="1" applyAlignment="1">
      <alignment horizontal="left" vertical="center"/>
    </xf>
    <xf numFmtId="167" fontId="60" fillId="57" borderId="0" xfId="326" applyNumberFormat="1" applyFont="1" applyFill="1" applyAlignment="1">
      <alignment horizontal="left"/>
    </xf>
    <xf numFmtId="0" fontId="58" fillId="57" borderId="0" xfId="0" applyFont="1" applyFill="1" applyAlignment="1">
      <alignment horizontal="center"/>
    </xf>
    <xf numFmtId="0" fontId="58" fillId="57" borderId="0" xfId="0" applyFont="1" applyFill="1" applyAlignment="1">
      <alignment horizontal="center" vertical="center"/>
    </xf>
    <xf numFmtId="0" fontId="62" fillId="57" borderId="0" xfId="0" applyFont="1" applyFill="1" applyAlignment="1"/>
    <xf numFmtId="0" fontId="62" fillId="57" borderId="0" xfId="0" applyFont="1" applyFill="1"/>
    <xf numFmtId="0" fontId="62" fillId="57" borderId="0" xfId="0" applyFont="1" applyFill="1" applyAlignment="1">
      <alignment horizontal="center"/>
    </xf>
    <xf numFmtId="0" fontId="61" fillId="57" borderId="13" xfId="0" applyFont="1" applyFill="1" applyBorder="1" applyAlignment="1">
      <alignment horizontal="center" wrapText="1"/>
    </xf>
    <xf numFmtId="168" fontId="53" fillId="57" borderId="0" xfId="0" applyNumberFormat="1" applyFont="1" applyFill="1" applyAlignment="1">
      <alignment horizontal="left" vertical="center"/>
    </xf>
    <xf numFmtId="0" fontId="59" fillId="57" borderId="0" xfId="0" applyFont="1" applyFill="1" applyBorder="1" applyAlignment="1">
      <alignment vertical="center"/>
    </xf>
    <xf numFmtId="0" fontId="62" fillId="57" borderId="0" xfId="0" applyFont="1" applyFill="1" applyBorder="1" applyAlignment="1"/>
    <xf numFmtId="0" fontId="62" fillId="57" borderId="0" xfId="0" applyFont="1" applyFill="1" applyBorder="1"/>
    <xf numFmtId="0" fontId="62" fillId="57" borderId="0" xfId="0" applyFont="1" applyFill="1" applyBorder="1" applyAlignment="1">
      <alignment horizontal="center"/>
    </xf>
    <xf numFmtId="0" fontId="62" fillId="57" borderId="0" xfId="0" applyFont="1" applyFill="1" applyBorder="1" applyAlignment="1">
      <alignment vertical="center"/>
    </xf>
    <xf numFmtId="4" fontId="53" fillId="57" borderId="0" xfId="0" applyNumberFormat="1" applyFont="1" applyFill="1" applyAlignment="1">
      <alignment horizontal="center" vertical="center"/>
    </xf>
    <xf numFmtId="2" fontId="53" fillId="57" borderId="0" xfId="0" applyNumberFormat="1" applyFont="1" applyFill="1" applyBorder="1" applyAlignment="1">
      <alignment horizontal="center"/>
    </xf>
    <xf numFmtId="4" fontId="60" fillId="57" borderId="0" xfId="356" applyNumberFormat="1" applyFont="1" applyFill="1" applyAlignment="1">
      <alignment horizontal="center"/>
    </xf>
    <xf numFmtId="4" fontId="53" fillId="57" borderId="0" xfId="0" applyNumberFormat="1" applyFont="1" applyFill="1" applyAlignment="1">
      <alignment horizontal="center"/>
    </xf>
    <xf numFmtId="0" fontId="60" fillId="57" borderId="0" xfId="0" applyFont="1" applyFill="1" applyAlignment="1">
      <alignment horizontal="center" vertical="center"/>
    </xf>
    <xf numFmtId="0" fontId="59" fillId="57" borderId="14" xfId="0" applyFont="1" applyFill="1" applyBorder="1" applyAlignment="1">
      <alignment horizontal="center"/>
    </xf>
    <xf numFmtId="0" fontId="59" fillId="57" borderId="14" xfId="0" applyFont="1" applyFill="1" applyBorder="1" applyAlignment="1">
      <alignment horizontal="center" wrapText="1"/>
    </xf>
    <xf numFmtId="0" fontId="60" fillId="57" borderId="0" xfId="0" applyFont="1" applyFill="1" applyAlignment="1">
      <alignment horizontal="left"/>
    </xf>
    <xf numFmtId="0" fontId="60" fillId="57" borderId="0" xfId="340" applyFont="1" applyFill="1" applyAlignment="1">
      <alignment horizontal="left"/>
    </xf>
    <xf numFmtId="166" fontId="60" fillId="57" borderId="0" xfId="340" applyNumberFormat="1" applyFont="1" applyFill="1" applyAlignment="1">
      <alignment horizontal="center"/>
    </xf>
    <xf numFmtId="164" fontId="60" fillId="57" borderId="0" xfId="340" applyNumberFormat="1" applyFont="1" applyFill="1" applyAlignment="1">
      <alignment horizontal="center"/>
    </xf>
    <xf numFmtId="0" fontId="60" fillId="57" borderId="0" xfId="340" applyFont="1" applyFill="1" applyAlignment="1">
      <alignment horizontal="center"/>
    </xf>
    <xf numFmtId="165" fontId="60" fillId="57" borderId="0" xfId="392" applyNumberFormat="1" applyFont="1" applyFill="1" applyAlignment="1">
      <alignment horizontal="center"/>
    </xf>
    <xf numFmtId="167" fontId="53" fillId="57" borderId="0" xfId="0" quotePrefix="1" applyNumberFormat="1" applyFont="1" applyFill="1" applyBorder="1" applyAlignment="1">
      <alignment horizontal="left"/>
    </xf>
    <xf numFmtId="164" fontId="60" fillId="57" borderId="0" xfId="0" applyNumberFormat="1" applyFont="1" applyFill="1" applyAlignment="1">
      <alignment horizontal="center" vertical="center"/>
    </xf>
    <xf numFmtId="0" fontId="59" fillId="57" borderId="0" xfId="0" applyFont="1" applyFill="1" applyAlignment="1">
      <alignment horizontal="left" vertical="center"/>
    </xf>
    <xf numFmtId="0" fontId="57" fillId="57" borderId="0" xfId="0" applyFont="1" applyFill="1" applyAlignment="1">
      <alignment horizontal="center"/>
    </xf>
    <xf numFmtId="0" fontId="48" fillId="57" borderId="0" xfId="337" applyFont="1" applyFill="1" applyAlignment="1"/>
    <xf numFmtId="169" fontId="48" fillId="57" borderId="0" xfId="337" applyNumberFormat="1" applyFont="1" applyFill="1" applyAlignment="1">
      <alignment horizontal="left"/>
    </xf>
    <xf numFmtId="0" fontId="65" fillId="57" borderId="0" xfId="312" applyFont="1" applyFill="1" applyAlignment="1" applyProtection="1"/>
    <xf numFmtId="0" fontId="48" fillId="57" borderId="0" xfId="0" applyFont="1" applyFill="1" applyBorder="1" applyAlignment="1">
      <alignment horizontal="center"/>
    </xf>
    <xf numFmtId="0" fontId="57" fillId="57" borderId="0" xfId="0" applyFont="1" applyFill="1"/>
    <xf numFmtId="0" fontId="49" fillId="57" borderId="0" xfId="337" applyFont="1" applyFill="1" applyAlignment="1"/>
    <xf numFmtId="0" fontId="28" fillId="57" borderId="0" xfId="340" applyFont="1" applyFill="1" applyAlignment="1">
      <alignment horizontal="left" vertical="top" wrapText="1"/>
    </xf>
    <xf numFmtId="0" fontId="66" fillId="57" borderId="0" xfId="312" applyFont="1" applyFill="1" applyAlignment="1" applyProtection="1"/>
    <xf numFmtId="0" fontId="64" fillId="57" borderId="13" xfId="0" applyFont="1" applyFill="1" applyBorder="1" applyAlignment="1">
      <alignment horizontal="left"/>
    </xf>
    <xf numFmtId="0" fontId="60" fillId="57" borderId="0" xfId="0" applyFont="1" applyFill="1" applyBorder="1" applyAlignment="1">
      <alignment horizontal="left" vertical="center"/>
    </xf>
    <xf numFmtId="0" fontId="60" fillId="58" borderId="0" xfId="0" applyFont="1" applyFill="1" applyAlignment="1">
      <alignment horizontal="left" vertical="center"/>
    </xf>
    <xf numFmtId="166" fontId="60" fillId="58" borderId="0" xfId="356" applyNumberFormat="1" applyFont="1" applyFill="1" applyAlignment="1">
      <alignment horizontal="center"/>
    </xf>
    <xf numFmtId="168" fontId="55" fillId="58" borderId="0" xfId="0" applyNumberFormat="1" applyFont="1" applyFill="1" applyAlignment="1">
      <alignment horizontal="left" vertical="center"/>
    </xf>
    <xf numFmtId="168" fontId="53" fillId="58" borderId="0" xfId="0" applyNumberFormat="1" applyFont="1" applyFill="1" applyAlignment="1">
      <alignment horizontal="left" vertical="center"/>
    </xf>
    <xf numFmtId="165" fontId="55" fillId="58" borderId="0" xfId="392" applyNumberFormat="1" applyFont="1" applyFill="1" applyAlignment="1">
      <alignment horizontal="center" vertical="center"/>
    </xf>
    <xf numFmtId="0" fontId="55" fillId="58" borderId="0" xfId="0" applyFont="1" applyFill="1"/>
    <xf numFmtId="166" fontId="55" fillId="58" borderId="0" xfId="356" applyNumberFormat="1" applyFont="1" applyFill="1" applyAlignment="1">
      <alignment horizontal="center"/>
    </xf>
    <xf numFmtId="164" fontId="60" fillId="58" borderId="0" xfId="340" applyNumberFormat="1" applyFont="1" applyFill="1" applyAlignment="1">
      <alignment horizontal="center"/>
    </xf>
    <xf numFmtId="4" fontId="53" fillId="58" borderId="0" xfId="0" applyNumberFormat="1" applyFont="1" applyFill="1" applyAlignment="1">
      <alignment horizontal="center" vertical="center"/>
    </xf>
    <xf numFmtId="2" fontId="53" fillId="58" borderId="0" xfId="0" applyNumberFormat="1" applyFont="1" applyFill="1" applyBorder="1" applyAlignment="1">
      <alignment horizontal="center"/>
    </xf>
    <xf numFmtId="165" fontId="55" fillId="57" borderId="0" xfId="356" applyNumberFormat="1" applyFont="1" applyFill="1" applyAlignment="1">
      <alignment horizontal="center"/>
    </xf>
    <xf numFmtId="165" fontId="55" fillId="57" borderId="0" xfId="0" applyNumberFormat="1" applyFont="1" applyFill="1" applyAlignment="1">
      <alignment horizontal="center" vertical="center"/>
    </xf>
    <xf numFmtId="165" fontId="55" fillId="58" borderId="0" xfId="0" applyNumberFormat="1" applyFont="1" applyFill="1" applyAlignment="1">
      <alignment horizontal="center" vertical="center"/>
    </xf>
    <xf numFmtId="165" fontId="55" fillId="58" borderId="0" xfId="356" applyNumberFormat="1" applyFont="1" applyFill="1" applyAlignment="1">
      <alignment horizontal="center"/>
    </xf>
    <xf numFmtId="165" fontId="53" fillId="57" borderId="0" xfId="0" applyNumberFormat="1" applyFont="1" applyFill="1" applyAlignment="1">
      <alignment horizontal="left" vertical="center"/>
    </xf>
    <xf numFmtId="165" fontId="53" fillId="57" borderId="0" xfId="0" applyNumberFormat="1" applyFont="1" applyFill="1" applyAlignment="1">
      <alignment horizontal="center"/>
    </xf>
    <xf numFmtId="165" fontId="53" fillId="57" borderId="0" xfId="0" applyNumberFormat="1" applyFont="1" applyFill="1"/>
    <xf numFmtId="165" fontId="55" fillId="57" borderId="0" xfId="0" applyNumberFormat="1" applyFont="1" applyFill="1" applyAlignment="1">
      <alignment horizontal="left" vertical="center"/>
    </xf>
    <xf numFmtId="165" fontId="55" fillId="57" borderId="0" xfId="0" applyNumberFormat="1" applyFont="1" applyFill="1"/>
    <xf numFmtId="4" fontId="60" fillId="58" borderId="0" xfId="356" applyNumberFormat="1" applyFont="1" applyFill="1" applyAlignment="1">
      <alignment horizontal="center"/>
    </xf>
    <xf numFmtId="0" fontId="49" fillId="57" borderId="0" xfId="337" applyFont="1" applyFill="1" applyAlignment="1"/>
    <xf numFmtId="0" fontId="51" fillId="57" borderId="0" xfId="340" applyFont="1" applyFill="1" applyAlignment="1">
      <alignment horizontal="left" vertical="top" wrapText="1"/>
    </xf>
    <xf numFmtId="0" fontId="28" fillId="57" borderId="0" xfId="340" applyFont="1" applyFill="1" applyAlignment="1">
      <alignment horizontal="left" vertical="top" wrapText="1"/>
    </xf>
    <xf numFmtId="0" fontId="56" fillId="57" borderId="15" xfId="0" applyFont="1" applyFill="1" applyBorder="1" applyAlignment="1">
      <alignment horizontal="center" vertical="center"/>
    </xf>
    <xf numFmtId="0" fontId="59" fillId="57" borderId="15" xfId="0" applyFont="1" applyFill="1" applyBorder="1" applyAlignment="1">
      <alignment horizontal="center" vertical="center"/>
    </xf>
    <xf numFmtId="0" fontId="63" fillId="57" borderId="15" xfId="0" applyFont="1" applyFill="1" applyBorder="1" applyAlignment="1">
      <alignment horizontal="center"/>
    </xf>
  </cellXfs>
  <cellStyles count="413">
    <cellStyle name="20% - Accent1 10 2" xfId="1" xr:uid="{00000000-0005-0000-0000-000000000000}"/>
    <cellStyle name="20% - Accent1 11 2" xfId="2" xr:uid="{00000000-0005-0000-0000-000001000000}"/>
    <cellStyle name="20% - Accent1 12 2" xfId="3" xr:uid="{00000000-0005-0000-0000-000002000000}"/>
    <cellStyle name="20% - Accent1 13 2" xfId="4" xr:uid="{00000000-0005-0000-0000-000003000000}"/>
    <cellStyle name="20% - Accent1 14 2" xfId="5" xr:uid="{00000000-0005-0000-0000-000004000000}"/>
    <cellStyle name="20% - Accent1 15 2" xfId="6" xr:uid="{00000000-0005-0000-0000-000005000000}"/>
    <cellStyle name="20% - Accent1 2 2" xfId="7" xr:uid="{00000000-0005-0000-0000-000006000000}"/>
    <cellStyle name="20% - Accent1 2 2 2" xfId="8" xr:uid="{00000000-0005-0000-0000-000007000000}"/>
    <cellStyle name="20% - Accent1 2 3" xfId="9" xr:uid="{00000000-0005-0000-0000-000008000000}"/>
    <cellStyle name="20% - Accent1 2 4" xfId="10" xr:uid="{00000000-0005-0000-0000-000009000000}"/>
    <cellStyle name="20% - Accent1 3 2" xfId="11" xr:uid="{00000000-0005-0000-0000-00000A000000}"/>
    <cellStyle name="20% - Accent1 4 2" xfId="12" xr:uid="{00000000-0005-0000-0000-00000B000000}"/>
    <cellStyle name="20% - Accent1 5 2" xfId="13" xr:uid="{00000000-0005-0000-0000-00000C000000}"/>
    <cellStyle name="20% - Accent1 57" xfId="14" xr:uid="{00000000-0005-0000-0000-00000D000000}"/>
    <cellStyle name="20% - Accent1 58" xfId="15" xr:uid="{00000000-0005-0000-0000-00000E000000}"/>
    <cellStyle name="20% - Accent1 6 2" xfId="16" xr:uid="{00000000-0005-0000-0000-00000F000000}"/>
    <cellStyle name="20% - Accent1 7 2" xfId="17" xr:uid="{00000000-0005-0000-0000-000010000000}"/>
    <cellStyle name="20% - Accent1 8 2" xfId="18" xr:uid="{00000000-0005-0000-0000-000011000000}"/>
    <cellStyle name="20% - Accent1 9 2" xfId="19" xr:uid="{00000000-0005-0000-0000-000012000000}"/>
    <cellStyle name="20% - Accent2 10 2" xfId="20" xr:uid="{00000000-0005-0000-0000-000013000000}"/>
    <cellStyle name="20% - Accent2 11 2" xfId="21" xr:uid="{00000000-0005-0000-0000-000014000000}"/>
    <cellStyle name="20% - Accent2 12 2" xfId="22" xr:uid="{00000000-0005-0000-0000-000015000000}"/>
    <cellStyle name="20% - Accent2 13 2" xfId="23" xr:uid="{00000000-0005-0000-0000-000016000000}"/>
    <cellStyle name="20% - Accent2 14 2" xfId="24" xr:uid="{00000000-0005-0000-0000-000017000000}"/>
    <cellStyle name="20% - Accent2 15 2" xfId="25" xr:uid="{00000000-0005-0000-0000-000018000000}"/>
    <cellStyle name="20% - Accent2 2 2" xfId="26" xr:uid="{00000000-0005-0000-0000-000019000000}"/>
    <cellStyle name="20% - Accent2 2 2 2" xfId="27" xr:uid="{00000000-0005-0000-0000-00001A000000}"/>
    <cellStyle name="20% - Accent2 2 3" xfId="28" xr:uid="{00000000-0005-0000-0000-00001B000000}"/>
    <cellStyle name="20% - Accent2 2 4" xfId="29" xr:uid="{00000000-0005-0000-0000-00001C000000}"/>
    <cellStyle name="20% - Accent2 3 2" xfId="30" xr:uid="{00000000-0005-0000-0000-00001D000000}"/>
    <cellStyle name="20% - Accent2 4 2" xfId="31" xr:uid="{00000000-0005-0000-0000-00001E000000}"/>
    <cellStyle name="20% - Accent2 5 2" xfId="32" xr:uid="{00000000-0005-0000-0000-00001F000000}"/>
    <cellStyle name="20% - Accent2 57" xfId="33" xr:uid="{00000000-0005-0000-0000-000020000000}"/>
    <cellStyle name="20% - Accent2 58" xfId="34" xr:uid="{00000000-0005-0000-0000-000021000000}"/>
    <cellStyle name="20% - Accent2 6 2" xfId="35" xr:uid="{00000000-0005-0000-0000-000022000000}"/>
    <cellStyle name="20% - Accent2 7 2" xfId="36" xr:uid="{00000000-0005-0000-0000-000023000000}"/>
    <cellStyle name="20% - Accent2 8 2" xfId="37" xr:uid="{00000000-0005-0000-0000-000024000000}"/>
    <cellStyle name="20% - Accent2 9 2" xfId="38" xr:uid="{00000000-0005-0000-0000-000025000000}"/>
    <cellStyle name="20% - Accent3 10 2" xfId="39" xr:uid="{00000000-0005-0000-0000-000026000000}"/>
    <cellStyle name="20% - Accent3 11 2" xfId="40" xr:uid="{00000000-0005-0000-0000-000027000000}"/>
    <cellStyle name="20% - Accent3 12 2" xfId="41" xr:uid="{00000000-0005-0000-0000-000028000000}"/>
    <cellStyle name="20% - Accent3 13 2" xfId="42" xr:uid="{00000000-0005-0000-0000-000029000000}"/>
    <cellStyle name="20% - Accent3 14 2" xfId="43" xr:uid="{00000000-0005-0000-0000-00002A000000}"/>
    <cellStyle name="20% - Accent3 15 2" xfId="44" xr:uid="{00000000-0005-0000-0000-00002B000000}"/>
    <cellStyle name="20% - Accent3 2 2" xfId="45" xr:uid="{00000000-0005-0000-0000-00002C000000}"/>
    <cellStyle name="20% - Accent3 2 2 2" xfId="46" xr:uid="{00000000-0005-0000-0000-00002D000000}"/>
    <cellStyle name="20% - Accent3 2 3" xfId="47" xr:uid="{00000000-0005-0000-0000-00002E000000}"/>
    <cellStyle name="20% - Accent3 2 4" xfId="48" xr:uid="{00000000-0005-0000-0000-00002F000000}"/>
    <cellStyle name="20% - Accent3 3 2" xfId="49" xr:uid="{00000000-0005-0000-0000-000030000000}"/>
    <cellStyle name="20% - Accent3 4 2" xfId="50" xr:uid="{00000000-0005-0000-0000-000031000000}"/>
    <cellStyle name="20% - Accent3 5 2" xfId="51" xr:uid="{00000000-0005-0000-0000-000032000000}"/>
    <cellStyle name="20% - Accent3 57" xfId="52" xr:uid="{00000000-0005-0000-0000-000033000000}"/>
    <cellStyle name="20% - Accent3 58" xfId="53" xr:uid="{00000000-0005-0000-0000-000034000000}"/>
    <cellStyle name="20% - Accent3 6 2" xfId="54" xr:uid="{00000000-0005-0000-0000-000035000000}"/>
    <cellStyle name="20% - Accent3 7 2" xfId="55" xr:uid="{00000000-0005-0000-0000-000036000000}"/>
    <cellStyle name="20% - Accent3 8 2" xfId="56" xr:uid="{00000000-0005-0000-0000-000037000000}"/>
    <cellStyle name="20% - Accent3 9 2" xfId="57" xr:uid="{00000000-0005-0000-0000-000038000000}"/>
    <cellStyle name="20% - Accent4 10 2" xfId="58" xr:uid="{00000000-0005-0000-0000-000039000000}"/>
    <cellStyle name="20% - Accent4 11 2" xfId="59" xr:uid="{00000000-0005-0000-0000-00003A000000}"/>
    <cellStyle name="20% - Accent4 12 2" xfId="60" xr:uid="{00000000-0005-0000-0000-00003B000000}"/>
    <cellStyle name="20% - Accent4 13 2" xfId="61" xr:uid="{00000000-0005-0000-0000-00003C000000}"/>
    <cellStyle name="20% - Accent4 14 2" xfId="62" xr:uid="{00000000-0005-0000-0000-00003D000000}"/>
    <cellStyle name="20% - Accent4 15 2" xfId="63" xr:uid="{00000000-0005-0000-0000-00003E000000}"/>
    <cellStyle name="20% - Accent4 2 2" xfId="64" xr:uid="{00000000-0005-0000-0000-00003F000000}"/>
    <cellStyle name="20% - Accent4 2 2 2" xfId="65" xr:uid="{00000000-0005-0000-0000-000040000000}"/>
    <cellStyle name="20% - Accent4 2 3" xfId="66" xr:uid="{00000000-0005-0000-0000-000041000000}"/>
    <cellStyle name="20% - Accent4 2 4" xfId="67" xr:uid="{00000000-0005-0000-0000-000042000000}"/>
    <cellStyle name="20% - Accent4 3 2" xfId="68" xr:uid="{00000000-0005-0000-0000-000043000000}"/>
    <cellStyle name="20% - Accent4 4 2" xfId="69" xr:uid="{00000000-0005-0000-0000-000044000000}"/>
    <cellStyle name="20% - Accent4 5 2" xfId="70" xr:uid="{00000000-0005-0000-0000-000045000000}"/>
    <cellStyle name="20% - Accent4 57" xfId="71" xr:uid="{00000000-0005-0000-0000-000046000000}"/>
    <cellStyle name="20% - Accent4 58" xfId="72" xr:uid="{00000000-0005-0000-0000-000047000000}"/>
    <cellStyle name="20% - Accent4 6 2" xfId="73" xr:uid="{00000000-0005-0000-0000-000048000000}"/>
    <cellStyle name="20% - Accent4 7 2" xfId="74" xr:uid="{00000000-0005-0000-0000-000049000000}"/>
    <cellStyle name="20% - Accent4 8 2" xfId="75" xr:uid="{00000000-0005-0000-0000-00004A000000}"/>
    <cellStyle name="20% - Accent4 9 2" xfId="76" xr:uid="{00000000-0005-0000-0000-00004B000000}"/>
    <cellStyle name="20% - Accent5 10 2" xfId="77" xr:uid="{00000000-0005-0000-0000-00004C000000}"/>
    <cellStyle name="20% - Accent5 11 2" xfId="78" xr:uid="{00000000-0005-0000-0000-00004D000000}"/>
    <cellStyle name="20% - Accent5 12 2" xfId="79" xr:uid="{00000000-0005-0000-0000-00004E000000}"/>
    <cellStyle name="20% - Accent5 13 2" xfId="80" xr:uid="{00000000-0005-0000-0000-00004F000000}"/>
    <cellStyle name="20% - Accent5 14 2" xfId="81" xr:uid="{00000000-0005-0000-0000-000050000000}"/>
    <cellStyle name="20% - Accent5 15 2" xfId="82" xr:uid="{00000000-0005-0000-0000-000051000000}"/>
    <cellStyle name="20% - Accent5 2 2" xfId="83" xr:uid="{00000000-0005-0000-0000-000052000000}"/>
    <cellStyle name="20% - Accent5 2 2 2" xfId="84" xr:uid="{00000000-0005-0000-0000-000053000000}"/>
    <cellStyle name="20% - Accent5 2 3" xfId="85" xr:uid="{00000000-0005-0000-0000-000054000000}"/>
    <cellStyle name="20% - Accent5 2 4" xfId="86" xr:uid="{00000000-0005-0000-0000-000055000000}"/>
    <cellStyle name="20% - Accent5 3 2" xfId="87" xr:uid="{00000000-0005-0000-0000-000056000000}"/>
    <cellStyle name="20% - Accent5 4 2" xfId="88" xr:uid="{00000000-0005-0000-0000-000057000000}"/>
    <cellStyle name="20% - Accent5 5 2" xfId="89" xr:uid="{00000000-0005-0000-0000-000058000000}"/>
    <cellStyle name="20% - Accent5 57" xfId="90" xr:uid="{00000000-0005-0000-0000-000059000000}"/>
    <cellStyle name="20% - Accent5 6 2" xfId="91" xr:uid="{00000000-0005-0000-0000-00005A000000}"/>
    <cellStyle name="20% - Accent5 7 2" xfId="92" xr:uid="{00000000-0005-0000-0000-00005B000000}"/>
    <cellStyle name="20% - Accent5 8 2" xfId="93" xr:uid="{00000000-0005-0000-0000-00005C000000}"/>
    <cellStyle name="20% - Accent5 9 2" xfId="94" xr:uid="{00000000-0005-0000-0000-00005D000000}"/>
    <cellStyle name="20% - Accent6 10 2" xfId="95" xr:uid="{00000000-0005-0000-0000-00005E000000}"/>
    <cellStyle name="20% - Accent6 11 2" xfId="96" xr:uid="{00000000-0005-0000-0000-00005F000000}"/>
    <cellStyle name="20% - Accent6 12 2" xfId="97" xr:uid="{00000000-0005-0000-0000-000060000000}"/>
    <cellStyle name="20% - Accent6 13 2" xfId="98" xr:uid="{00000000-0005-0000-0000-000061000000}"/>
    <cellStyle name="20% - Accent6 14 2" xfId="99" xr:uid="{00000000-0005-0000-0000-000062000000}"/>
    <cellStyle name="20% - Accent6 15 2" xfId="100" xr:uid="{00000000-0005-0000-0000-000063000000}"/>
    <cellStyle name="20% - Accent6 2 2" xfId="101" xr:uid="{00000000-0005-0000-0000-000064000000}"/>
    <cellStyle name="20% - Accent6 2 2 2" xfId="102" xr:uid="{00000000-0005-0000-0000-000065000000}"/>
    <cellStyle name="20% - Accent6 2 3" xfId="103" xr:uid="{00000000-0005-0000-0000-000066000000}"/>
    <cellStyle name="20% - Accent6 2 4" xfId="104" xr:uid="{00000000-0005-0000-0000-000067000000}"/>
    <cellStyle name="20% - Accent6 3 2" xfId="105" xr:uid="{00000000-0005-0000-0000-000068000000}"/>
    <cellStyle name="20% - Accent6 4 2" xfId="106" xr:uid="{00000000-0005-0000-0000-000069000000}"/>
    <cellStyle name="20% - Accent6 5 2" xfId="107" xr:uid="{00000000-0005-0000-0000-00006A000000}"/>
    <cellStyle name="20% - Accent6 57" xfId="108" xr:uid="{00000000-0005-0000-0000-00006B000000}"/>
    <cellStyle name="20% - Accent6 58" xfId="109" xr:uid="{00000000-0005-0000-0000-00006C000000}"/>
    <cellStyle name="20% - Accent6 6 2" xfId="110" xr:uid="{00000000-0005-0000-0000-00006D000000}"/>
    <cellStyle name="20% - Accent6 7 2" xfId="111" xr:uid="{00000000-0005-0000-0000-00006E000000}"/>
    <cellStyle name="20% - Accent6 8 2" xfId="112" xr:uid="{00000000-0005-0000-0000-00006F000000}"/>
    <cellStyle name="20% - Accent6 9 2" xfId="113" xr:uid="{00000000-0005-0000-0000-000070000000}"/>
    <cellStyle name="40% - Accent1 10 2" xfId="114" xr:uid="{00000000-0005-0000-0000-000071000000}"/>
    <cellStyle name="40% - Accent1 11 2" xfId="115" xr:uid="{00000000-0005-0000-0000-000072000000}"/>
    <cellStyle name="40% - Accent1 12 2" xfId="116" xr:uid="{00000000-0005-0000-0000-000073000000}"/>
    <cellStyle name="40% - Accent1 13 2" xfId="117" xr:uid="{00000000-0005-0000-0000-000074000000}"/>
    <cellStyle name="40% - Accent1 14 2" xfId="118" xr:uid="{00000000-0005-0000-0000-000075000000}"/>
    <cellStyle name="40% - Accent1 15 2" xfId="119" xr:uid="{00000000-0005-0000-0000-000076000000}"/>
    <cellStyle name="40% - Accent1 2 2" xfId="120" xr:uid="{00000000-0005-0000-0000-000077000000}"/>
    <cellStyle name="40% - Accent1 2 2 2" xfId="121" xr:uid="{00000000-0005-0000-0000-000078000000}"/>
    <cellStyle name="40% - Accent1 2 3" xfId="122" xr:uid="{00000000-0005-0000-0000-000079000000}"/>
    <cellStyle name="40% - Accent1 2 4" xfId="123" xr:uid="{00000000-0005-0000-0000-00007A000000}"/>
    <cellStyle name="40% - Accent1 3 2" xfId="124" xr:uid="{00000000-0005-0000-0000-00007B000000}"/>
    <cellStyle name="40% - Accent1 4 2" xfId="125" xr:uid="{00000000-0005-0000-0000-00007C000000}"/>
    <cellStyle name="40% - Accent1 5 2" xfId="126" xr:uid="{00000000-0005-0000-0000-00007D000000}"/>
    <cellStyle name="40% - Accent1 57" xfId="127" xr:uid="{00000000-0005-0000-0000-00007E000000}"/>
    <cellStyle name="40% - Accent1 58" xfId="128" xr:uid="{00000000-0005-0000-0000-00007F000000}"/>
    <cellStyle name="40% - Accent1 6 2" xfId="129" xr:uid="{00000000-0005-0000-0000-000080000000}"/>
    <cellStyle name="40% - Accent1 7 2" xfId="130" xr:uid="{00000000-0005-0000-0000-000081000000}"/>
    <cellStyle name="40% - Accent1 8 2" xfId="131" xr:uid="{00000000-0005-0000-0000-000082000000}"/>
    <cellStyle name="40% - Accent1 9 2" xfId="132" xr:uid="{00000000-0005-0000-0000-000083000000}"/>
    <cellStyle name="40% - Accent2 10 2" xfId="133" xr:uid="{00000000-0005-0000-0000-000084000000}"/>
    <cellStyle name="40% - Accent2 11 2" xfId="134" xr:uid="{00000000-0005-0000-0000-000085000000}"/>
    <cellStyle name="40% - Accent2 12 2" xfId="135" xr:uid="{00000000-0005-0000-0000-000086000000}"/>
    <cellStyle name="40% - Accent2 13 2" xfId="136" xr:uid="{00000000-0005-0000-0000-000087000000}"/>
    <cellStyle name="40% - Accent2 14 2" xfId="137" xr:uid="{00000000-0005-0000-0000-000088000000}"/>
    <cellStyle name="40% - Accent2 15 2" xfId="138" xr:uid="{00000000-0005-0000-0000-000089000000}"/>
    <cellStyle name="40% - Accent2 2 2" xfId="139" xr:uid="{00000000-0005-0000-0000-00008A000000}"/>
    <cellStyle name="40% - Accent2 2 2 2" xfId="140" xr:uid="{00000000-0005-0000-0000-00008B000000}"/>
    <cellStyle name="40% - Accent2 2 3" xfId="141" xr:uid="{00000000-0005-0000-0000-00008C000000}"/>
    <cellStyle name="40% - Accent2 2 4" xfId="142" xr:uid="{00000000-0005-0000-0000-00008D000000}"/>
    <cellStyle name="40% - Accent2 3 2" xfId="143" xr:uid="{00000000-0005-0000-0000-00008E000000}"/>
    <cellStyle name="40% - Accent2 4 2" xfId="144" xr:uid="{00000000-0005-0000-0000-00008F000000}"/>
    <cellStyle name="40% - Accent2 5 2" xfId="145" xr:uid="{00000000-0005-0000-0000-000090000000}"/>
    <cellStyle name="40% - Accent2 57" xfId="146" xr:uid="{00000000-0005-0000-0000-000091000000}"/>
    <cellStyle name="40% - Accent2 6 2" xfId="147" xr:uid="{00000000-0005-0000-0000-000092000000}"/>
    <cellStyle name="40% - Accent2 7 2" xfId="148" xr:uid="{00000000-0005-0000-0000-000093000000}"/>
    <cellStyle name="40% - Accent2 8 2" xfId="149" xr:uid="{00000000-0005-0000-0000-000094000000}"/>
    <cellStyle name="40% - Accent2 9 2" xfId="150" xr:uid="{00000000-0005-0000-0000-000095000000}"/>
    <cellStyle name="40% - Accent3 10 2" xfId="151" xr:uid="{00000000-0005-0000-0000-000096000000}"/>
    <cellStyle name="40% - Accent3 11 2" xfId="152" xr:uid="{00000000-0005-0000-0000-000097000000}"/>
    <cellStyle name="40% - Accent3 12 2" xfId="153" xr:uid="{00000000-0005-0000-0000-000098000000}"/>
    <cellStyle name="40% - Accent3 13 2" xfId="154" xr:uid="{00000000-0005-0000-0000-000099000000}"/>
    <cellStyle name="40% - Accent3 14 2" xfId="155" xr:uid="{00000000-0005-0000-0000-00009A000000}"/>
    <cellStyle name="40% - Accent3 15 2" xfId="156" xr:uid="{00000000-0005-0000-0000-00009B000000}"/>
    <cellStyle name="40% - Accent3 2 2" xfId="157" xr:uid="{00000000-0005-0000-0000-00009C000000}"/>
    <cellStyle name="40% - Accent3 2 2 2" xfId="158" xr:uid="{00000000-0005-0000-0000-00009D000000}"/>
    <cellStyle name="40% - Accent3 2 3" xfId="159" xr:uid="{00000000-0005-0000-0000-00009E000000}"/>
    <cellStyle name="40% - Accent3 2 4" xfId="160" xr:uid="{00000000-0005-0000-0000-00009F000000}"/>
    <cellStyle name="40% - Accent3 3 2" xfId="161" xr:uid="{00000000-0005-0000-0000-0000A0000000}"/>
    <cellStyle name="40% - Accent3 4 2" xfId="162" xr:uid="{00000000-0005-0000-0000-0000A1000000}"/>
    <cellStyle name="40% - Accent3 5 2" xfId="163" xr:uid="{00000000-0005-0000-0000-0000A2000000}"/>
    <cellStyle name="40% - Accent3 57" xfId="164" xr:uid="{00000000-0005-0000-0000-0000A3000000}"/>
    <cellStyle name="40% - Accent3 58" xfId="165" xr:uid="{00000000-0005-0000-0000-0000A4000000}"/>
    <cellStyle name="40% - Accent3 6 2" xfId="166" xr:uid="{00000000-0005-0000-0000-0000A5000000}"/>
    <cellStyle name="40% - Accent3 7 2" xfId="167" xr:uid="{00000000-0005-0000-0000-0000A6000000}"/>
    <cellStyle name="40% - Accent3 8 2" xfId="168" xr:uid="{00000000-0005-0000-0000-0000A7000000}"/>
    <cellStyle name="40% - Accent3 9 2" xfId="169" xr:uid="{00000000-0005-0000-0000-0000A8000000}"/>
    <cellStyle name="40% - Accent4 10 2" xfId="170" xr:uid="{00000000-0005-0000-0000-0000A9000000}"/>
    <cellStyle name="40% - Accent4 11 2" xfId="171" xr:uid="{00000000-0005-0000-0000-0000AA000000}"/>
    <cellStyle name="40% - Accent4 12 2" xfId="172" xr:uid="{00000000-0005-0000-0000-0000AB000000}"/>
    <cellStyle name="40% - Accent4 13 2" xfId="173" xr:uid="{00000000-0005-0000-0000-0000AC000000}"/>
    <cellStyle name="40% - Accent4 14 2" xfId="174" xr:uid="{00000000-0005-0000-0000-0000AD000000}"/>
    <cellStyle name="40% - Accent4 15 2" xfId="175" xr:uid="{00000000-0005-0000-0000-0000AE000000}"/>
    <cellStyle name="40% - Accent4 2 2" xfId="176" xr:uid="{00000000-0005-0000-0000-0000AF000000}"/>
    <cellStyle name="40% - Accent4 2 2 2" xfId="177" xr:uid="{00000000-0005-0000-0000-0000B0000000}"/>
    <cellStyle name="40% - Accent4 2 3" xfId="178" xr:uid="{00000000-0005-0000-0000-0000B1000000}"/>
    <cellStyle name="40% - Accent4 2 4" xfId="179" xr:uid="{00000000-0005-0000-0000-0000B2000000}"/>
    <cellStyle name="40% - Accent4 3 2" xfId="180" xr:uid="{00000000-0005-0000-0000-0000B3000000}"/>
    <cellStyle name="40% - Accent4 4 2" xfId="181" xr:uid="{00000000-0005-0000-0000-0000B4000000}"/>
    <cellStyle name="40% - Accent4 5 2" xfId="182" xr:uid="{00000000-0005-0000-0000-0000B5000000}"/>
    <cellStyle name="40% - Accent4 57" xfId="183" xr:uid="{00000000-0005-0000-0000-0000B6000000}"/>
    <cellStyle name="40% - Accent4 58" xfId="184" xr:uid="{00000000-0005-0000-0000-0000B7000000}"/>
    <cellStyle name="40% - Accent4 6 2" xfId="185" xr:uid="{00000000-0005-0000-0000-0000B8000000}"/>
    <cellStyle name="40% - Accent4 7 2" xfId="186" xr:uid="{00000000-0005-0000-0000-0000B9000000}"/>
    <cellStyle name="40% - Accent4 8 2" xfId="187" xr:uid="{00000000-0005-0000-0000-0000BA000000}"/>
    <cellStyle name="40% - Accent4 9 2" xfId="188" xr:uid="{00000000-0005-0000-0000-0000BB000000}"/>
    <cellStyle name="40% - Accent5 10 2" xfId="189" xr:uid="{00000000-0005-0000-0000-0000BC000000}"/>
    <cellStyle name="40% - Accent5 11 2" xfId="190" xr:uid="{00000000-0005-0000-0000-0000BD000000}"/>
    <cellStyle name="40% - Accent5 12 2" xfId="191" xr:uid="{00000000-0005-0000-0000-0000BE000000}"/>
    <cellStyle name="40% - Accent5 13 2" xfId="192" xr:uid="{00000000-0005-0000-0000-0000BF000000}"/>
    <cellStyle name="40% - Accent5 14 2" xfId="193" xr:uid="{00000000-0005-0000-0000-0000C0000000}"/>
    <cellStyle name="40% - Accent5 15 2" xfId="194" xr:uid="{00000000-0005-0000-0000-0000C1000000}"/>
    <cellStyle name="40% - Accent5 2 2" xfId="195" xr:uid="{00000000-0005-0000-0000-0000C2000000}"/>
    <cellStyle name="40% - Accent5 2 2 2" xfId="196" xr:uid="{00000000-0005-0000-0000-0000C3000000}"/>
    <cellStyle name="40% - Accent5 2 3" xfId="197" xr:uid="{00000000-0005-0000-0000-0000C4000000}"/>
    <cellStyle name="40% - Accent5 2 4" xfId="198" xr:uid="{00000000-0005-0000-0000-0000C5000000}"/>
    <cellStyle name="40% - Accent5 3 2" xfId="199" xr:uid="{00000000-0005-0000-0000-0000C6000000}"/>
    <cellStyle name="40% - Accent5 4 2" xfId="200" xr:uid="{00000000-0005-0000-0000-0000C7000000}"/>
    <cellStyle name="40% - Accent5 5 2" xfId="201" xr:uid="{00000000-0005-0000-0000-0000C8000000}"/>
    <cellStyle name="40% - Accent5 57" xfId="202" xr:uid="{00000000-0005-0000-0000-0000C9000000}"/>
    <cellStyle name="40% - Accent5 6 2" xfId="203" xr:uid="{00000000-0005-0000-0000-0000CA000000}"/>
    <cellStyle name="40% - Accent5 7 2" xfId="204" xr:uid="{00000000-0005-0000-0000-0000CB000000}"/>
    <cellStyle name="40% - Accent5 8 2" xfId="205" xr:uid="{00000000-0005-0000-0000-0000CC000000}"/>
    <cellStyle name="40% - Accent5 9 2" xfId="206" xr:uid="{00000000-0005-0000-0000-0000CD000000}"/>
    <cellStyle name="40% - Accent6 10 2" xfId="207" xr:uid="{00000000-0005-0000-0000-0000CE000000}"/>
    <cellStyle name="40% - Accent6 11 2" xfId="208" xr:uid="{00000000-0005-0000-0000-0000CF000000}"/>
    <cellStyle name="40% - Accent6 12 2" xfId="209" xr:uid="{00000000-0005-0000-0000-0000D0000000}"/>
    <cellStyle name="40% - Accent6 13 2" xfId="210" xr:uid="{00000000-0005-0000-0000-0000D1000000}"/>
    <cellStyle name="40% - Accent6 14 2" xfId="211" xr:uid="{00000000-0005-0000-0000-0000D2000000}"/>
    <cellStyle name="40% - Accent6 15 2" xfId="212" xr:uid="{00000000-0005-0000-0000-0000D3000000}"/>
    <cellStyle name="40% - Accent6 2 2" xfId="213" xr:uid="{00000000-0005-0000-0000-0000D4000000}"/>
    <cellStyle name="40% - Accent6 2 2 2" xfId="214" xr:uid="{00000000-0005-0000-0000-0000D5000000}"/>
    <cellStyle name="40% - Accent6 2 3" xfId="215" xr:uid="{00000000-0005-0000-0000-0000D6000000}"/>
    <cellStyle name="40% - Accent6 2 4" xfId="216" xr:uid="{00000000-0005-0000-0000-0000D7000000}"/>
    <cellStyle name="40% - Accent6 3 2" xfId="217" xr:uid="{00000000-0005-0000-0000-0000D8000000}"/>
    <cellStyle name="40% - Accent6 4 2" xfId="218" xr:uid="{00000000-0005-0000-0000-0000D9000000}"/>
    <cellStyle name="40% - Accent6 5 2" xfId="219" xr:uid="{00000000-0005-0000-0000-0000DA000000}"/>
    <cellStyle name="40% - Accent6 57" xfId="220" xr:uid="{00000000-0005-0000-0000-0000DB000000}"/>
    <cellStyle name="40% - Accent6 58" xfId="221" xr:uid="{00000000-0005-0000-0000-0000DC000000}"/>
    <cellStyle name="40% - Accent6 6 2" xfId="222" xr:uid="{00000000-0005-0000-0000-0000DD000000}"/>
    <cellStyle name="40% - Accent6 7 2" xfId="223" xr:uid="{00000000-0005-0000-0000-0000DE000000}"/>
    <cellStyle name="40% - Accent6 8 2" xfId="224" xr:uid="{00000000-0005-0000-0000-0000DF000000}"/>
    <cellStyle name="40% - Accent6 9 2" xfId="225" xr:uid="{00000000-0005-0000-0000-0000E0000000}"/>
    <cellStyle name="60% - Accent1 2 2" xfId="226" xr:uid="{00000000-0005-0000-0000-0000E1000000}"/>
    <cellStyle name="60% - Accent1 2 3" xfId="227" xr:uid="{00000000-0005-0000-0000-0000E2000000}"/>
    <cellStyle name="60% - Accent1 57" xfId="228" xr:uid="{00000000-0005-0000-0000-0000E3000000}"/>
    <cellStyle name="60% - Accent1 58" xfId="229" xr:uid="{00000000-0005-0000-0000-0000E4000000}"/>
    <cellStyle name="60% - Accent2 2 2" xfId="230" xr:uid="{00000000-0005-0000-0000-0000E5000000}"/>
    <cellStyle name="60% - Accent2 2 3" xfId="231" xr:uid="{00000000-0005-0000-0000-0000E6000000}"/>
    <cellStyle name="60% - Accent2 57" xfId="232" xr:uid="{00000000-0005-0000-0000-0000E7000000}"/>
    <cellStyle name="60% - Accent3 2 2" xfId="233" xr:uid="{00000000-0005-0000-0000-0000E8000000}"/>
    <cellStyle name="60% - Accent3 2 3" xfId="234" xr:uid="{00000000-0005-0000-0000-0000E9000000}"/>
    <cellStyle name="60% - Accent3 57" xfId="235" xr:uid="{00000000-0005-0000-0000-0000EA000000}"/>
    <cellStyle name="60% - Accent3 58" xfId="236" xr:uid="{00000000-0005-0000-0000-0000EB000000}"/>
    <cellStyle name="60% - Accent4 2 2" xfId="237" xr:uid="{00000000-0005-0000-0000-0000EC000000}"/>
    <cellStyle name="60% - Accent4 2 3" xfId="238" xr:uid="{00000000-0005-0000-0000-0000ED000000}"/>
    <cellStyle name="60% - Accent4 57" xfId="239" xr:uid="{00000000-0005-0000-0000-0000EE000000}"/>
    <cellStyle name="60% - Accent4 58" xfId="240" xr:uid="{00000000-0005-0000-0000-0000EF000000}"/>
    <cellStyle name="60% - Accent5 2 2" xfId="241" xr:uid="{00000000-0005-0000-0000-0000F0000000}"/>
    <cellStyle name="60% - Accent5 2 3" xfId="242" xr:uid="{00000000-0005-0000-0000-0000F1000000}"/>
    <cellStyle name="60% - Accent5 57" xfId="243" xr:uid="{00000000-0005-0000-0000-0000F2000000}"/>
    <cellStyle name="60% - Accent6 2 2" xfId="244" xr:uid="{00000000-0005-0000-0000-0000F3000000}"/>
    <cellStyle name="60% - Accent6 2 3" xfId="245" xr:uid="{00000000-0005-0000-0000-0000F4000000}"/>
    <cellStyle name="60% - Accent6 57" xfId="246" xr:uid="{00000000-0005-0000-0000-0000F5000000}"/>
    <cellStyle name="60% - Accent6 58" xfId="247" xr:uid="{00000000-0005-0000-0000-0000F6000000}"/>
    <cellStyle name="Accent1 2 2" xfId="248" xr:uid="{00000000-0005-0000-0000-0000F7000000}"/>
    <cellStyle name="Accent1 2 3" xfId="249" xr:uid="{00000000-0005-0000-0000-0000F8000000}"/>
    <cellStyle name="Accent1 57" xfId="250" xr:uid="{00000000-0005-0000-0000-0000F9000000}"/>
    <cellStyle name="Accent1 58" xfId="251" xr:uid="{00000000-0005-0000-0000-0000FA000000}"/>
    <cellStyle name="Accent2 2 2" xfId="252" xr:uid="{00000000-0005-0000-0000-0000FB000000}"/>
    <cellStyle name="Accent2 2 3" xfId="253" xr:uid="{00000000-0005-0000-0000-0000FC000000}"/>
    <cellStyle name="Accent2 57" xfId="254" xr:uid="{00000000-0005-0000-0000-0000FD000000}"/>
    <cellStyle name="Accent3 2 2" xfId="255" xr:uid="{00000000-0005-0000-0000-0000FE000000}"/>
    <cellStyle name="Accent3 2 3" xfId="256" xr:uid="{00000000-0005-0000-0000-0000FF000000}"/>
    <cellStyle name="Accent3 57" xfId="257" xr:uid="{00000000-0005-0000-0000-000000010000}"/>
    <cellStyle name="Accent4 2 2" xfId="258" xr:uid="{00000000-0005-0000-0000-000001010000}"/>
    <cellStyle name="Accent4 2 3" xfId="259" xr:uid="{00000000-0005-0000-0000-000002010000}"/>
    <cellStyle name="Accent4 57" xfId="260" xr:uid="{00000000-0005-0000-0000-000003010000}"/>
    <cellStyle name="Accent4 58" xfId="261" xr:uid="{00000000-0005-0000-0000-000004010000}"/>
    <cellStyle name="Accent5 2 2" xfId="262" xr:uid="{00000000-0005-0000-0000-000005010000}"/>
    <cellStyle name="Accent5 2 3" xfId="263" xr:uid="{00000000-0005-0000-0000-000006010000}"/>
    <cellStyle name="Accent5 57" xfId="264" xr:uid="{00000000-0005-0000-0000-000007010000}"/>
    <cellStyle name="Accent6 2 2" xfId="265" xr:uid="{00000000-0005-0000-0000-000008010000}"/>
    <cellStyle name="Accent6 2 3" xfId="266" xr:uid="{00000000-0005-0000-0000-000009010000}"/>
    <cellStyle name="Accent6 57" xfId="267" xr:uid="{00000000-0005-0000-0000-00000A010000}"/>
    <cellStyle name="Bad 2 2" xfId="268" xr:uid="{00000000-0005-0000-0000-00000B010000}"/>
    <cellStyle name="Bad 2 3" xfId="269" xr:uid="{00000000-0005-0000-0000-00000C010000}"/>
    <cellStyle name="Bad 57" xfId="270" xr:uid="{00000000-0005-0000-0000-00000D010000}"/>
    <cellStyle name="Calculation 2 2" xfId="271" xr:uid="{00000000-0005-0000-0000-00000E010000}"/>
    <cellStyle name="Calculation 2 3" xfId="272" xr:uid="{00000000-0005-0000-0000-00000F010000}"/>
    <cellStyle name="Calculation 57" xfId="273" xr:uid="{00000000-0005-0000-0000-000010010000}"/>
    <cellStyle name="Calculation 58" xfId="274" xr:uid="{00000000-0005-0000-0000-000011010000}"/>
    <cellStyle name="Check Cell 2 2" xfId="275" xr:uid="{00000000-0005-0000-0000-000012010000}"/>
    <cellStyle name="Check Cell 2 3" xfId="276" xr:uid="{00000000-0005-0000-0000-000013010000}"/>
    <cellStyle name="Check Cell 57" xfId="277" xr:uid="{00000000-0005-0000-0000-000014010000}"/>
    <cellStyle name="Comma 2 2" xfId="278" xr:uid="{00000000-0005-0000-0000-000015010000}"/>
    <cellStyle name="Comma 2 2 2" xfId="279" xr:uid="{00000000-0005-0000-0000-000016010000}"/>
    <cellStyle name="Comma 28 2" xfId="280" xr:uid="{00000000-0005-0000-0000-000017010000}"/>
    <cellStyle name="Comma 29 2" xfId="281" xr:uid="{00000000-0005-0000-0000-000018010000}"/>
    <cellStyle name="Comma 3 2" xfId="282" xr:uid="{00000000-0005-0000-0000-000019010000}"/>
    <cellStyle name="Comma 30 2" xfId="283" xr:uid="{00000000-0005-0000-0000-00001A010000}"/>
    <cellStyle name="Comma 4 2" xfId="284" xr:uid="{00000000-0005-0000-0000-00001B010000}"/>
    <cellStyle name="Comma 5 2" xfId="285" xr:uid="{00000000-0005-0000-0000-00001C010000}"/>
    <cellStyle name="Comma 57" xfId="286" xr:uid="{00000000-0005-0000-0000-00001D010000}"/>
    <cellStyle name="Comma 58" xfId="287" xr:uid="{00000000-0005-0000-0000-00001E010000}"/>
    <cellStyle name="Comma 59" xfId="288" xr:uid="{00000000-0005-0000-0000-00001F010000}"/>
    <cellStyle name="Explanatory Text 2 2" xfId="289" xr:uid="{00000000-0005-0000-0000-000020010000}"/>
    <cellStyle name="Explanatory Text 2 3" xfId="290" xr:uid="{00000000-0005-0000-0000-000021010000}"/>
    <cellStyle name="Explanatory Text 57" xfId="291" xr:uid="{00000000-0005-0000-0000-000022010000}"/>
    <cellStyle name="Followed Hyperlink" xfId="412" builtinId="9" customBuiltin="1"/>
    <cellStyle name="Good 2 2" xfId="292" xr:uid="{00000000-0005-0000-0000-000023010000}"/>
    <cellStyle name="Good 2 3" xfId="293" xr:uid="{00000000-0005-0000-0000-000024010000}"/>
    <cellStyle name="Good 57" xfId="294" xr:uid="{00000000-0005-0000-0000-000025010000}"/>
    <cellStyle name="head" xfId="295" xr:uid="{00000000-0005-0000-0000-000026010000}"/>
    <cellStyle name="Heading 1 2 2" xfId="296" xr:uid="{00000000-0005-0000-0000-000027010000}"/>
    <cellStyle name="Heading 1 2 3" xfId="297" xr:uid="{00000000-0005-0000-0000-000028010000}"/>
    <cellStyle name="Heading 1 57" xfId="298" xr:uid="{00000000-0005-0000-0000-000029010000}"/>
    <cellStyle name="Heading 1 58" xfId="299" xr:uid="{00000000-0005-0000-0000-00002A010000}"/>
    <cellStyle name="Heading 2 2 2" xfId="300" xr:uid="{00000000-0005-0000-0000-00002B010000}"/>
    <cellStyle name="Heading 2 2 3" xfId="301" xr:uid="{00000000-0005-0000-0000-00002C010000}"/>
    <cellStyle name="Heading 2 57" xfId="302" xr:uid="{00000000-0005-0000-0000-00002D010000}"/>
    <cellStyle name="Heading 2 58" xfId="303" xr:uid="{00000000-0005-0000-0000-00002E010000}"/>
    <cellStyle name="Heading 3 2 2" xfId="304" xr:uid="{00000000-0005-0000-0000-00002F010000}"/>
    <cellStyle name="Heading 3 2 3" xfId="305" xr:uid="{00000000-0005-0000-0000-000030010000}"/>
    <cellStyle name="Heading 3 57" xfId="306" xr:uid="{00000000-0005-0000-0000-000031010000}"/>
    <cellStyle name="Heading 3 58" xfId="307" xr:uid="{00000000-0005-0000-0000-000032010000}"/>
    <cellStyle name="Heading 4 2 2" xfId="308" xr:uid="{00000000-0005-0000-0000-000033010000}"/>
    <cellStyle name="Heading 4 2 3" xfId="309" xr:uid="{00000000-0005-0000-0000-000034010000}"/>
    <cellStyle name="Heading 4 57" xfId="310" xr:uid="{00000000-0005-0000-0000-000035010000}"/>
    <cellStyle name="Heading 4 58" xfId="311" xr:uid="{00000000-0005-0000-0000-000036010000}"/>
    <cellStyle name="Hyperlink" xfId="312" builtinId="8" customBuiltin="1"/>
    <cellStyle name="Hyperlink 2" xfId="313" xr:uid="{00000000-0005-0000-0000-000038010000}"/>
    <cellStyle name="Hyperlink 2 2" xfId="314" xr:uid="{00000000-0005-0000-0000-000039010000}"/>
    <cellStyle name="Hyperlink 55" xfId="315" xr:uid="{00000000-0005-0000-0000-00003A010000}"/>
    <cellStyle name="Input 2 2" xfId="316" xr:uid="{00000000-0005-0000-0000-00003B010000}"/>
    <cellStyle name="Input 2 3" xfId="317" xr:uid="{00000000-0005-0000-0000-00003C010000}"/>
    <cellStyle name="Input 57" xfId="318" xr:uid="{00000000-0005-0000-0000-00003D010000}"/>
    <cellStyle name="Input 58" xfId="319" xr:uid="{00000000-0005-0000-0000-00003E010000}"/>
    <cellStyle name="Linked Cell 2 2" xfId="320" xr:uid="{00000000-0005-0000-0000-00003F010000}"/>
    <cellStyle name="Linked Cell 2 3" xfId="321" xr:uid="{00000000-0005-0000-0000-000040010000}"/>
    <cellStyle name="Linked Cell 57" xfId="322" xr:uid="{00000000-0005-0000-0000-000041010000}"/>
    <cellStyle name="Neutral 2 2" xfId="323" xr:uid="{00000000-0005-0000-0000-000042010000}"/>
    <cellStyle name="Neutral 2 3" xfId="324" xr:uid="{00000000-0005-0000-0000-000043010000}"/>
    <cellStyle name="Neutral 57" xfId="325" xr:uid="{00000000-0005-0000-0000-000044010000}"/>
    <cellStyle name="Normal" xfId="0" builtinId="0"/>
    <cellStyle name="Normal 10" xfId="326" xr:uid="{00000000-0005-0000-0000-000046010000}"/>
    <cellStyle name="Normal 10 2" xfId="327" xr:uid="{00000000-0005-0000-0000-000047010000}"/>
    <cellStyle name="Normal 10 2 2" xfId="328" xr:uid="{00000000-0005-0000-0000-000048010000}"/>
    <cellStyle name="Normal 10 3" xfId="329" xr:uid="{00000000-0005-0000-0000-000049010000}"/>
    <cellStyle name="Normal 11 2" xfId="330" xr:uid="{00000000-0005-0000-0000-00004A010000}"/>
    <cellStyle name="Normal 12 2" xfId="331" xr:uid="{00000000-0005-0000-0000-00004B010000}"/>
    <cellStyle name="Normal 12 2 2" xfId="332" xr:uid="{00000000-0005-0000-0000-00004C010000}"/>
    <cellStyle name="Normal 12 3" xfId="333" xr:uid="{00000000-0005-0000-0000-00004D010000}"/>
    <cellStyle name="Normal 13 2" xfId="334" xr:uid="{00000000-0005-0000-0000-00004E010000}"/>
    <cellStyle name="Normal 14 2" xfId="335" xr:uid="{00000000-0005-0000-0000-00004F010000}"/>
    <cellStyle name="Normal 15 2" xfId="336" xr:uid="{00000000-0005-0000-0000-000050010000}"/>
    <cellStyle name="Normal 2 2" xfId="337" xr:uid="{00000000-0005-0000-0000-000051010000}"/>
    <cellStyle name="Normal 2 2 2" xfId="338" xr:uid="{00000000-0005-0000-0000-000052010000}"/>
    <cellStyle name="Normal 2 2 3" xfId="339" xr:uid="{00000000-0005-0000-0000-000053010000}"/>
    <cellStyle name="Normal 2 2 4" xfId="340" xr:uid="{00000000-0005-0000-0000-000054010000}"/>
    <cellStyle name="Normal 2 3" xfId="341" xr:uid="{00000000-0005-0000-0000-000055010000}"/>
    <cellStyle name="Normal 2 3 2" xfId="342" xr:uid="{00000000-0005-0000-0000-000056010000}"/>
    <cellStyle name="Normal 2 4" xfId="343" xr:uid="{00000000-0005-0000-0000-000057010000}"/>
    <cellStyle name="Normal 28 2" xfId="344" xr:uid="{00000000-0005-0000-0000-000058010000}"/>
    <cellStyle name="Normal 29 2" xfId="345" xr:uid="{00000000-0005-0000-0000-000059010000}"/>
    <cellStyle name="Normal 3 2" xfId="346" xr:uid="{00000000-0005-0000-0000-00005A010000}"/>
    <cellStyle name="Normal 3 3" xfId="347" xr:uid="{00000000-0005-0000-0000-00005B010000}"/>
    <cellStyle name="Normal 3 4" xfId="348" xr:uid="{00000000-0005-0000-0000-00005C010000}"/>
    <cellStyle name="Normal 30 2" xfId="349" xr:uid="{00000000-0005-0000-0000-00005D010000}"/>
    <cellStyle name="Normal 31 2" xfId="350" xr:uid="{00000000-0005-0000-0000-00005E010000}"/>
    <cellStyle name="Normal 32 2" xfId="351" xr:uid="{00000000-0005-0000-0000-00005F010000}"/>
    <cellStyle name="Normal 4 2" xfId="352" xr:uid="{00000000-0005-0000-0000-000060010000}"/>
    <cellStyle name="Normal 4 3" xfId="353" xr:uid="{00000000-0005-0000-0000-000061010000}"/>
    <cellStyle name="Normal 5 2" xfId="354" xr:uid="{00000000-0005-0000-0000-000062010000}"/>
    <cellStyle name="Normal 5 3" xfId="355" xr:uid="{00000000-0005-0000-0000-000063010000}"/>
    <cellStyle name="Normal 57" xfId="356" xr:uid="{00000000-0005-0000-0000-000064010000}"/>
    <cellStyle name="Normal 58" xfId="357" xr:uid="{00000000-0005-0000-0000-000065010000}"/>
    <cellStyle name="Normal 59" xfId="358" xr:uid="{00000000-0005-0000-0000-000066010000}"/>
    <cellStyle name="Normal 6 2" xfId="359" xr:uid="{00000000-0005-0000-0000-000067010000}"/>
    <cellStyle name="Normal 6 3" xfId="360" xr:uid="{00000000-0005-0000-0000-000068010000}"/>
    <cellStyle name="Normal 60" xfId="361" xr:uid="{00000000-0005-0000-0000-000069010000}"/>
    <cellStyle name="Normal 7 2" xfId="362" xr:uid="{00000000-0005-0000-0000-00006A010000}"/>
    <cellStyle name="Normal 7 3" xfId="363" xr:uid="{00000000-0005-0000-0000-00006B010000}"/>
    <cellStyle name="Normal 8 2" xfId="364" xr:uid="{00000000-0005-0000-0000-00006C010000}"/>
    <cellStyle name="Normal 8 3" xfId="365" xr:uid="{00000000-0005-0000-0000-00006D010000}"/>
    <cellStyle name="Normal 9 2" xfId="366" xr:uid="{00000000-0005-0000-0000-00006E010000}"/>
    <cellStyle name="Normal 9 3" xfId="367" xr:uid="{00000000-0005-0000-0000-00006F010000}"/>
    <cellStyle name="Note 10 2" xfId="368" xr:uid="{00000000-0005-0000-0000-000070010000}"/>
    <cellStyle name="Note 11 2" xfId="369" xr:uid="{00000000-0005-0000-0000-000071010000}"/>
    <cellStyle name="Note 12 2" xfId="370" xr:uid="{00000000-0005-0000-0000-000072010000}"/>
    <cellStyle name="Note 13 2" xfId="371" xr:uid="{00000000-0005-0000-0000-000073010000}"/>
    <cellStyle name="Note 14 2" xfId="372" xr:uid="{00000000-0005-0000-0000-000074010000}"/>
    <cellStyle name="Note 15 2" xfId="373" xr:uid="{00000000-0005-0000-0000-000075010000}"/>
    <cellStyle name="Note 2 2" xfId="374" xr:uid="{00000000-0005-0000-0000-000076010000}"/>
    <cellStyle name="Note 2 2 2" xfId="375" xr:uid="{00000000-0005-0000-0000-000077010000}"/>
    <cellStyle name="Note 2 3" xfId="376" xr:uid="{00000000-0005-0000-0000-000078010000}"/>
    <cellStyle name="Note 2 4" xfId="377" xr:uid="{00000000-0005-0000-0000-000079010000}"/>
    <cellStyle name="Note 3 2" xfId="378" xr:uid="{00000000-0005-0000-0000-00007A010000}"/>
    <cellStyle name="Note 3 3" xfId="379" xr:uid="{00000000-0005-0000-0000-00007B010000}"/>
    <cellStyle name="Note 4 2" xfId="380" xr:uid="{00000000-0005-0000-0000-00007C010000}"/>
    <cellStyle name="Note 5 2" xfId="381" xr:uid="{00000000-0005-0000-0000-00007D010000}"/>
    <cellStyle name="Note 57" xfId="382" xr:uid="{00000000-0005-0000-0000-00007E010000}"/>
    <cellStyle name="Note 58" xfId="383" xr:uid="{00000000-0005-0000-0000-00007F010000}"/>
    <cellStyle name="Note 6 2" xfId="384" xr:uid="{00000000-0005-0000-0000-000080010000}"/>
    <cellStyle name="Note 7 2" xfId="385" xr:uid="{00000000-0005-0000-0000-000081010000}"/>
    <cellStyle name="Note 8 2" xfId="386" xr:uid="{00000000-0005-0000-0000-000082010000}"/>
    <cellStyle name="Note 9 2" xfId="387" xr:uid="{00000000-0005-0000-0000-000083010000}"/>
    <cellStyle name="Output 2 2" xfId="388" xr:uid="{00000000-0005-0000-0000-000084010000}"/>
    <cellStyle name="Output 2 3" xfId="389" xr:uid="{00000000-0005-0000-0000-000085010000}"/>
    <cellStyle name="Output 57" xfId="390" xr:uid="{00000000-0005-0000-0000-000086010000}"/>
    <cellStyle name="Output 58" xfId="391" xr:uid="{00000000-0005-0000-0000-000087010000}"/>
    <cellStyle name="Percent" xfId="392" builtinId="5"/>
    <cellStyle name="Percent 2 2" xfId="393" xr:uid="{00000000-0005-0000-0000-000089010000}"/>
    <cellStyle name="Percent 28 2" xfId="394" xr:uid="{00000000-0005-0000-0000-00008A010000}"/>
    <cellStyle name="Percent 29 2" xfId="395" xr:uid="{00000000-0005-0000-0000-00008B010000}"/>
    <cellStyle name="Percent 3 2" xfId="396" xr:uid="{00000000-0005-0000-0000-00008C010000}"/>
    <cellStyle name="Percent 30 2" xfId="397" xr:uid="{00000000-0005-0000-0000-00008D010000}"/>
    <cellStyle name="Percent 4 2" xfId="398" xr:uid="{00000000-0005-0000-0000-00008E010000}"/>
    <cellStyle name="Percent 5 2" xfId="399" xr:uid="{00000000-0005-0000-0000-00008F010000}"/>
    <cellStyle name="Percent 57" xfId="400" xr:uid="{00000000-0005-0000-0000-000090010000}"/>
    <cellStyle name="Title 2 2" xfId="401" xr:uid="{00000000-0005-0000-0000-000091010000}"/>
    <cellStyle name="Title 2 3" xfId="402" xr:uid="{00000000-0005-0000-0000-000092010000}"/>
    <cellStyle name="Title 57" xfId="403" xr:uid="{00000000-0005-0000-0000-000093010000}"/>
    <cellStyle name="Title 58" xfId="404" xr:uid="{00000000-0005-0000-0000-000094010000}"/>
    <cellStyle name="Total 2 2" xfId="405" xr:uid="{00000000-0005-0000-0000-000095010000}"/>
    <cellStyle name="Total 2 3" xfId="406" xr:uid="{00000000-0005-0000-0000-000096010000}"/>
    <cellStyle name="Total 57" xfId="407" xr:uid="{00000000-0005-0000-0000-000097010000}"/>
    <cellStyle name="Total 58" xfId="408" xr:uid="{00000000-0005-0000-0000-000098010000}"/>
    <cellStyle name="Warning Text 2 2" xfId="409" xr:uid="{00000000-0005-0000-0000-000099010000}"/>
    <cellStyle name="Warning Text 2 3" xfId="410" xr:uid="{00000000-0005-0000-0000-00009A010000}"/>
    <cellStyle name="Warning Text 57" xfId="411" xr:uid="{00000000-0005-0000-0000-00009B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11</xdr:row>
      <xdr:rowOff>0</xdr:rowOff>
    </xdr:from>
    <xdr:to>
      <xdr:col>5</xdr:col>
      <xdr:colOff>809625</xdr:colOff>
      <xdr:row>15</xdr:row>
      <xdr:rowOff>85725</xdr:rowOff>
    </xdr:to>
    <xdr:pic>
      <xdr:nvPicPr>
        <xdr:cNvPr id="2" name="Picture 2">
          <a:extLst>
            <a:ext uri="{FF2B5EF4-FFF2-40B4-BE49-F238E27FC236}">
              <a16:creationId xmlns:a16="http://schemas.microsoft.com/office/drawing/2014/main" id="{7295B06D-D55E-4673-A511-A7BAD5C1E3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4"/>
  <sheetViews>
    <sheetView tabSelected="1" workbookViewId="0"/>
  </sheetViews>
  <sheetFormatPr defaultColWidth="9.125" defaultRowHeight="12.75"/>
  <cols>
    <col min="1" max="1" width="5.125" style="1" customWidth="1"/>
    <col min="2" max="2" width="17.5" style="1" customWidth="1"/>
    <col min="3" max="3" width="40.5" style="1" customWidth="1"/>
    <col min="4" max="4" width="10.5" style="1" customWidth="1"/>
    <col min="5" max="5" width="11.75" style="1" customWidth="1"/>
    <col min="6" max="6" width="11.375" style="5" customWidth="1"/>
    <col min="7" max="16384" width="9.125" style="1"/>
  </cols>
  <sheetData>
    <row r="1" spans="2:6">
      <c r="B1" s="115" t="s">
        <v>75</v>
      </c>
      <c r="C1" s="115"/>
      <c r="D1" s="115"/>
      <c r="E1" s="115"/>
      <c r="F1" s="115"/>
    </row>
    <row r="2" spans="2:6">
      <c r="B2" s="85" t="s">
        <v>34</v>
      </c>
      <c r="C2" s="86">
        <v>44440</v>
      </c>
      <c r="D2" s="90"/>
      <c r="E2" s="90"/>
      <c r="F2" s="90"/>
    </row>
    <row r="5" spans="2:6">
      <c r="B5" s="2" t="s">
        <v>29</v>
      </c>
      <c r="C5" s="2" t="s">
        <v>0</v>
      </c>
      <c r="D5" s="2" t="s">
        <v>31</v>
      </c>
      <c r="E5" s="2" t="s">
        <v>32</v>
      </c>
      <c r="F5" s="3" t="s">
        <v>33</v>
      </c>
    </row>
    <row r="6" spans="2:6">
      <c r="B6" s="20">
        <v>1</v>
      </c>
      <c r="C6" s="92" t="s">
        <v>26</v>
      </c>
      <c r="D6" s="1" t="s">
        <v>7</v>
      </c>
      <c r="E6" s="19" t="s">
        <v>20</v>
      </c>
      <c r="F6" s="36" t="s">
        <v>85</v>
      </c>
    </row>
    <row r="7" spans="2:6">
      <c r="B7" s="20">
        <f>B6+1</f>
        <v>2</v>
      </c>
      <c r="C7" s="87" t="s">
        <v>73</v>
      </c>
      <c r="D7" s="1" t="s">
        <v>1</v>
      </c>
      <c r="E7" s="19" t="s">
        <v>21</v>
      </c>
      <c r="F7" s="5" t="str">
        <f>F6</f>
        <v>August 2021</v>
      </c>
    </row>
    <row r="8" spans="2:6">
      <c r="B8" s="20">
        <f>B7+1</f>
        <v>3</v>
      </c>
      <c r="C8" s="87" t="s">
        <v>72</v>
      </c>
      <c r="D8" s="1" t="s">
        <v>1</v>
      </c>
      <c r="E8" s="19" t="s">
        <v>21</v>
      </c>
      <c r="F8" s="5" t="str">
        <f>F7</f>
        <v>August 2021</v>
      </c>
    </row>
    <row r="9" spans="2:6">
      <c r="B9" s="20">
        <f>B8+1</f>
        <v>4</v>
      </c>
      <c r="C9" s="87" t="s">
        <v>27</v>
      </c>
      <c r="D9" s="1" t="s">
        <v>1</v>
      </c>
      <c r="E9" s="19" t="s">
        <v>20</v>
      </c>
      <c r="F9" s="5" t="str">
        <f>F8</f>
        <v>August 2021</v>
      </c>
    </row>
    <row r="12" spans="2:6">
      <c r="B12" s="21" t="s">
        <v>43</v>
      </c>
    </row>
    <row r="14" spans="2:6">
      <c r="C14" s="7"/>
    </row>
    <row r="15" spans="2:6">
      <c r="B15" s="2" t="s">
        <v>2</v>
      </c>
      <c r="F15" s="6"/>
    </row>
    <row r="16" spans="2:6">
      <c r="B16" s="1" t="s">
        <v>30</v>
      </c>
      <c r="C16" s="4" t="s">
        <v>9</v>
      </c>
    </row>
    <row r="20" spans="2:11" s="12" customFormat="1" ht="33.75" customHeight="1">
      <c r="B20" s="116" t="s">
        <v>38</v>
      </c>
      <c r="C20" s="116"/>
      <c r="D20" s="116"/>
      <c r="E20" s="116"/>
      <c r="F20" s="116"/>
      <c r="G20" s="11"/>
      <c r="H20" s="11"/>
      <c r="I20" s="11"/>
      <c r="J20" s="11"/>
      <c r="K20" s="11"/>
    </row>
    <row r="21" spans="2:11" s="12" customFormat="1" ht="11.25" customHeight="1">
      <c r="B21" s="91"/>
      <c r="C21" s="91"/>
      <c r="D21" s="91"/>
      <c r="E21" s="91"/>
      <c r="F21" s="91"/>
      <c r="G21" s="13"/>
      <c r="H21" s="13"/>
      <c r="I21" s="13"/>
      <c r="J21" s="13"/>
      <c r="K21" s="13"/>
    </row>
    <row r="22" spans="2:11" s="12" customFormat="1" ht="67.5" customHeight="1">
      <c r="B22" s="117" t="s">
        <v>37</v>
      </c>
      <c r="C22" s="117"/>
      <c r="D22" s="117"/>
      <c r="E22" s="117"/>
      <c r="F22" s="117"/>
      <c r="G22" s="13"/>
      <c r="H22" s="13"/>
      <c r="I22" s="13"/>
      <c r="J22" s="13"/>
      <c r="K22" s="13"/>
    </row>
    <row r="23" spans="2:11" s="12" customFormat="1" ht="11.25" customHeight="1">
      <c r="B23" s="91"/>
      <c r="C23" s="91"/>
      <c r="D23" s="91"/>
      <c r="E23" s="91"/>
      <c r="F23" s="91"/>
      <c r="G23" s="13"/>
      <c r="H23" s="13"/>
      <c r="I23" s="13"/>
      <c r="J23" s="13"/>
      <c r="K23" s="13"/>
    </row>
    <row r="24" spans="2:11" s="12" customFormat="1" ht="11.25">
      <c r="B24" s="117" t="s">
        <v>42</v>
      </c>
      <c r="C24" s="117"/>
      <c r="D24" s="117"/>
      <c r="E24" s="117"/>
      <c r="F24" s="117"/>
    </row>
  </sheetData>
  <mergeCells count="4">
    <mergeCell ref="B1:F1"/>
    <mergeCell ref="B20:F20"/>
    <mergeCell ref="B22:F22"/>
    <mergeCell ref="B24:F24"/>
  </mergeCells>
  <phoneticPr fontId="27" type="noConversion"/>
  <hyperlinks>
    <hyperlink ref="C16" r:id="rId1" xr:uid="{00000000-0004-0000-0000-000000000000}"/>
    <hyperlink ref="C6" location="'Capital Formation'!A1" display="US Equities: Capital Formation" xr:uid="{00000000-0004-0000-0000-000001000000}"/>
    <hyperlink ref="C9" location="'Indexes &amp; Volatility'!A1" display="US Equities: Market Index Prices &amp; Volatility" xr:uid="{00000000-0004-0000-0000-000002000000}"/>
    <hyperlink ref="C8" location="'ADV $'!A1" display="US Equities: Market Volume by Tape" xr:uid="{00000000-0004-0000-0000-000003000000}"/>
    <hyperlink ref="C7" location="'ADV #'!A1" display="US Equities: Market Volume by Exchange" xr:uid="{00000000-0004-0000-0000-000004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zoomScaleNormal="100" workbookViewId="0">
      <pane xSplit="1" ySplit="9" topLeftCell="B61" activePane="bottomRight" state="frozen"/>
      <selection pane="topRight" activeCell="B1" sqref="B1"/>
      <selection pane="bottomLeft" activeCell="A10" sqref="A10"/>
      <selection pane="bottomRight" activeCell="B80" sqref="B80"/>
    </sheetView>
  </sheetViews>
  <sheetFormatPr defaultColWidth="9.125" defaultRowHeight="12"/>
  <cols>
    <col min="1" max="1" width="8.125" style="83" customWidth="1"/>
    <col min="2" max="6" width="9.625" style="72" customWidth="1"/>
    <col min="7" max="7" width="2.625" style="54" customWidth="1"/>
    <col min="8" max="12" width="9.625" style="26" customWidth="1"/>
    <col min="13" max="13" width="1.625" style="26" customWidth="1"/>
    <col min="14" max="18" width="9.625" style="26" customWidth="1"/>
    <col min="19" max="19" width="2.625" style="54" customWidth="1"/>
    <col min="20" max="16384" width="9.125" style="54"/>
  </cols>
  <sheetData>
    <row r="1" spans="1:18" s="10" customFormat="1" ht="12.75">
      <c r="A1" s="39" t="s">
        <v>45</v>
      </c>
      <c r="B1" s="8" t="s">
        <v>76</v>
      </c>
      <c r="E1" s="9"/>
      <c r="F1" s="9"/>
      <c r="H1" s="84"/>
      <c r="I1" s="84"/>
      <c r="J1" s="84"/>
      <c r="K1" s="84"/>
      <c r="L1" s="84"/>
      <c r="M1" s="84"/>
      <c r="N1" s="84"/>
      <c r="O1" s="84"/>
      <c r="P1" s="84"/>
      <c r="Q1" s="84"/>
      <c r="R1" s="84"/>
    </row>
    <row r="2" spans="1:18" s="10" customFormat="1" ht="12.75">
      <c r="A2" s="39" t="s">
        <v>48</v>
      </c>
      <c r="B2" s="8" t="s">
        <v>74</v>
      </c>
      <c r="E2" s="9"/>
      <c r="F2" s="9"/>
      <c r="H2" s="84"/>
      <c r="I2" s="84"/>
      <c r="J2" s="84"/>
      <c r="K2" s="84"/>
      <c r="L2" s="84"/>
      <c r="M2" s="84"/>
      <c r="N2" s="84"/>
      <c r="O2" s="84"/>
      <c r="P2" s="84"/>
      <c r="Q2" s="84"/>
      <c r="R2" s="84"/>
    </row>
    <row r="3" spans="1:18" s="10" customFormat="1" ht="12.75">
      <c r="A3" s="8" t="s">
        <v>46</v>
      </c>
      <c r="B3" s="8" t="s">
        <v>47</v>
      </c>
      <c r="E3" s="9"/>
      <c r="F3" s="9"/>
      <c r="H3" s="84"/>
      <c r="I3" s="84"/>
      <c r="J3" s="84"/>
      <c r="K3" s="84"/>
      <c r="L3" s="84"/>
      <c r="M3" s="84"/>
      <c r="N3" s="84"/>
      <c r="O3" s="84"/>
      <c r="P3" s="84"/>
      <c r="Q3" s="84"/>
      <c r="R3" s="84"/>
    </row>
    <row r="4" spans="1:18" s="14" customFormat="1" ht="11.25">
      <c r="A4" s="17" t="s">
        <v>61</v>
      </c>
      <c r="B4" s="17" t="s">
        <v>69</v>
      </c>
      <c r="E4" s="18"/>
      <c r="F4" s="18"/>
      <c r="H4" s="56"/>
      <c r="I4" s="56"/>
      <c r="J4" s="56"/>
      <c r="K4" s="56"/>
      <c r="L4" s="56"/>
      <c r="M4" s="56"/>
      <c r="N4" s="56"/>
      <c r="O4" s="56"/>
      <c r="P4" s="56"/>
      <c r="Q4" s="56"/>
      <c r="R4" s="56"/>
    </row>
    <row r="5" spans="1:18" s="14" customFormat="1" ht="11.25">
      <c r="A5" s="15" t="s">
        <v>62</v>
      </c>
      <c r="B5" s="16" t="s">
        <v>84</v>
      </c>
      <c r="E5" s="18"/>
      <c r="F5" s="18"/>
      <c r="H5" s="56"/>
      <c r="I5" s="56"/>
      <c r="J5" s="56"/>
      <c r="K5" s="56"/>
      <c r="L5" s="56"/>
      <c r="M5" s="56"/>
      <c r="N5" s="56"/>
      <c r="O5" s="56"/>
      <c r="P5" s="56"/>
      <c r="Q5" s="56"/>
      <c r="R5" s="56"/>
    </row>
    <row r="6" spans="1:18" s="43" customFormat="1">
      <c r="A6" s="54"/>
      <c r="B6" s="41"/>
      <c r="D6" s="41"/>
      <c r="E6" s="41"/>
      <c r="F6" s="41"/>
      <c r="H6" s="29"/>
      <c r="I6" s="29"/>
      <c r="J6" s="29"/>
      <c r="K6" s="29"/>
      <c r="L6" s="29"/>
      <c r="M6" s="29"/>
      <c r="N6" s="29"/>
      <c r="O6" s="29"/>
      <c r="P6" s="29"/>
      <c r="Q6" s="29"/>
      <c r="R6" s="29"/>
    </row>
    <row r="7" spans="1:18" s="43" customFormat="1">
      <c r="A7" s="54"/>
      <c r="B7" s="41"/>
      <c r="D7" s="41"/>
      <c r="E7" s="41"/>
      <c r="F7" s="41"/>
      <c r="H7" s="29"/>
      <c r="I7" s="29"/>
      <c r="J7" s="29"/>
      <c r="K7" s="29"/>
      <c r="L7" s="29"/>
      <c r="M7" s="29"/>
      <c r="N7" s="29"/>
      <c r="O7" s="29"/>
      <c r="P7" s="29"/>
      <c r="Q7" s="29"/>
      <c r="R7" s="29"/>
    </row>
    <row r="8" spans="1:18">
      <c r="A8" s="94"/>
      <c r="H8" s="118" t="s">
        <v>35</v>
      </c>
      <c r="I8" s="118"/>
      <c r="J8" s="118"/>
      <c r="K8" s="118"/>
      <c r="L8" s="118"/>
      <c r="N8" s="118" t="s">
        <v>79</v>
      </c>
      <c r="O8" s="118"/>
      <c r="P8" s="118"/>
      <c r="Q8" s="118"/>
      <c r="R8" s="118"/>
    </row>
    <row r="9" spans="1:18" s="75" customFormat="1" ht="24.75" thickBot="1">
      <c r="A9" s="93"/>
      <c r="B9" s="73" t="s">
        <v>8</v>
      </c>
      <c r="C9" s="74" t="s">
        <v>4</v>
      </c>
      <c r="D9" s="73" t="s">
        <v>24</v>
      </c>
      <c r="E9" s="74" t="s">
        <v>3</v>
      </c>
      <c r="F9" s="74" t="s">
        <v>10</v>
      </c>
      <c r="H9" s="37" t="s">
        <v>8</v>
      </c>
      <c r="I9" s="37" t="s">
        <v>4</v>
      </c>
      <c r="J9" s="37" t="s">
        <v>24</v>
      </c>
      <c r="K9" s="37" t="s">
        <v>3</v>
      </c>
      <c r="L9" s="37" t="s">
        <v>10</v>
      </c>
      <c r="M9" s="38"/>
      <c r="N9" s="37" t="s">
        <v>8</v>
      </c>
      <c r="O9" s="37" t="s">
        <v>4</v>
      </c>
      <c r="P9" s="37" t="s">
        <v>24</v>
      </c>
      <c r="Q9" s="37" t="s">
        <v>3</v>
      </c>
      <c r="R9" s="37" t="s">
        <v>10</v>
      </c>
    </row>
    <row r="10" spans="1:18" ht="12.75" thickTop="1">
      <c r="A10" s="76">
        <v>2000</v>
      </c>
      <c r="B10" s="77">
        <v>106.17742</v>
      </c>
      <c r="C10" s="77">
        <v>194.56030999999999</v>
      </c>
      <c r="D10" s="77">
        <v>300.73773</v>
      </c>
      <c r="E10" s="77">
        <v>5.1908700000000003</v>
      </c>
      <c r="F10" s="77">
        <v>305.92860000000002</v>
      </c>
      <c r="H10" s="105" t="s">
        <v>36</v>
      </c>
      <c r="I10" s="105" t="s">
        <v>36</v>
      </c>
      <c r="J10" s="105" t="s">
        <v>36</v>
      </c>
      <c r="K10" s="105" t="s">
        <v>36</v>
      </c>
      <c r="L10" s="105" t="s">
        <v>36</v>
      </c>
      <c r="M10" s="106"/>
      <c r="N10" s="105" t="s">
        <v>36</v>
      </c>
      <c r="O10" s="105" t="s">
        <v>36</v>
      </c>
      <c r="P10" s="105" t="s">
        <v>36</v>
      </c>
      <c r="Q10" s="105" t="s">
        <v>36</v>
      </c>
      <c r="R10" s="105" t="s">
        <v>36</v>
      </c>
    </row>
    <row r="11" spans="1:18">
      <c r="A11" s="76">
        <v>2001</v>
      </c>
      <c r="B11" s="77">
        <v>45.972729999999999</v>
      </c>
      <c r="C11" s="77">
        <v>114.51885</v>
      </c>
      <c r="D11" s="77">
        <v>160.49158</v>
      </c>
      <c r="E11" s="77">
        <v>25.163729999999997</v>
      </c>
      <c r="F11" s="77">
        <v>185.65530999999999</v>
      </c>
      <c r="H11" s="25">
        <f>B11/B10-1</f>
        <v>-0.56701971097056236</v>
      </c>
      <c r="I11" s="25">
        <f>C11/C10-1</f>
        <v>-0.41139665124916791</v>
      </c>
      <c r="J11" s="25">
        <f>D11/D10-1</f>
        <v>-0.46634038901603736</v>
      </c>
      <c r="K11" s="25">
        <f>E11/E10-1</f>
        <v>3.8476902715729722</v>
      </c>
      <c r="L11" s="25">
        <f>F11/F10-1</f>
        <v>-0.39314170038368434</v>
      </c>
      <c r="M11" s="106"/>
      <c r="N11" s="105" t="s">
        <v>36</v>
      </c>
      <c r="O11" s="105" t="s">
        <v>36</v>
      </c>
      <c r="P11" s="105" t="s">
        <v>36</v>
      </c>
      <c r="Q11" s="105" t="s">
        <v>36</v>
      </c>
      <c r="R11" s="105" t="s">
        <v>36</v>
      </c>
    </row>
    <row r="12" spans="1:18">
      <c r="A12" s="76">
        <v>2002</v>
      </c>
      <c r="B12" s="77">
        <v>27.175620000000002</v>
      </c>
      <c r="C12" s="77">
        <v>100.51197999999999</v>
      </c>
      <c r="D12" s="77">
        <v>127.6876</v>
      </c>
      <c r="E12" s="77">
        <v>18.147580000000001</v>
      </c>
      <c r="F12" s="77">
        <v>145.83518000000001</v>
      </c>
      <c r="H12" s="25">
        <f t="shared" ref="H12:H29" si="0">B12/B11-1</f>
        <v>-0.40887521798248649</v>
      </c>
      <c r="I12" s="25">
        <f t="shared" ref="I12:I29" si="1">C12/C11-1</f>
        <v>-0.12231060650713843</v>
      </c>
      <c r="J12" s="25">
        <f t="shared" ref="J12:J29" si="2">D12/D11-1</f>
        <v>-0.20439689110170134</v>
      </c>
      <c r="K12" s="25">
        <f t="shared" ref="K12:K29" si="3">E12/E11-1</f>
        <v>-0.27881995236795165</v>
      </c>
      <c r="L12" s="25">
        <f t="shared" ref="L12:L29" si="4">F12/F11-1</f>
        <v>-0.21448419654681561</v>
      </c>
      <c r="M12" s="106"/>
      <c r="N12" s="105" t="s">
        <v>36</v>
      </c>
      <c r="O12" s="105" t="s">
        <v>36</v>
      </c>
      <c r="P12" s="105" t="s">
        <v>36</v>
      </c>
      <c r="Q12" s="105" t="s">
        <v>36</v>
      </c>
      <c r="R12" s="105" t="s">
        <v>36</v>
      </c>
    </row>
    <row r="13" spans="1:18">
      <c r="A13" s="76">
        <v>2003</v>
      </c>
      <c r="B13" s="77">
        <v>18.127829999999999</v>
      </c>
      <c r="C13" s="77">
        <v>89.059100000000015</v>
      </c>
      <c r="D13" s="77">
        <v>107.18693000000002</v>
      </c>
      <c r="E13" s="77">
        <v>19.954149999999998</v>
      </c>
      <c r="F13" s="77">
        <v>127.14108000000002</v>
      </c>
      <c r="H13" s="25">
        <f t="shared" si="0"/>
        <v>-0.33293775818178217</v>
      </c>
      <c r="I13" s="25">
        <f t="shared" si="1"/>
        <v>-0.11394542222728055</v>
      </c>
      <c r="J13" s="25">
        <f t="shared" si="2"/>
        <v>-0.16055333485788736</v>
      </c>
      <c r="K13" s="25">
        <f t="shared" si="3"/>
        <v>9.954881036479768E-2</v>
      </c>
      <c r="L13" s="25">
        <f t="shared" si="4"/>
        <v>-0.12818649107849001</v>
      </c>
      <c r="M13" s="106"/>
      <c r="N13" s="105" t="s">
        <v>36</v>
      </c>
      <c r="O13" s="105" t="s">
        <v>36</v>
      </c>
      <c r="P13" s="105" t="s">
        <v>36</v>
      </c>
      <c r="Q13" s="105" t="s">
        <v>36</v>
      </c>
      <c r="R13" s="105" t="s">
        <v>36</v>
      </c>
    </row>
    <row r="14" spans="1:18">
      <c r="A14" s="76">
        <v>2004</v>
      </c>
      <c r="B14" s="77">
        <v>50.490600000000001</v>
      </c>
      <c r="C14" s="77">
        <v>153.22847000000002</v>
      </c>
      <c r="D14" s="77">
        <v>203.71907000000002</v>
      </c>
      <c r="E14" s="77">
        <v>20.437550000000002</v>
      </c>
      <c r="F14" s="77">
        <v>224.15662000000003</v>
      </c>
      <c r="H14" s="25">
        <f t="shared" si="0"/>
        <v>1.7852533921600107</v>
      </c>
      <c r="I14" s="25">
        <f t="shared" si="1"/>
        <v>0.72052569585814363</v>
      </c>
      <c r="J14" s="25">
        <f t="shared" si="2"/>
        <v>0.90059618276220776</v>
      </c>
      <c r="K14" s="25">
        <f t="shared" si="3"/>
        <v>2.4225537043672807E-2</v>
      </c>
      <c r="L14" s="25">
        <f t="shared" si="4"/>
        <v>0.76305423864576261</v>
      </c>
      <c r="M14" s="106"/>
      <c r="N14" s="105" t="s">
        <v>36</v>
      </c>
      <c r="O14" s="105" t="s">
        <v>36</v>
      </c>
      <c r="P14" s="105" t="s">
        <v>36</v>
      </c>
      <c r="Q14" s="105" t="s">
        <v>36</v>
      </c>
      <c r="R14" s="105" t="s">
        <v>36</v>
      </c>
    </row>
    <row r="15" spans="1:18">
      <c r="A15" s="76">
        <v>2005</v>
      </c>
      <c r="B15" s="77">
        <v>40.714079999999996</v>
      </c>
      <c r="C15" s="77">
        <v>124.61967000000001</v>
      </c>
      <c r="D15" s="77">
        <v>165.33375000000001</v>
      </c>
      <c r="E15" s="77">
        <v>20.826820000000005</v>
      </c>
      <c r="F15" s="77">
        <v>186.16057000000001</v>
      </c>
      <c r="H15" s="25">
        <f t="shared" si="0"/>
        <v>-0.19363049755796136</v>
      </c>
      <c r="I15" s="25">
        <f t="shared" si="1"/>
        <v>-0.18670681760380425</v>
      </c>
      <c r="J15" s="25">
        <f t="shared" si="2"/>
        <v>-0.18842281186537913</v>
      </c>
      <c r="K15" s="25">
        <f t="shared" si="3"/>
        <v>1.9046803555220926E-2</v>
      </c>
      <c r="L15" s="25">
        <f t="shared" si="4"/>
        <v>-0.16950670473171847</v>
      </c>
      <c r="M15" s="106"/>
      <c r="N15" s="105" t="s">
        <v>36</v>
      </c>
      <c r="O15" s="105" t="s">
        <v>36</v>
      </c>
      <c r="P15" s="105" t="s">
        <v>36</v>
      </c>
      <c r="Q15" s="105" t="s">
        <v>36</v>
      </c>
      <c r="R15" s="105" t="s">
        <v>36</v>
      </c>
    </row>
    <row r="16" spans="1:18">
      <c r="A16" s="76">
        <v>2006</v>
      </c>
      <c r="B16" s="77">
        <v>46.444600000000001</v>
      </c>
      <c r="C16" s="77">
        <v>106.85171999999999</v>
      </c>
      <c r="D16" s="77">
        <v>153.29631999999998</v>
      </c>
      <c r="E16" s="77">
        <v>40.896849999999993</v>
      </c>
      <c r="F16" s="77">
        <v>194.19316999999998</v>
      </c>
      <c r="H16" s="25">
        <f t="shared" si="0"/>
        <v>0.1407503251946256</v>
      </c>
      <c r="I16" s="25">
        <f t="shared" si="1"/>
        <v>-0.14257741173604477</v>
      </c>
      <c r="J16" s="25">
        <f t="shared" si="2"/>
        <v>-7.2806852805310629E-2</v>
      </c>
      <c r="K16" s="25">
        <f t="shared" si="3"/>
        <v>0.96366271951262772</v>
      </c>
      <c r="L16" s="25">
        <f t="shared" si="4"/>
        <v>4.3148772051997852E-2</v>
      </c>
      <c r="M16" s="106"/>
      <c r="N16" s="105" t="s">
        <v>36</v>
      </c>
      <c r="O16" s="105" t="s">
        <v>36</v>
      </c>
      <c r="P16" s="105" t="s">
        <v>36</v>
      </c>
      <c r="Q16" s="105" t="s">
        <v>36</v>
      </c>
      <c r="R16" s="105" t="s">
        <v>36</v>
      </c>
    </row>
    <row r="17" spans="1:18">
      <c r="A17" s="76">
        <v>2007</v>
      </c>
      <c r="B17" s="77">
        <v>52.265990000000002</v>
      </c>
      <c r="C17" s="77">
        <v>111.74632</v>
      </c>
      <c r="D17" s="77">
        <v>164.01231000000001</v>
      </c>
      <c r="E17" s="77">
        <v>62.929410000000004</v>
      </c>
      <c r="F17" s="77">
        <v>226.94172000000003</v>
      </c>
      <c r="H17" s="25">
        <f t="shared" si="0"/>
        <v>0.12534051321359208</v>
      </c>
      <c r="I17" s="25">
        <f t="shared" si="1"/>
        <v>4.5807404878461577E-2</v>
      </c>
      <c r="J17" s="25">
        <f t="shared" si="2"/>
        <v>6.9903765465472611E-2</v>
      </c>
      <c r="K17" s="25">
        <f t="shared" si="3"/>
        <v>0.53873489033996536</v>
      </c>
      <c r="L17" s="25">
        <f t="shared" si="4"/>
        <v>0.16863904121859719</v>
      </c>
      <c r="M17" s="106"/>
      <c r="N17" s="105" t="s">
        <v>36</v>
      </c>
      <c r="O17" s="105" t="s">
        <v>36</v>
      </c>
      <c r="P17" s="105" t="s">
        <v>36</v>
      </c>
      <c r="Q17" s="105" t="s">
        <v>36</v>
      </c>
      <c r="R17" s="105" t="s">
        <v>36</v>
      </c>
    </row>
    <row r="18" spans="1:18">
      <c r="A18" s="76">
        <v>2008</v>
      </c>
      <c r="B18" s="77">
        <v>26.711259999999999</v>
      </c>
      <c r="C18" s="77">
        <v>174.92645999999996</v>
      </c>
      <c r="D18" s="77">
        <v>201.63771999999997</v>
      </c>
      <c r="E18" s="77">
        <v>54.729809999999993</v>
      </c>
      <c r="F18" s="77">
        <v>256.36752999999999</v>
      </c>
      <c r="H18" s="25">
        <f t="shared" si="0"/>
        <v>-0.48893611313973007</v>
      </c>
      <c r="I18" s="25">
        <f t="shared" si="1"/>
        <v>0.56538899893974115</v>
      </c>
      <c r="J18" s="25">
        <f t="shared" si="2"/>
        <v>0.2294060122682251</v>
      </c>
      <c r="K18" s="25">
        <f t="shared" si="3"/>
        <v>-0.13029837718167081</v>
      </c>
      <c r="L18" s="25">
        <f t="shared" si="4"/>
        <v>0.12966240848090838</v>
      </c>
      <c r="M18" s="106"/>
      <c r="N18" s="105" t="s">
        <v>36</v>
      </c>
      <c r="O18" s="105" t="s">
        <v>36</v>
      </c>
      <c r="P18" s="105" t="s">
        <v>36</v>
      </c>
      <c r="Q18" s="105" t="s">
        <v>36</v>
      </c>
      <c r="R18" s="105" t="s">
        <v>36</v>
      </c>
    </row>
    <row r="19" spans="1:18">
      <c r="A19" s="76">
        <v>2009</v>
      </c>
      <c r="B19" s="77">
        <v>27.022030000000001</v>
      </c>
      <c r="C19" s="77">
        <v>230.84397000000001</v>
      </c>
      <c r="D19" s="77">
        <v>257.86599999999999</v>
      </c>
      <c r="E19" s="77">
        <v>7.0208300000000001</v>
      </c>
      <c r="F19" s="77">
        <v>264.88682999999997</v>
      </c>
      <c r="H19" s="25">
        <f t="shared" si="0"/>
        <v>1.1634419342255065E-2</v>
      </c>
      <c r="I19" s="25">
        <f t="shared" si="1"/>
        <v>0.31966296008048212</v>
      </c>
      <c r="J19" s="25">
        <f t="shared" si="2"/>
        <v>0.27885794384106322</v>
      </c>
      <c r="K19" s="25">
        <f t="shared" si="3"/>
        <v>-0.87171835604764569</v>
      </c>
      <c r="L19" s="25">
        <f t="shared" si="4"/>
        <v>3.3230807349120983E-2</v>
      </c>
      <c r="M19" s="106"/>
      <c r="N19" s="105" t="s">
        <v>36</v>
      </c>
      <c r="O19" s="105" t="s">
        <v>36</v>
      </c>
      <c r="P19" s="105" t="s">
        <v>36</v>
      </c>
      <c r="Q19" s="105" t="s">
        <v>36</v>
      </c>
      <c r="R19" s="105" t="s">
        <v>36</v>
      </c>
    </row>
    <row r="20" spans="1:18">
      <c r="A20" s="76">
        <v>2010</v>
      </c>
      <c r="B20" s="77">
        <v>43.450429999999997</v>
      </c>
      <c r="C20" s="77">
        <v>169.51709</v>
      </c>
      <c r="D20" s="77">
        <v>212.96751999999998</v>
      </c>
      <c r="E20" s="77">
        <v>6.2174700000000005</v>
      </c>
      <c r="F20" s="77">
        <v>219.18498999999997</v>
      </c>
      <c r="H20" s="25">
        <f t="shared" si="0"/>
        <v>0.60796320631721579</v>
      </c>
      <c r="I20" s="25">
        <f t="shared" si="1"/>
        <v>-0.2656637728072343</v>
      </c>
      <c r="J20" s="25">
        <f t="shared" si="2"/>
        <v>-0.17411554838559562</v>
      </c>
      <c r="K20" s="25">
        <f t="shared" si="3"/>
        <v>-0.11442521753126045</v>
      </c>
      <c r="L20" s="25">
        <f t="shared" si="4"/>
        <v>-0.17253345513629348</v>
      </c>
      <c r="M20" s="106"/>
      <c r="N20" s="105" t="s">
        <v>36</v>
      </c>
      <c r="O20" s="105" t="s">
        <v>36</v>
      </c>
      <c r="P20" s="105" t="s">
        <v>36</v>
      </c>
      <c r="Q20" s="105" t="s">
        <v>36</v>
      </c>
      <c r="R20" s="105" t="s">
        <v>36</v>
      </c>
    </row>
    <row r="21" spans="1:18">
      <c r="A21" s="76">
        <v>2011</v>
      </c>
      <c r="B21" s="77">
        <v>40.140479999999997</v>
      </c>
      <c r="C21" s="77">
        <v>139.28874999999999</v>
      </c>
      <c r="D21" s="77">
        <v>179.42922999999999</v>
      </c>
      <c r="E21" s="77">
        <v>5.5042</v>
      </c>
      <c r="F21" s="77">
        <v>184.93342999999999</v>
      </c>
      <c r="H21" s="25">
        <f t="shared" si="0"/>
        <v>-7.6177612051250176E-2</v>
      </c>
      <c r="I21" s="25">
        <f t="shared" si="1"/>
        <v>-0.1783203097693572</v>
      </c>
      <c r="J21" s="25">
        <f t="shared" si="2"/>
        <v>-0.1574807745331307</v>
      </c>
      <c r="K21" s="25">
        <f t="shared" si="3"/>
        <v>-0.11472029619764956</v>
      </c>
      <c r="L21" s="25">
        <f t="shared" si="4"/>
        <v>-0.15626781742673157</v>
      </c>
      <c r="M21" s="106"/>
      <c r="N21" s="105" t="s">
        <v>36</v>
      </c>
      <c r="O21" s="105" t="s">
        <v>36</v>
      </c>
      <c r="P21" s="105" t="s">
        <v>36</v>
      </c>
      <c r="Q21" s="105" t="s">
        <v>36</v>
      </c>
      <c r="R21" s="105" t="s">
        <v>36</v>
      </c>
    </row>
    <row r="22" spans="1:18">
      <c r="A22" s="76">
        <v>2012</v>
      </c>
      <c r="B22" s="77">
        <v>46.246620000000007</v>
      </c>
      <c r="C22" s="77">
        <v>183.71599000000003</v>
      </c>
      <c r="D22" s="77">
        <v>229.96261000000004</v>
      </c>
      <c r="E22" s="77">
        <v>34.615450000000003</v>
      </c>
      <c r="F22" s="77">
        <v>264.57806000000005</v>
      </c>
      <c r="H22" s="25">
        <f t="shared" si="0"/>
        <v>0.15211925716882346</v>
      </c>
      <c r="I22" s="25">
        <f t="shared" si="1"/>
        <v>0.3189578483545874</v>
      </c>
      <c r="J22" s="25">
        <f t="shared" si="2"/>
        <v>0.28163404591325536</v>
      </c>
      <c r="K22" s="25">
        <f t="shared" si="3"/>
        <v>5.2889157370735083</v>
      </c>
      <c r="L22" s="25">
        <f t="shared" si="4"/>
        <v>0.43066648360980531</v>
      </c>
      <c r="M22" s="106"/>
      <c r="N22" s="105" t="s">
        <v>36</v>
      </c>
      <c r="O22" s="105" t="s">
        <v>36</v>
      </c>
      <c r="P22" s="105" t="s">
        <v>36</v>
      </c>
      <c r="Q22" s="105" t="s">
        <v>36</v>
      </c>
      <c r="R22" s="105" t="s">
        <v>36</v>
      </c>
    </row>
    <row r="23" spans="1:18">
      <c r="A23" s="76">
        <v>2013</v>
      </c>
      <c r="B23" s="77">
        <v>59.986969999999999</v>
      </c>
      <c r="C23" s="77">
        <v>194.81815</v>
      </c>
      <c r="D23" s="77">
        <v>254.80511999999999</v>
      </c>
      <c r="E23" s="77">
        <v>30.153079999999999</v>
      </c>
      <c r="F23" s="77">
        <v>284.95819999999998</v>
      </c>
      <c r="H23" s="25">
        <f t="shared" si="0"/>
        <v>0.29711036179508876</v>
      </c>
      <c r="I23" s="25">
        <f t="shared" si="1"/>
        <v>6.0431103465735214E-2</v>
      </c>
      <c r="J23" s="25">
        <f t="shared" si="2"/>
        <v>0.10802847471595456</v>
      </c>
      <c r="K23" s="25">
        <f t="shared" si="3"/>
        <v>-0.12891266760940567</v>
      </c>
      <c r="L23" s="25">
        <f t="shared" si="4"/>
        <v>7.7028836026690639E-2</v>
      </c>
      <c r="M23" s="106"/>
      <c r="N23" s="105" t="s">
        <v>36</v>
      </c>
      <c r="O23" s="105" t="s">
        <v>36</v>
      </c>
      <c r="P23" s="105" t="s">
        <v>36</v>
      </c>
      <c r="Q23" s="105" t="s">
        <v>36</v>
      </c>
      <c r="R23" s="105" t="s">
        <v>36</v>
      </c>
    </row>
    <row r="24" spans="1:18">
      <c r="A24" s="76">
        <v>2014</v>
      </c>
      <c r="B24" s="77">
        <v>93.511709999999994</v>
      </c>
      <c r="C24" s="77">
        <v>171.93165999999999</v>
      </c>
      <c r="D24" s="77">
        <v>265.44336999999996</v>
      </c>
      <c r="E24" s="77">
        <v>38.541849999999997</v>
      </c>
      <c r="F24" s="77">
        <v>303.98521999999997</v>
      </c>
      <c r="H24" s="25">
        <f t="shared" si="0"/>
        <v>0.558867033957541</v>
      </c>
      <c r="I24" s="25">
        <f t="shared" si="1"/>
        <v>-0.11747616944314487</v>
      </c>
      <c r="J24" s="25">
        <f t="shared" si="2"/>
        <v>4.17505346831335E-2</v>
      </c>
      <c r="K24" s="25">
        <f t="shared" si="3"/>
        <v>0.27820607380738549</v>
      </c>
      <c r="L24" s="25">
        <f t="shared" si="4"/>
        <v>6.6771266803341556E-2</v>
      </c>
      <c r="M24" s="106"/>
      <c r="N24" s="105" t="s">
        <v>36</v>
      </c>
      <c r="O24" s="105" t="s">
        <v>36</v>
      </c>
      <c r="P24" s="105" t="s">
        <v>36</v>
      </c>
      <c r="Q24" s="105" t="s">
        <v>36</v>
      </c>
      <c r="R24" s="105" t="s">
        <v>36</v>
      </c>
    </row>
    <row r="25" spans="1:18">
      <c r="A25" s="76">
        <v>2015</v>
      </c>
      <c r="B25" s="78">
        <v>32.152459999999998</v>
      </c>
      <c r="C25" s="77">
        <v>184.53340000000003</v>
      </c>
      <c r="D25" s="77">
        <v>216.68586000000002</v>
      </c>
      <c r="E25" s="78">
        <v>32.136950000000006</v>
      </c>
      <c r="F25" s="77">
        <v>248.82281000000003</v>
      </c>
      <c r="H25" s="25">
        <f t="shared" si="0"/>
        <v>-0.65616648439002989</v>
      </c>
      <c r="I25" s="25">
        <f t="shared" si="1"/>
        <v>7.3295052231799662E-2</v>
      </c>
      <c r="J25" s="25">
        <f t="shared" si="2"/>
        <v>-0.18368328431032177</v>
      </c>
      <c r="K25" s="25">
        <f t="shared" si="3"/>
        <v>-0.16618039870945456</v>
      </c>
      <c r="L25" s="25">
        <f t="shared" si="4"/>
        <v>-0.18146411855155309</v>
      </c>
      <c r="M25" s="106"/>
      <c r="N25" s="105" t="s">
        <v>36</v>
      </c>
      <c r="O25" s="105" t="s">
        <v>36</v>
      </c>
      <c r="P25" s="105" t="s">
        <v>36</v>
      </c>
      <c r="Q25" s="105" t="s">
        <v>36</v>
      </c>
      <c r="R25" s="105" t="s">
        <v>36</v>
      </c>
    </row>
    <row r="26" spans="1:18">
      <c r="A26" s="76">
        <v>2016</v>
      </c>
      <c r="B26" s="78">
        <v>20.73423</v>
      </c>
      <c r="C26" s="78">
        <v>157.30892</v>
      </c>
      <c r="D26" s="77">
        <v>178.04315</v>
      </c>
      <c r="E26" s="78">
        <v>24.95458</v>
      </c>
      <c r="F26" s="77">
        <v>202.99772999999999</v>
      </c>
      <c r="H26" s="25">
        <f t="shared" si="0"/>
        <v>-0.35512772584119534</v>
      </c>
      <c r="I26" s="25">
        <f t="shared" si="1"/>
        <v>-0.14753144959123943</v>
      </c>
      <c r="J26" s="25">
        <f t="shared" si="2"/>
        <v>-0.17833517147819433</v>
      </c>
      <c r="K26" s="25">
        <f t="shared" si="3"/>
        <v>-0.22349258408156358</v>
      </c>
      <c r="L26" s="25">
        <f t="shared" si="4"/>
        <v>-0.18416752065455755</v>
      </c>
      <c r="M26" s="106"/>
      <c r="N26" s="105" t="s">
        <v>36</v>
      </c>
      <c r="O26" s="105" t="s">
        <v>36</v>
      </c>
      <c r="P26" s="105" t="s">
        <v>36</v>
      </c>
      <c r="Q26" s="105" t="s">
        <v>36</v>
      </c>
      <c r="R26" s="105" t="s">
        <v>36</v>
      </c>
    </row>
    <row r="27" spans="1:18">
      <c r="A27" s="76">
        <v>2017</v>
      </c>
      <c r="B27" s="78">
        <v>39.222639999999998</v>
      </c>
      <c r="C27" s="78">
        <v>155.00877</v>
      </c>
      <c r="D27" s="77">
        <v>194.23140999999998</v>
      </c>
      <c r="E27" s="78">
        <v>26.085999999999999</v>
      </c>
      <c r="F27" s="77">
        <v>220.31741</v>
      </c>
      <c r="H27" s="25">
        <f t="shared" si="0"/>
        <v>0.89168539174109673</v>
      </c>
      <c r="I27" s="25">
        <f t="shared" si="1"/>
        <v>-1.4621866325189914E-2</v>
      </c>
      <c r="J27" s="25">
        <f t="shared" si="2"/>
        <v>9.0923239675325895E-2</v>
      </c>
      <c r="K27" s="25">
        <f t="shared" si="3"/>
        <v>4.5339172208067602E-2</v>
      </c>
      <c r="L27" s="25">
        <f t="shared" si="4"/>
        <v>8.5319574755835959E-2</v>
      </c>
      <c r="M27" s="106"/>
      <c r="N27" s="105" t="s">
        <v>36</v>
      </c>
      <c r="O27" s="105" t="s">
        <v>36</v>
      </c>
      <c r="P27" s="105" t="s">
        <v>36</v>
      </c>
      <c r="Q27" s="105" t="s">
        <v>36</v>
      </c>
      <c r="R27" s="105" t="s">
        <v>36</v>
      </c>
    </row>
    <row r="28" spans="1:18">
      <c r="A28" s="76">
        <v>2018</v>
      </c>
      <c r="B28" s="78">
        <v>49.858020000000003</v>
      </c>
      <c r="C28" s="78">
        <v>154.62206</v>
      </c>
      <c r="D28" s="78">
        <v>204.48008000000002</v>
      </c>
      <c r="E28" s="78">
        <v>17.154999999999998</v>
      </c>
      <c r="F28" s="78">
        <v>221.63508000000002</v>
      </c>
      <c r="H28" s="25">
        <f t="shared" si="0"/>
        <v>0.27115410895340042</v>
      </c>
      <c r="I28" s="25">
        <f t="shared" si="1"/>
        <v>-2.4947620705589868E-3</v>
      </c>
      <c r="J28" s="25">
        <f t="shared" si="2"/>
        <v>5.2765255629869667E-2</v>
      </c>
      <c r="K28" s="25">
        <f t="shared" si="3"/>
        <v>-0.34236755347696091</v>
      </c>
      <c r="L28" s="25">
        <f t="shared" si="4"/>
        <v>5.9807801843714259E-3</v>
      </c>
      <c r="M28" s="106"/>
      <c r="N28" s="105" t="s">
        <v>36</v>
      </c>
      <c r="O28" s="105" t="s">
        <v>36</v>
      </c>
      <c r="P28" s="105" t="s">
        <v>36</v>
      </c>
      <c r="Q28" s="105" t="s">
        <v>36</v>
      </c>
      <c r="R28" s="105" t="s">
        <v>36</v>
      </c>
    </row>
    <row r="29" spans="1:18">
      <c r="A29" s="76">
        <v>2019</v>
      </c>
      <c r="B29" s="78">
        <f>SUM(B35:B38)</f>
        <v>48.798090000000009</v>
      </c>
      <c r="C29" s="78">
        <f t="shared" ref="C29:E29" si="5">SUM(C35:C38)</f>
        <v>145.33491000000001</v>
      </c>
      <c r="D29" s="78">
        <f t="shared" si="5"/>
        <v>194.13299999999998</v>
      </c>
      <c r="E29" s="78">
        <f t="shared" si="5"/>
        <v>33.975000000000001</v>
      </c>
      <c r="F29" s="78">
        <f t="shared" ref="F29" si="6">SUM(F35:F38)</f>
        <v>228.108</v>
      </c>
      <c r="H29" s="25">
        <f t="shared" si="0"/>
        <v>-2.1258966962586889E-2</v>
      </c>
      <c r="I29" s="25">
        <f t="shared" si="1"/>
        <v>-6.0063551087082945E-2</v>
      </c>
      <c r="J29" s="25">
        <f t="shared" si="2"/>
        <v>-5.0601897260603712E-2</v>
      </c>
      <c r="K29" s="25">
        <f t="shared" si="3"/>
        <v>0.98047216554940286</v>
      </c>
      <c r="L29" s="25">
        <f t="shared" si="4"/>
        <v>2.9205304503240104E-2</v>
      </c>
      <c r="M29" s="106"/>
      <c r="N29" s="105" t="s">
        <v>36</v>
      </c>
      <c r="O29" s="105" t="s">
        <v>36</v>
      </c>
      <c r="P29" s="105" t="s">
        <v>36</v>
      </c>
      <c r="Q29" s="105" t="s">
        <v>36</v>
      </c>
      <c r="R29" s="105" t="s">
        <v>36</v>
      </c>
    </row>
    <row r="30" spans="1:18">
      <c r="A30" s="76">
        <v>2020</v>
      </c>
      <c r="B30" s="78">
        <f>SUM(B39:B42)</f>
        <v>85.343140000000005</v>
      </c>
      <c r="C30" s="78">
        <f t="shared" ref="C30:E30" si="7">SUM(C39:C42)</f>
        <v>258.45535000000001</v>
      </c>
      <c r="D30" s="78">
        <f t="shared" si="7"/>
        <v>343.79849000000002</v>
      </c>
      <c r="E30" s="78">
        <f t="shared" si="7"/>
        <v>46.334299999999999</v>
      </c>
      <c r="F30" s="78">
        <f t="shared" ref="F30" si="8">SUM(F39:F42)</f>
        <v>390.13279</v>
      </c>
      <c r="H30" s="25">
        <f>B30/B29-1</f>
        <v>0.74890328699340469</v>
      </c>
      <c r="I30" s="25">
        <f>C30/C29-1</f>
        <v>0.77834320742346064</v>
      </c>
      <c r="J30" s="25">
        <f>D30/D29-1</f>
        <v>0.77094306480608688</v>
      </c>
      <c r="K30" s="25">
        <f>E30/E29-1</f>
        <v>0.36377630610743195</v>
      </c>
      <c r="L30" s="25">
        <f>F30/F29-1</f>
        <v>0.71029858663440115</v>
      </c>
      <c r="M30" s="106"/>
      <c r="N30" s="105" t="s">
        <v>36</v>
      </c>
      <c r="O30" s="105" t="s">
        <v>36</v>
      </c>
      <c r="P30" s="105" t="s">
        <v>36</v>
      </c>
      <c r="Q30" s="105" t="s">
        <v>36</v>
      </c>
      <c r="R30" s="105" t="s">
        <v>36</v>
      </c>
    </row>
    <row r="31" spans="1:18">
      <c r="A31" s="76"/>
      <c r="B31" s="78"/>
      <c r="C31" s="78"/>
      <c r="D31" s="78"/>
      <c r="E31" s="78"/>
      <c r="F31" s="78"/>
      <c r="H31" s="25"/>
      <c r="I31" s="25"/>
      <c r="J31" s="25"/>
      <c r="K31" s="25"/>
      <c r="L31" s="25"/>
      <c r="M31" s="106"/>
      <c r="N31" s="105"/>
      <c r="O31" s="105"/>
      <c r="P31" s="105"/>
      <c r="Q31" s="105"/>
      <c r="R31" s="105"/>
    </row>
    <row r="32" spans="1:18">
      <c r="A32" s="95" t="s">
        <v>82</v>
      </c>
      <c r="B32" s="102">
        <f>SUM(B60:B67)</f>
        <v>41.839790000000001</v>
      </c>
      <c r="C32" s="102">
        <f t="shared" ref="C32:F32" si="9">SUM(C60:C67)</f>
        <v>169.63290999999998</v>
      </c>
      <c r="D32" s="102">
        <f t="shared" si="9"/>
        <v>211.4727</v>
      </c>
      <c r="E32" s="102">
        <f t="shared" si="9"/>
        <v>34.574909999999996</v>
      </c>
      <c r="F32" s="102">
        <f t="shared" si="9"/>
        <v>246.04760999999999</v>
      </c>
      <c r="G32" s="95"/>
      <c r="H32" s="99"/>
      <c r="I32" s="99"/>
      <c r="J32" s="99"/>
      <c r="K32" s="99"/>
      <c r="L32" s="99"/>
      <c r="M32" s="107"/>
      <c r="N32" s="108"/>
      <c r="O32" s="108"/>
      <c r="P32" s="108"/>
      <c r="Q32" s="108"/>
      <c r="R32" s="108"/>
    </row>
    <row r="33" spans="1:37">
      <c r="A33" s="95" t="s">
        <v>83</v>
      </c>
      <c r="B33" s="102">
        <f>SUM(B72:B79)</f>
        <v>104.93848</v>
      </c>
      <c r="C33" s="102">
        <f t="shared" ref="C33:F33" si="10">SUM(C72:C79)</f>
        <v>151.12403999999998</v>
      </c>
      <c r="D33" s="102">
        <f t="shared" si="10"/>
        <v>256.06251999999995</v>
      </c>
      <c r="E33" s="102">
        <f t="shared" si="10"/>
        <v>43.179679999999998</v>
      </c>
      <c r="F33" s="102">
        <f t="shared" si="10"/>
        <v>299.24220000000003</v>
      </c>
      <c r="G33" s="95"/>
      <c r="H33" s="99">
        <f>B33/B32-1</f>
        <v>1.5081024546251305</v>
      </c>
      <c r="I33" s="99">
        <f t="shared" ref="I33:K33" si="11">C33/C32-1</f>
        <v>-0.1091113157228748</v>
      </c>
      <c r="J33" s="99">
        <f t="shared" si="11"/>
        <v>0.21085378869234628</v>
      </c>
      <c r="K33" s="99">
        <f t="shared" si="11"/>
        <v>0.24887324363244923</v>
      </c>
      <c r="L33" s="99">
        <f>F33/F32-1</f>
        <v>0.21619632883245665</v>
      </c>
      <c r="M33" s="107"/>
      <c r="N33" s="108" t="s">
        <v>36</v>
      </c>
      <c r="O33" s="108" t="s">
        <v>36</v>
      </c>
      <c r="P33" s="108" t="s">
        <v>36</v>
      </c>
      <c r="Q33" s="108" t="s">
        <v>36</v>
      </c>
      <c r="R33" s="108" t="s">
        <v>36</v>
      </c>
    </row>
    <row r="34" spans="1:37">
      <c r="A34" s="76"/>
      <c r="B34" s="79"/>
      <c r="C34" s="79"/>
      <c r="D34" s="79"/>
      <c r="E34" s="79"/>
      <c r="F34" s="80"/>
      <c r="H34" s="106"/>
      <c r="I34" s="106"/>
      <c r="J34" s="106"/>
      <c r="K34" s="106"/>
      <c r="L34" s="106"/>
      <c r="M34" s="106"/>
      <c r="N34" s="106"/>
      <c r="O34" s="106"/>
      <c r="P34" s="106"/>
      <c r="Q34" s="106"/>
      <c r="R34" s="106"/>
    </row>
    <row r="35" spans="1:37" s="43" customFormat="1" ht="12.75" customHeight="1">
      <c r="A35" s="54" t="s">
        <v>49</v>
      </c>
      <c r="B35" s="53">
        <f>SUM(B48:B50)</f>
        <v>4.9801099999999998</v>
      </c>
      <c r="C35" s="53">
        <f t="shared" ref="C35:F35" si="12">SUM(C48:C50)</f>
        <v>33.590140000000005</v>
      </c>
      <c r="D35" s="53">
        <f t="shared" si="12"/>
        <v>38.570250000000001</v>
      </c>
      <c r="E35" s="53">
        <f t="shared" si="12"/>
        <v>6.35</v>
      </c>
      <c r="F35" s="53">
        <f t="shared" si="12"/>
        <v>44.920249999999996</v>
      </c>
      <c r="G35" s="53"/>
      <c r="H35" s="105" t="s">
        <v>36</v>
      </c>
      <c r="I35" s="105" t="s">
        <v>36</v>
      </c>
      <c r="J35" s="105" t="s">
        <v>36</v>
      </c>
      <c r="K35" s="105" t="s">
        <v>36</v>
      </c>
      <c r="L35" s="105" t="s">
        <v>36</v>
      </c>
      <c r="M35" s="109"/>
      <c r="N35" s="105" t="s">
        <v>36</v>
      </c>
      <c r="O35" s="105" t="s">
        <v>36</v>
      </c>
      <c r="P35" s="105" t="s">
        <v>36</v>
      </c>
      <c r="Q35" s="105" t="s">
        <v>36</v>
      </c>
      <c r="R35" s="105" t="s">
        <v>36</v>
      </c>
      <c r="S35" s="32"/>
      <c r="T35" s="32"/>
      <c r="U35" s="32"/>
      <c r="V35" s="32"/>
      <c r="W35" s="22"/>
      <c r="X35" s="32"/>
      <c r="Y35" s="31"/>
      <c r="Z35" s="32"/>
      <c r="AA35" s="32"/>
      <c r="AB35" s="32"/>
      <c r="AC35" s="22"/>
      <c r="AD35" s="32"/>
      <c r="AE35" s="32"/>
      <c r="AF35" s="32"/>
      <c r="AG35" s="32"/>
      <c r="AH35" s="32"/>
      <c r="AI35" s="22"/>
      <c r="AJ35" s="32"/>
      <c r="AK35" s="31"/>
    </row>
    <row r="36" spans="1:37" s="43" customFormat="1" ht="12.75" customHeight="1">
      <c r="A36" s="54" t="s">
        <v>50</v>
      </c>
      <c r="B36" s="53">
        <f>SUM(B51:B53)</f>
        <v>27.023810000000005</v>
      </c>
      <c r="C36" s="53">
        <f t="shared" ref="C36:F36" si="13">SUM(C51:C53)</f>
        <v>40.829719999999995</v>
      </c>
      <c r="D36" s="53">
        <f t="shared" si="13"/>
        <v>67.853529999999992</v>
      </c>
      <c r="E36" s="53">
        <f t="shared" si="13"/>
        <v>6.33</v>
      </c>
      <c r="F36" s="53">
        <f t="shared" si="13"/>
        <v>74.18352999999999</v>
      </c>
      <c r="G36" s="53"/>
      <c r="H36" s="105" t="s">
        <v>36</v>
      </c>
      <c r="I36" s="105" t="s">
        <v>36</v>
      </c>
      <c r="J36" s="105" t="s">
        <v>36</v>
      </c>
      <c r="K36" s="105" t="s">
        <v>36</v>
      </c>
      <c r="L36" s="105" t="s">
        <v>36</v>
      </c>
      <c r="M36" s="109"/>
      <c r="N36" s="35">
        <f>B36/B35-1</f>
        <v>4.4263480123933014</v>
      </c>
      <c r="O36" s="35">
        <f t="shared" ref="O36:R36" si="14">C36/C35-1</f>
        <v>0.21552693736912043</v>
      </c>
      <c r="P36" s="35">
        <f t="shared" si="14"/>
        <v>0.75921934651706913</v>
      </c>
      <c r="Q36" s="35">
        <f t="shared" si="14"/>
        <v>-3.1496062992125706E-3</v>
      </c>
      <c r="R36" s="35">
        <f t="shared" si="14"/>
        <v>0.65144962461250766</v>
      </c>
      <c r="S36" s="32"/>
      <c r="T36" s="32"/>
      <c r="U36" s="32"/>
      <c r="V36" s="32"/>
      <c r="W36" s="22"/>
      <c r="X36" s="32"/>
      <c r="Y36" s="31"/>
      <c r="Z36" s="32"/>
      <c r="AA36" s="32"/>
      <c r="AB36" s="32"/>
      <c r="AC36" s="22"/>
      <c r="AD36" s="32"/>
      <c r="AE36" s="32"/>
      <c r="AF36" s="32"/>
      <c r="AG36" s="32"/>
      <c r="AH36" s="32"/>
      <c r="AI36" s="22"/>
      <c r="AJ36" s="32"/>
      <c r="AK36" s="31"/>
    </row>
    <row r="37" spans="1:37" s="43" customFormat="1" ht="12.75" customHeight="1">
      <c r="A37" s="54" t="s">
        <v>51</v>
      </c>
      <c r="B37" s="53">
        <f>SUM(B54:B56)</f>
        <v>10.461590000000001</v>
      </c>
      <c r="C37" s="53">
        <f t="shared" ref="C37:F37" si="15">SUM(C54:C56)</f>
        <v>36.578000000000003</v>
      </c>
      <c r="D37" s="53">
        <f t="shared" si="15"/>
        <v>47.039589999999997</v>
      </c>
      <c r="E37" s="53">
        <f t="shared" si="15"/>
        <v>11.27725</v>
      </c>
      <c r="F37" s="53">
        <f t="shared" si="15"/>
        <v>58.316839999999999</v>
      </c>
      <c r="G37" s="53"/>
      <c r="H37" s="105" t="s">
        <v>36</v>
      </c>
      <c r="I37" s="105" t="s">
        <v>36</v>
      </c>
      <c r="J37" s="105" t="s">
        <v>36</v>
      </c>
      <c r="K37" s="105" t="s">
        <v>36</v>
      </c>
      <c r="L37" s="105" t="s">
        <v>36</v>
      </c>
      <c r="M37" s="109"/>
      <c r="N37" s="35">
        <f t="shared" ref="N37:N42" si="16">B37/B36-1</f>
        <v>-0.61287509052202482</v>
      </c>
      <c r="O37" s="35">
        <f t="shared" ref="O37:O42" si="17">C37/C36-1</f>
        <v>-0.10413296980728726</v>
      </c>
      <c r="P37" s="35">
        <f t="shared" ref="P37:P42" si="18">D37/D36-1</f>
        <v>-0.30674807928194747</v>
      </c>
      <c r="Q37" s="35">
        <f t="shared" ref="Q37:Q42" si="19">E37/E36-1</f>
        <v>0.78155608214849925</v>
      </c>
      <c r="R37" s="35">
        <f t="shared" ref="R37:R42" si="20">F37/F36-1</f>
        <v>-0.21388426784220149</v>
      </c>
      <c r="S37" s="32"/>
      <c r="T37" s="32"/>
      <c r="U37" s="32"/>
      <c r="V37" s="32"/>
      <c r="W37" s="22"/>
      <c r="X37" s="32"/>
      <c r="Y37" s="31"/>
      <c r="Z37" s="32"/>
      <c r="AA37" s="32"/>
      <c r="AB37" s="32"/>
      <c r="AC37" s="22"/>
      <c r="AD37" s="32"/>
      <c r="AE37" s="32"/>
      <c r="AF37" s="32"/>
      <c r="AG37" s="32"/>
      <c r="AH37" s="32"/>
      <c r="AI37" s="22"/>
      <c r="AJ37" s="32"/>
      <c r="AK37" s="31"/>
    </row>
    <row r="38" spans="1:37" s="43" customFormat="1" ht="12.75" customHeight="1">
      <c r="A38" s="54" t="s">
        <v>52</v>
      </c>
      <c r="B38" s="53">
        <f>SUM(B57:B59)</f>
        <v>6.3325800000000001</v>
      </c>
      <c r="C38" s="53">
        <f t="shared" ref="C38:F38" si="21">SUM(C57:C59)</f>
        <v>34.337049999999998</v>
      </c>
      <c r="D38" s="53">
        <f t="shared" si="21"/>
        <v>40.669629999999998</v>
      </c>
      <c r="E38" s="53">
        <f t="shared" si="21"/>
        <v>10.017749999999999</v>
      </c>
      <c r="F38" s="53">
        <f t="shared" si="21"/>
        <v>50.687380000000005</v>
      </c>
      <c r="G38" s="53"/>
      <c r="H38" s="105" t="s">
        <v>36</v>
      </c>
      <c r="I38" s="105" t="s">
        <v>36</v>
      </c>
      <c r="J38" s="105" t="s">
        <v>36</v>
      </c>
      <c r="K38" s="105" t="s">
        <v>36</v>
      </c>
      <c r="L38" s="105" t="s">
        <v>36</v>
      </c>
      <c r="M38" s="109"/>
      <c r="N38" s="35">
        <f t="shared" si="16"/>
        <v>-0.39468283501838641</v>
      </c>
      <c r="O38" s="35">
        <f t="shared" si="17"/>
        <v>-6.1264968013560184E-2</v>
      </c>
      <c r="P38" s="35">
        <f t="shared" si="18"/>
        <v>-0.13541699661923068</v>
      </c>
      <c r="Q38" s="35">
        <f t="shared" si="19"/>
        <v>-0.11168502959498117</v>
      </c>
      <c r="R38" s="35">
        <f t="shared" si="20"/>
        <v>-0.13082773346429599</v>
      </c>
      <c r="S38" s="32"/>
      <c r="T38" s="32"/>
      <c r="U38" s="32"/>
      <c r="V38" s="32"/>
      <c r="W38" s="22"/>
      <c r="X38" s="32"/>
      <c r="Y38" s="31"/>
      <c r="Z38" s="32"/>
      <c r="AA38" s="32"/>
      <c r="AB38" s="32"/>
      <c r="AC38" s="22"/>
      <c r="AD38" s="32"/>
      <c r="AE38" s="32"/>
      <c r="AF38" s="32"/>
      <c r="AG38" s="32"/>
      <c r="AH38" s="32"/>
      <c r="AI38" s="22"/>
      <c r="AJ38" s="32"/>
      <c r="AK38" s="31"/>
    </row>
    <row r="39" spans="1:37" s="43" customFormat="1" ht="12.75" customHeight="1">
      <c r="A39" s="54" t="s">
        <v>53</v>
      </c>
      <c r="B39" s="53">
        <f>SUM(B60:B62)</f>
        <v>7.2501199999999999</v>
      </c>
      <c r="C39" s="53">
        <f t="shared" ref="C39:F39" si="22">SUM(C60:C62)</f>
        <v>29.249809999999997</v>
      </c>
      <c r="D39" s="53">
        <f t="shared" si="22"/>
        <v>36.499929999999999</v>
      </c>
      <c r="E39" s="53">
        <f t="shared" si="22"/>
        <v>19.162409999999998</v>
      </c>
      <c r="F39" s="53">
        <f t="shared" si="22"/>
        <v>55.66234</v>
      </c>
      <c r="G39" s="53"/>
      <c r="H39" s="25">
        <f>B39/B35-1</f>
        <v>0.45581523299686144</v>
      </c>
      <c r="I39" s="25">
        <f t="shared" ref="I39:L39" si="23">C39/C35-1</f>
        <v>-0.12921440637044113</v>
      </c>
      <c r="J39" s="25">
        <f t="shared" si="23"/>
        <v>-5.367660308139055E-2</v>
      </c>
      <c r="K39" s="25">
        <f t="shared" si="23"/>
        <v>2.0177023622047243</v>
      </c>
      <c r="L39" s="25">
        <f t="shared" si="23"/>
        <v>0.23913691486579003</v>
      </c>
      <c r="M39" s="109"/>
      <c r="N39" s="35">
        <f t="shared" si="16"/>
        <v>0.1448919713608039</v>
      </c>
      <c r="O39" s="35">
        <f t="shared" si="17"/>
        <v>-0.14815600058828593</v>
      </c>
      <c r="P39" s="35">
        <f t="shared" si="18"/>
        <v>-0.10252613559552914</v>
      </c>
      <c r="Q39" s="35">
        <f t="shared" si="19"/>
        <v>0.91284569888447997</v>
      </c>
      <c r="R39" s="35">
        <f t="shared" si="20"/>
        <v>9.8149874781454427E-2</v>
      </c>
      <c r="S39" s="25"/>
      <c r="T39" s="25"/>
      <c r="U39" s="25"/>
      <c r="V39" s="25"/>
      <c r="W39" s="25"/>
      <c r="X39" s="25"/>
      <c r="Y39" s="31"/>
      <c r="Z39" s="32"/>
      <c r="AA39" s="32"/>
      <c r="AB39" s="32"/>
      <c r="AC39" s="22"/>
      <c r="AD39" s="32"/>
      <c r="AE39" s="32"/>
      <c r="AF39" s="32"/>
      <c r="AG39" s="32"/>
      <c r="AH39" s="32"/>
      <c r="AI39" s="22"/>
      <c r="AJ39" s="32"/>
      <c r="AK39" s="31"/>
    </row>
    <row r="40" spans="1:37" s="43" customFormat="1" ht="12.75" customHeight="1">
      <c r="A40" s="54" t="s">
        <v>54</v>
      </c>
      <c r="B40" s="53">
        <f>SUM(B63:B65)</f>
        <v>16.93403</v>
      </c>
      <c r="C40" s="53">
        <f t="shared" ref="C40:F40" si="24">SUM(C63:C65)</f>
        <v>109.38659000000001</v>
      </c>
      <c r="D40" s="53">
        <f t="shared" si="24"/>
        <v>126.32062000000001</v>
      </c>
      <c r="E40" s="53">
        <f t="shared" si="24"/>
        <v>12.450000000000001</v>
      </c>
      <c r="F40" s="53">
        <f t="shared" si="24"/>
        <v>138.77062000000001</v>
      </c>
      <c r="G40" s="53"/>
      <c r="H40" s="25">
        <f t="shared" ref="H40:H42" si="25">B40/B36-1</f>
        <v>-0.37336630179090224</v>
      </c>
      <c r="I40" s="25">
        <f t="shared" ref="I40:I42" si="26">C40/C36-1</f>
        <v>1.6790923376403275</v>
      </c>
      <c r="J40" s="25">
        <f t="shared" ref="J40:J42" si="27">D40/D36-1</f>
        <v>0.86166615060410301</v>
      </c>
      <c r="K40" s="25">
        <f t="shared" ref="K40:K42" si="28">E40/E36-1</f>
        <v>0.96682464454976325</v>
      </c>
      <c r="L40" s="25">
        <f t="shared" ref="L40:L42" si="29">F40/F36-1</f>
        <v>0.87063921061723581</v>
      </c>
      <c r="M40" s="109"/>
      <c r="N40" s="35">
        <f t="shared" si="16"/>
        <v>1.3356896161718703</v>
      </c>
      <c r="O40" s="35">
        <f t="shared" si="17"/>
        <v>2.7397367709397096</v>
      </c>
      <c r="P40" s="35">
        <f t="shared" si="18"/>
        <v>2.4608455413476138</v>
      </c>
      <c r="Q40" s="35">
        <f t="shared" si="19"/>
        <v>-0.35029049060112993</v>
      </c>
      <c r="R40" s="35">
        <f t="shared" si="20"/>
        <v>1.4930791626798299</v>
      </c>
      <c r="S40" s="25"/>
      <c r="T40" s="25"/>
      <c r="U40" s="25"/>
      <c r="V40" s="25"/>
      <c r="W40" s="25"/>
      <c r="X40" s="25"/>
      <c r="Y40" s="31"/>
      <c r="Z40" s="32"/>
      <c r="AA40" s="32"/>
      <c r="AB40" s="32"/>
      <c r="AC40" s="22"/>
      <c r="AD40" s="32"/>
      <c r="AE40" s="32"/>
      <c r="AF40" s="32"/>
      <c r="AG40" s="32"/>
      <c r="AH40" s="32"/>
      <c r="AI40" s="22"/>
      <c r="AJ40" s="32"/>
      <c r="AK40" s="31"/>
    </row>
    <row r="41" spans="1:37" s="43" customFormat="1" ht="12.75" customHeight="1">
      <c r="A41" s="54" t="s">
        <v>55</v>
      </c>
      <c r="B41" s="53">
        <f>SUM(B66:B68)</f>
        <v>31.358040000000003</v>
      </c>
      <c r="C41" s="53">
        <f t="shared" ref="C41:F41" si="30">SUM(C66:C68)</f>
        <v>49.8371</v>
      </c>
      <c r="D41" s="53">
        <f t="shared" si="30"/>
        <v>81.195140000000009</v>
      </c>
      <c r="E41" s="53">
        <f t="shared" si="30"/>
        <v>5.1749999999999998</v>
      </c>
      <c r="F41" s="53">
        <f t="shared" si="30"/>
        <v>86.370139999999992</v>
      </c>
      <c r="G41" s="53"/>
      <c r="H41" s="25">
        <f t="shared" si="25"/>
        <v>1.9974449390580209</v>
      </c>
      <c r="I41" s="25">
        <f t="shared" si="26"/>
        <v>0.36248838099404002</v>
      </c>
      <c r="J41" s="25">
        <f t="shared" si="27"/>
        <v>0.72610220454727625</v>
      </c>
      <c r="K41" s="25">
        <f t="shared" si="28"/>
        <v>-0.54111152984991917</v>
      </c>
      <c r="L41" s="25">
        <f t="shared" si="29"/>
        <v>0.48104972766014065</v>
      </c>
      <c r="M41" s="109"/>
      <c r="N41" s="35">
        <f t="shared" si="16"/>
        <v>0.85177657060959522</v>
      </c>
      <c r="O41" s="35">
        <f t="shared" si="17"/>
        <v>-0.54439479281692571</v>
      </c>
      <c r="P41" s="35">
        <f t="shared" si="18"/>
        <v>-0.35722972227337069</v>
      </c>
      <c r="Q41" s="35">
        <f t="shared" si="19"/>
        <v>-0.58433734939759041</v>
      </c>
      <c r="R41" s="35">
        <f t="shared" si="20"/>
        <v>-0.37760500025149424</v>
      </c>
      <c r="S41" s="25"/>
      <c r="T41" s="25"/>
      <c r="U41" s="25"/>
      <c r="V41" s="25"/>
      <c r="W41" s="25"/>
      <c r="X41" s="25"/>
      <c r="Y41" s="31"/>
      <c r="Z41" s="32"/>
      <c r="AA41" s="32"/>
      <c r="AB41" s="32"/>
      <c r="AC41" s="22"/>
      <c r="AD41" s="32"/>
      <c r="AE41" s="32"/>
      <c r="AF41" s="32"/>
      <c r="AG41" s="32"/>
      <c r="AH41" s="32"/>
      <c r="AI41" s="22"/>
      <c r="AJ41" s="32"/>
      <c r="AK41" s="31"/>
    </row>
    <row r="42" spans="1:37" s="43" customFormat="1" ht="12.75" customHeight="1">
      <c r="A42" s="54" t="s">
        <v>44</v>
      </c>
      <c r="B42" s="53">
        <f>SUM(B69:B71)</f>
        <v>29.800949999999997</v>
      </c>
      <c r="C42" s="53">
        <f t="shared" ref="C42:F42" si="31">SUM(C69:C71)</f>
        <v>69.981849999999994</v>
      </c>
      <c r="D42" s="53">
        <f t="shared" si="31"/>
        <v>99.782799999999995</v>
      </c>
      <c r="E42" s="53">
        <f t="shared" si="31"/>
        <v>9.5468900000000012</v>
      </c>
      <c r="F42" s="53">
        <f t="shared" si="31"/>
        <v>109.32969</v>
      </c>
      <c r="G42" s="53"/>
      <c r="H42" s="25">
        <f t="shared" si="25"/>
        <v>3.7059729209895487</v>
      </c>
      <c r="I42" s="25">
        <f t="shared" si="26"/>
        <v>1.0380856829576217</v>
      </c>
      <c r="J42" s="25">
        <f t="shared" si="27"/>
        <v>1.4534966263523912</v>
      </c>
      <c r="K42" s="25">
        <f t="shared" si="28"/>
        <v>-4.7002570437473357E-2</v>
      </c>
      <c r="L42" s="25">
        <f t="shared" si="29"/>
        <v>1.1569410373943176</v>
      </c>
      <c r="M42" s="109"/>
      <c r="N42" s="35">
        <f t="shared" si="16"/>
        <v>-4.9655208042339583E-2</v>
      </c>
      <c r="O42" s="35">
        <f t="shared" si="17"/>
        <v>0.40421192244332027</v>
      </c>
      <c r="P42" s="35">
        <f t="shared" si="18"/>
        <v>0.22892577068036313</v>
      </c>
      <c r="Q42" s="35">
        <f t="shared" si="19"/>
        <v>0.84480966183574902</v>
      </c>
      <c r="R42" s="35">
        <f t="shared" si="20"/>
        <v>0.26582740285010553</v>
      </c>
      <c r="S42" s="25"/>
      <c r="T42" s="25"/>
      <c r="U42" s="25"/>
      <c r="V42" s="25"/>
      <c r="W42" s="25"/>
      <c r="X42" s="25"/>
      <c r="Y42" s="31"/>
      <c r="Z42" s="32"/>
      <c r="AA42" s="32"/>
      <c r="AB42" s="32"/>
      <c r="AC42" s="22"/>
      <c r="AD42" s="32"/>
      <c r="AE42" s="32"/>
      <c r="AF42" s="32"/>
      <c r="AG42" s="32"/>
      <c r="AH42" s="32"/>
      <c r="AI42" s="22"/>
      <c r="AJ42" s="32"/>
      <c r="AK42" s="31"/>
    </row>
    <row r="43" spans="1:37" s="43" customFormat="1" ht="12.75" customHeight="1">
      <c r="A43" s="54" t="s">
        <v>56</v>
      </c>
      <c r="B43" s="53">
        <f>SUM(B72:B74)</f>
        <v>42.872810000000001</v>
      </c>
      <c r="C43" s="53">
        <f t="shared" ref="C43:F43" si="32">SUM(C72:C74)</f>
        <v>81.459199999999996</v>
      </c>
      <c r="D43" s="53">
        <f t="shared" si="32"/>
        <v>124.33201</v>
      </c>
      <c r="E43" s="53">
        <f t="shared" si="32"/>
        <v>18.227499999999999</v>
      </c>
      <c r="F43" s="53">
        <f t="shared" si="32"/>
        <v>142.55950999999999</v>
      </c>
      <c r="G43" s="53"/>
      <c r="H43" s="25">
        <f t="shared" ref="H43" si="33">B43/B39-1</f>
        <v>4.9133931576304946</v>
      </c>
      <c r="I43" s="25">
        <f t="shared" ref="I43" si="34">C43/C39-1</f>
        <v>1.7849480047904587</v>
      </c>
      <c r="J43" s="25">
        <f t="shared" ref="J43" si="35">D43/D39-1</f>
        <v>2.4063629711070678</v>
      </c>
      <c r="K43" s="25">
        <f t="shared" ref="K43" si="36">E43/E39-1</f>
        <v>-4.8788748388120196E-2</v>
      </c>
      <c r="L43" s="25">
        <f t="shared" ref="L43" si="37">F43/F39-1</f>
        <v>1.5611483455420663</v>
      </c>
      <c r="M43" s="109"/>
      <c r="N43" s="35">
        <f t="shared" ref="N43" si="38">B43/B42-1</f>
        <v>0.43863903667500548</v>
      </c>
      <c r="O43" s="35">
        <f t="shared" ref="O43" si="39">C43/C42-1</f>
        <v>0.16400466692435245</v>
      </c>
      <c r="P43" s="35">
        <f t="shared" ref="P43" si="40">D43/D42-1</f>
        <v>0.24602646949173601</v>
      </c>
      <c r="Q43" s="35">
        <f t="shared" ref="Q43" si="41">E43/E42-1</f>
        <v>0.90926050263488922</v>
      </c>
      <c r="R43" s="35">
        <f t="shared" ref="R43" si="42">F43/F42-1</f>
        <v>0.30394140877926201</v>
      </c>
      <c r="S43" s="25"/>
      <c r="T43" s="25"/>
      <c r="U43" s="25"/>
      <c r="V43" s="25"/>
      <c r="W43" s="25"/>
      <c r="X43" s="25"/>
      <c r="Y43" s="31"/>
      <c r="Z43" s="32"/>
      <c r="AA43" s="32"/>
      <c r="AB43" s="32"/>
      <c r="AC43" s="22"/>
      <c r="AD43" s="32"/>
      <c r="AE43" s="32"/>
      <c r="AF43" s="32"/>
      <c r="AG43" s="32"/>
      <c r="AH43" s="32"/>
      <c r="AI43" s="22"/>
      <c r="AJ43" s="32"/>
      <c r="AK43" s="31"/>
    </row>
    <row r="44" spans="1:37" s="43" customFormat="1" ht="12.75" customHeight="1">
      <c r="A44" s="54" t="s">
        <v>57</v>
      </c>
      <c r="B44" s="53">
        <f>SUM(B75:B77)</f>
        <v>43.988489999999999</v>
      </c>
      <c r="C44" s="53">
        <f t="shared" ref="C44:F44" si="43">SUM(C75:C77)</f>
        <v>47.671409999999995</v>
      </c>
      <c r="D44" s="53">
        <f t="shared" si="43"/>
        <v>91.659899999999993</v>
      </c>
      <c r="E44" s="53">
        <f t="shared" si="43"/>
        <v>15.152180000000001</v>
      </c>
      <c r="F44" s="53">
        <f t="shared" si="43"/>
        <v>106.81208000000001</v>
      </c>
      <c r="G44" s="53"/>
      <c r="H44" s="25">
        <f t="shared" ref="H44" si="44">B44/B40-1</f>
        <v>1.5976386010890495</v>
      </c>
      <c r="I44" s="25">
        <f t="shared" ref="I44" si="45">C44/C40-1</f>
        <v>-0.56419328914083544</v>
      </c>
      <c r="J44" s="25">
        <f t="shared" ref="J44" si="46">D44/D40-1</f>
        <v>-0.27438687365530667</v>
      </c>
      <c r="K44" s="25">
        <f t="shared" ref="K44" si="47">E44/E40-1</f>
        <v>0.2170425702811245</v>
      </c>
      <c r="L44" s="25">
        <f t="shared" ref="L44" si="48">F44/F40-1</f>
        <v>-0.23029759469259414</v>
      </c>
      <c r="M44" s="109"/>
      <c r="N44" s="35">
        <f t="shared" ref="N44" si="49">B44/B43-1</f>
        <v>2.6023020184587686E-2</v>
      </c>
      <c r="O44" s="35">
        <f t="shared" ref="O44" si="50">C44/C43-1</f>
        <v>-0.41478175577467002</v>
      </c>
      <c r="P44" s="35">
        <f t="shared" ref="P44" si="51">D44/D43-1</f>
        <v>-0.26278116150458763</v>
      </c>
      <c r="Q44" s="35">
        <f t="shared" ref="Q44" si="52">E44/E43-1</f>
        <v>-0.16871869428061981</v>
      </c>
      <c r="R44" s="35">
        <f t="shared" ref="R44" si="53">F44/F43-1</f>
        <v>-0.25075443932151553</v>
      </c>
      <c r="S44" s="25"/>
      <c r="T44" s="25"/>
      <c r="U44" s="25"/>
      <c r="V44" s="25"/>
      <c r="W44" s="25"/>
      <c r="X44" s="25"/>
      <c r="Y44" s="31"/>
      <c r="Z44" s="32"/>
      <c r="AA44" s="32"/>
      <c r="AB44" s="32"/>
      <c r="AC44" s="22"/>
      <c r="AD44" s="32"/>
      <c r="AE44" s="32"/>
      <c r="AF44" s="32"/>
      <c r="AG44" s="32"/>
      <c r="AH44" s="32"/>
      <c r="AI44" s="22"/>
      <c r="AJ44" s="32"/>
      <c r="AK44" s="31"/>
    </row>
    <row r="45" spans="1:37" s="43" customFormat="1" ht="12.75" customHeight="1">
      <c r="A45" s="54" t="s">
        <v>58</v>
      </c>
      <c r="B45" s="53"/>
      <c r="C45" s="53"/>
      <c r="D45" s="53"/>
      <c r="E45" s="53"/>
      <c r="F45" s="53"/>
      <c r="G45" s="53"/>
      <c r="H45" s="25"/>
      <c r="I45" s="25"/>
      <c r="J45" s="25"/>
      <c r="K45" s="25"/>
      <c r="L45" s="25"/>
      <c r="M45" s="109"/>
      <c r="N45" s="35"/>
      <c r="O45" s="35"/>
      <c r="P45" s="35"/>
      <c r="Q45" s="35"/>
      <c r="R45" s="35"/>
      <c r="S45" s="25"/>
      <c r="T45" s="25"/>
      <c r="U45" s="25"/>
      <c r="V45" s="25"/>
      <c r="W45" s="25"/>
      <c r="X45" s="25"/>
      <c r="Y45" s="31"/>
      <c r="Z45" s="32"/>
      <c r="AA45" s="32"/>
      <c r="AB45" s="32"/>
      <c r="AC45" s="22"/>
      <c r="AD45" s="32"/>
      <c r="AE45" s="32"/>
      <c r="AF45" s="32"/>
      <c r="AG45" s="32"/>
      <c r="AH45" s="32"/>
      <c r="AI45" s="22"/>
      <c r="AJ45" s="32"/>
      <c r="AK45" s="31"/>
    </row>
    <row r="46" spans="1:37" s="43" customFormat="1" ht="12.75" customHeight="1">
      <c r="A46" s="54" t="s">
        <v>59</v>
      </c>
      <c r="B46" s="53"/>
      <c r="C46" s="53"/>
      <c r="D46" s="53"/>
      <c r="E46" s="53"/>
      <c r="F46" s="53"/>
      <c r="G46" s="53"/>
      <c r="H46" s="25"/>
      <c r="I46" s="25"/>
      <c r="J46" s="25"/>
      <c r="K46" s="25"/>
      <c r="L46" s="25"/>
      <c r="M46" s="109"/>
      <c r="N46" s="35"/>
      <c r="O46" s="35"/>
      <c r="P46" s="35"/>
      <c r="Q46" s="35"/>
      <c r="R46" s="35"/>
      <c r="S46" s="25"/>
      <c r="T46" s="25"/>
      <c r="U46" s="25"/>
      <c r="V46" s="25"/>
      <c r="W46" s="25"/>
      <c r="X46" s="25"/>
      <c r="Y46" s="31"/>
      <c r="Z46" s="32"/>
      <c r="AA46" s="32"/>
      <c r="AB46" s="32"/>
      <c r="AC46" s="22"/>
      <c r="AD46" s="32"/>
      <c r="AE46" s="32"/>
      <c r="AF46" s="32"/>
      <c r="AG46" s="32"/>
      <c r="AH46" s="32"/>
      <c r="AI46" s="22"/>
      <c r="AJ46" s="32"/>
      <c r="AK46" s="31"/>
    </row>
    <row r="47" spans="1:37" s="43" customFormat="1" ht="12.75" customHeight="1">
      <c r="A47" s="54"/>
      <c r="B47" s="53"/>
      <c r="C47" s="53"/>
      <c r="D47" s="53"/>
      <c r="E47" s="31"/>
      <c r="F47" s="41"/>
      <c r="G47" s="41"/>
      <c r="H47" s="110"/>
      <c r="I47" s="110"/>
      <c r="J47" s="111"/>
      <c r="K47" s="112"/>
      <c r="L47" s="111"/>
      <c r="M47" s="111"/>
      <c r="N47" s="106"/>
      <c r="O47" s="106"/>
      <c r="P47" s="106"/>
      <c r="Q47" s="113"/>
      <c r="R47" s="112"/>
      <c r="S47" s="23"/>
      <c r="T47" s="23"/>
      <c r="U47" s="23"/>
      <c r="V47" s="23"/>
      <c r="W47" s="22"/>
      <c r="X47" s="23"/>
      <c r="Y47" s="31"/>
      <c r="Z47" s="26"/>
      <c r="AA47" s="26"/>
      <c r="AB47" s="26"/>
      <c r="AC47" s="22"/>
      <c r="AD47" s="23"/>
      <c r="AE47" s="23"/>
      <c r="AF47" s="23"/>
      <c r="AG47" s="23"/>
      <c r="AH47" s="23"/>
      <c r="AI47" s="22"/>
      <c r="AJ47" s="23"/>
      <c r="AK47" s="31"/>
    </row>
    <row r="48" spans="1:37">
      <c r="A48" s="81">
        <v>43496</v>
      </c>
      <c r="B48" s="82">
        <v>0.29172000000000003</v>
      </c>
      <c r="C48" s="82">
        <v>5.0455500000000004</v>
      </c>
      <c r="D48" s="77">
        <v>5.3372700000000002</v>
      </c>
      <c r="E48" s="82">
        <v>2.335</v>
      </c>
      <c r="F48" s="77">
        <v>7.6722700000000001</v>
      </c>
      <c r="H48" s="105" t="s">
        <v>36</v>
      </c>
      <c r="I48" s="105" t="s">
        <v>36</v>
      </c>
      <c r="J48" s="105" t="s">
        <v>36</v>
      </c>
      <c r="K48" s="105" t="s">
        <v>36</v>
      </c>
      <c r="L48" s="105" t="s">
        <v>36</v>
      </c>
      <c r="M48" s="106"/>
      <c r="N48" s="105" t="s">
        <v>36</v>
      </c>
      <c r="O48" s="105" t="s">
        <v>36</v>
      </c>
      <c r="P48" s="105" t="s">
        <v>36</v>
      </c>
      <c r="Q48" s="105" t="s">
        <v>36</v>
      </c>
      <c r="R48" s="105" t="s">
        <v>36</v>
      </c>
    </row>
    <row r="49" spans="1:18">
      <c r="A49" s="81">
        <v>43524</v>
      </c>
      <c r="B49" s="82">
        <v>0.93589</v>
      </c>
      <c r="C49" s="82">
        <v>12.39424</v>
      </c>
      <c r="D49" s="77">
        <v>13.33013</v>
      </c>
      <c r="E49" s="82">
        <v>1.5649999999999999</v>
      </c>
      <c r="F49" s="77">
        <v>14.89513</v>
      </c>
      <c r="H49" s="105" t="s">
        <v>36</v>
      </c>
      <c r="I49" s="105" t="s">
        <v>36</v>
      </c>
      <c r="J49" s="105" t="s">
        <v>36</v>
      </c>
      <c r="K49" s="105" t="s">
        <v>36</v>
      </c>
      <c r="L49" s="105" t="s">
        <v>36</v>
      </c>
      <c r="M49" s="106"/>
      <c r="N49" s="25">
        <f>B49/B48-1</f>
        <v>2.2081790758261342</v>
      </c>
      <c r="O49" s="25">
        <f>C49/C48-1</f>
        <v>1.4564695622875603</v>
      </c>
      <c r="P49" s="25">
        <f>D49/D48-1</f>
        <v>1.4975558665759836</v>
      </c>
      <c r="Q49" s="25">
        <f>E49/E48-1</f>
        <v>-0.32976445396145615</v>
      </c>
      <c r="R49" s="25">
        <f>F49/F48-1</f>
        <v>0.94142411567893203</v>
      </c>
    </row>
    <row r="50" spans="1:18">
      <c r="A50" s="81">
        <v>43555</v>
      </c>
      <c r="B50" s="82">
        <v>3.7524999999999999</v>
      </c>
      <c r="C50" s="82">
        <v>16.15035</v>
      </c>
      <c r="D50" s="77">
        <v>19.902850000000001</v>
      </c>
      <c r="E50" s="82">
        <v>2.4500000000000002</v>
      </c>
      <c r="F50" s="77">
        <v>22.35285</v>
      </c>
      <c r="H50" s="105" t="s">
        <v>36</v>
      </c>
      <c r="I50" s="105" t="s">
        <v>36</v>
      </c>
      <c r="J50" s="105" t="s">
        <v>36</v>
      </c>
      <c r="K50" s="105" t="s">
        <v>36</v>
      </c>
      <c r="L50" s="105" t="s">
        <v>36</v>
      </c>
      <c r="M50" s="106"/>
      <c r="N50" s="25">
        <f t="shared" ref="N50:N71" si="54">B50/B49-1</f>
        <v>3.0095524046629407</v>
      </c>
      <c r="O50" s="25">
        <f t="shared" ref="O50:O71" si="55">C50/C49-1</f>
        <v>0.30305286972012802</v>
      </c>
      <c r="P50" s="25">
        <f t="shared" ref="P50:P71" si="56">D50/D49-1</f>
        <v>0.49307246065867316</v>
      </c>
      <c r="Q50" s="25">
        <f t="shared" ref="Q50:Q71" si="57">E50/E49-1</f>
        <v>0.56549520766773176</v>
      </c>
      <c r="R50" s="25">
        <f t="shared" ref="R50:R71" si="58">F50/F49-1</f>
        <v>0.50068176645655327</v>
      </c>
    </row>
    <row r="51" spans="1:18">
      <c r="A51" s="81">
        <v>43585</v>
      </c>
      <c r="B51" s="82">
        <v>5.5248800000000005</v>
      </c>
      <c r="C51" s="82">
        <v>8.0377399999999994</v>
      </c>
      <c r="D51" s="82">
        <v>13.562619999999999</v>
      </c>
      <c r="E51" s="82">
        <v>1.7669999999999999</v>
      </c>
      <c r="F51" s="77">
        <v>15.329619999999998</v>
      </c>
      <c r="H51" s="105" t="s">
        <v>36</v>
      </c>
      <c r="I51" s="105" t="s">
        <v>36</v>
      </c>
      <c r="J51" s="105" t="s">
        <v>36</v>
      </c>
      <c r="K51" s="105" t="s">
        <v>36</v>
      </c>
      <c r="L51" s="105" t="s">
        <v>36</v>
      </c>
      <c r="M51" s="106"/>
      <c r="N51" s="25">
        <f t="shared" si="54"/>
        <v>0.47231978680879427</v>
      </c>
      <c r="O51" s="25">
        <f t="shared" si="55"/>
        <v>-0.50231790642308072</v>
      </c>
      <c r="P51" s="25">
        <f t="shared" si="56"/>
        <v>-0.31855889985605079</v>
      </c>
      <c r="Q51" s="25">
        <f t="shared" si="57"/>
        <v>-0.27877551020408176</v>
      </c>
      <c r="R51" s="25">
        <f t="shared" si="58"/>
        <v>-0.314198413177738</v>
      </c>
    </row>
    <row r="52" spans="1:18">
      <c r="A52" s="81">
        <v>43616</v>
      </c>
      <c r="B52" s="82">
        <v>15.880450000000002</v>
      </c>
      <c r="C52" s="82">
        <v>15.513219999999999</v>
      </c>
      <c r="D52" s="82">
        <v>31.39367</v>
      </c>
      <c r="E52" s="82">
        <v>0.33050000000000002</v>
      </c>
      <c r="F52" s="77">
        <v>31.724170000000001</v>
      </c>
      <c r="H52" s="105" t="s">
        <v>36</v>
      </c>
      <c r="I52" s="105" t="s">
        <v>36</v>
      </c>
      <c r="J52" s="105" t="s">
        <v>36</v>
      </c>
      <c r="K52" s="105" t="s">
        <v>36</v>
      </c>
      <c r="L52" s="105" t="s">
        <v>36</v>
      </c>
      <c r="M52" s="106"/>
      <c r="N52" s="25">
        <f t="shared" si="54"/>
        <v>1.8743520221253673</v>
      </c>
      <c r="O52" s="25">
        <f t="shared" si="55"/>
        <v>0.93004750091443622</v>
      </c>
      <c r="P52" s="25">
        <f t="shared" si="56"/>
        <v>1.3147201646879441</v>
      </c>
      <c r="Q52" s="25">
        <f t="shared" si="57"/>
        <v>-0.8129598189020939</v>
      </c>
      <c r="R52" s="25">
        <f t="shared" si="58"/>
        <v>1.0694687800480378</v>
      </c>
    </row>
    <row r="53" spans="1:18">
      <c r="A53" s="81">
        <v>43646</v>
      </c>
      <c r="B53" s="82">
        <v>5.6184799999999999</v>
      </c>
      <c r="C53" s="82">
        <v>17.278759999999998</v>
      </c>
      <c r="D53" s="82">
        <v>22.897239999999996</v>
      </c>
      <c r="E53" s="82">
        <v>4.2324999999999999</v>
      </c>
      <c r="F53" s="77">
        <v>27.129739999999998</v>
      </c>
      <c r="H53" s="105" t="s">
        <v>36</v>
      </c>
      <c r="I53" s="105" t="s">
        <v>36</v>
      </c>
      <c r="J53" s="105" t="s">
        <v>36</v>
      </c>
      <c r="K53" s="105" t="s">
        <v>36</v>
      </c>
      <c r="L53" s="105" t="s">
        <v>36</v>
      </c>
      <c r="M53" s="106"/>
      <c r="N53" s="25">
        <f t="shared" si="54"/>
        <v>-0.64620146154548519</v>
      </c>
      <c r="O53" s="25">
        <f t="shared" si="55"/>
        <v>0.11380873861132623</v>
      </c>
      <c r="P53" s="25">
        <f t="shared" si="56"/>
        <v>-0.27064150193335168</v>
      </c>
      <c r="Q53" s="25">
        <f t="shared" si="57"/>
        <v>11.806354009077156</v>
      </c>
      <c r="R53" s="25">
        <f t="shared" si="58"/>
        <v>-0.14482427751458915</v>
      </c>
    </row>
    <row r="54" spans="1:18">
      <c r="A54" s="81">
        <v>43677</v>
      </c>
      <c r="B54" s="82">
        <v>4.1453100000000003</v>
      </c>
      <c r="C54" s="82">
        <v>10.04566</v>
      </c>
      <c r="D54" s="82">
        <v>14.19097</v>
      </c>
      <c r="E54" s="82">
        <v>4.3499999999999996</v>
      </c>
      <c r="F54" s="77">
        <v>18.540970000000002</v>
      </c>
      <c r="H54" s="105" t="s">
        <v>36</v>
      </c>
      <c r="I54" s="105" t="s">
        <v>36</v>
      </c>
      <c r="J54" s="105" t="s">
        <v>36</v>
      </c>
      <c r="K54" s="105" t="s">
        <v>36</v>
      </c>
      <c r="L54" s="105" t="s">
        <v>36</v>
      </c>
      <c r="M54" s="106"/>
      <c r="N54" s="25">
        <f t="shared" si="54"/>
        <v>-0.26220080875966445</v>
      </c>
      <c r="O54" s="25">
        <f t="shared" si="55"/>
        <v>-0.41861221522840752</v>
      </c>
      <c r="P54" s="25">
        <f t="shared" si="56"/>
        <v>-0.38023229000525816</v>
      </c>
      <c r="Q54" s="25">
        <f t="shared" si="57"/>
        <v>2.7761370348493797E-2</v>
      </c>
      <c r="R54" s="25">
        <f t="shared" si="58"/>
        <v>-0.31658136052907238</v>
      </c>
    </row>
    <row r="55" spans="1:18">
      <c r="A55" s="81">
        <v>43708</v>
      </c>
      <c r="B55" s="82">
        <v>0.47552</v>
      </c>
      <c r="C55" s="82">
        <v>8.4816299999999991</v>
      </c>
      <c r="D55" s="82">
        <v>8.9571499999999986</v>
      </c>
      <c r="E55" s="82">
        <v>1.5249999999999999</v>
      </c>
      <c r="F55" s="77">
        <v>10.482149999999999</v>
      </c>
      <c r="H55" s="105" t="s">
        <v>36</v>
      </c>
      <c r="I55" s="105" t="s">
        <v>36</v>
      </c>
      <c r="J55" s="105" t="s">
        <v>36</v>
      </c>
      <c r="K55" s="105" t="s">
        <v>36</v>
      </c>
      <c r="L55" s="105" t="s">
        <v>36</v>
      </c>
      <c r="M55" s="106"/>
      <c r="N55" s="25">
        <f t="shared" si="54"/>
        <v>-0.88528722821694883</v>
      </c>
      <c r="O55" s="25">
        <f t="shared" si="55"/>
        <v>-0.15569210982653214</v>
      </c>
      <c r="P55" s="25">
        <f t="shared" si="56"/>
        <v>-0.36881340739921242</v>
      </c>
      <c r="Q55" s="25">
        <f t="shared" si="57"/>
        <v>-0.64942528735632177</v>
      </c>
      <c r="R55" s="25">
        <f t="shared" si="58"/>
        <v>-0.43464931985759114</v>
      </c>
    </row>
    <row r="56" spans="1:18">
      <c r="A56" s="81">
        <v>43738</v>
      </c>
      <c r="B56" s="82">
        <v>5.8407600000000004</v>
      </c>
      <c r="C56" s="82">
        <v>18.050709999999999</v>
      </c>
      <c r="D56" s="82">
        <v>23.891469999999998</v>
      </c>
      <c r="E56" s="82">
        <v>5.4022500000000004</v>
      </c>
      <c r="F56" s="77">
        <v>29.29372</v>
      </c>
      <c r="H56" s="105" t="s">
        <v>36</v>
      </c>
      <c r="I56" s="105" t="s">
        <v>36</v>
      </c>
      <c r="J56" s="105" t="s">
        <v>36</v>
      </c>
      <c r="K56" s="105" t="s">
        <v>36</v>
      </c>
      <c r="L56" s="105" t="s">
        <v>36</v>
      </c>
      <c r="M56" s="106"/>
      <c r="N56" s="25">
        <f t="shared" si="54"/>
        <v>11.282890309555855</v>
      </c>
      <c r="O56" s="25">
        <f t="shared" si="55"/>
        <v>1.1282123837045472</v>
      </c>
      <c r="P56" s="25">
        <f t="shared" si="56"/>
        <v>1.6673071233595511</v>
      </c>
      <c r="Q56" s="25">
        <f t="shared" si="57"/>
        <v>2.5424590163934431</v>
      </c>
      <c r="R56" s="25">
        <f t="shared" si="58"/>
        <v>1.7946289644777078</v>
      </c>
    </row>
    <row r="57" spans="1:18">
      <c r="A57" s="81">
        <v>43769</v>
      </c>
      <c r="B57" s="82">
        <v>2.43425</v>
      </c>
      <c r="C57" s="82">
        <v>6.7213799999999999</v>
      </c>
      <c r="D57" s="82">
        <v>9.1556300000000004</v>
      </c>
      <c r="E57" s="82">
        <v>2.79</v>
      </c>
      <c r="F57" s="77">
        <v>11.945630000000001</v>
      </c>
      <c r="H57" s="105" t="s">
        <v>36</v>
      </c>
      <c r="I57" s="105" t="s">
        <v>36</v>
      </c>
      <c r="J57" s="105" t="s">
        <v>36</v>
      </c>
      <c r="K57" s="105" t="s">
        <v>36</v>
      </c>
      <c r="L57" s="105" t="s">
        <v>36</v>
      </c>
      <c r="M57" s="106"/>
      <c r="N57" s="25">
        <f t="shared" si="54"/>
        <v>-0.58323060697580453</v>
      </c>
      <c r="O57" s="25">
        <f t="shared" si="55"/>
        <v>-0.62763902361735346</v>
      </c>
      <c r="P57" s="25">
        <f t="shared" si="56"/>
        <v>-0.6167824750842037</v>
      </c>
      <c r="Q57" s="25">
        <f t="shared" si="57"/>
        <v>-0.48354852144939608</v>
      </c>
      <c r="R57" s="25">
        <f t="shared" si="58"/>
        <v>-0.59221191436253229</v>
      </c>
    </row>
    <row r="58" spans="1:18">
      <c r="A58" s="81">
        <v>43799</v>
      </c>
      <c r="B58" s="82">
        <v>0.75039</v>
      </c>
      <c r="C58" s="82">
        <v>18.635919999999999</v>
      </c>
      <c r="D58" s="82">
        <v>19.386309999999998</v>
      </c>
      <c r="E58" s="82">
        <v>4.2777500000000002</v>
      </c>
      <c r="F58" s="77">
        <v>23.664059999999999</v>
      </c>
      <c r="H58" s="105" t="s">
        <v>36</v>
      </c>
      <c r="I58" s="105" t="s">
        <v>36</v>
      </c>
      <c r="J58" s="105" t="s">
        <v>36</v>
      </c>
      <c r="K58" s="105" t="s">
        <v>36</v>
      </c>
      <c r="L58" s="105" t="s">
        <v>36</v>
      </c>
      <c r="M58" s="106"/>
      <c r="N58" s="25">
        <f t="shared" si="54"/>
        <v>-0.69173667454041288</v>
      </c>
      <c r="O58" s="25">
        <f t="shared" si="55"/>
        <v>1.772633000961112</v>
      </c>
      <c r="P58" s="25">
        <f t="shared" si="56"/>
        <v>1.117419554962356</v>
      </c>
      <c r="Q58" s="25">
        <f t="shared" si="57"/>
        <v>0.53324372759856642</v>
      </c>
      <c r="R58" s="25">
        <f t="shared" si="58"/>
        <v>0.98098049244786556</v>
      </c>
    </row>
    <row r="59" spans="1:18">
      <c r="A59" s="81">
        <v>43830</v>
      </c>
      <c r="B59" s="82">
        <v>3.1479400000000002</v>
      </c>
      <c r="C59" s="82">
        <v>8.9797499999999992</v>
      </c>
      <c r="D59" s="82">
        <v>12.127689999999999</v>
      </c>
      <c r="E59" s="82">
        <v>2.95</v>
      </c>
      <c r="F59" s="77">
        <v>15.07769</v>
      </c>
      <c r="H59" s="105" t="s">
        <v>36</v>
      </c>
      <c r="I59" s="105" t="s">
        <v>36</v>
      </c>
      <c r="J59" s="105" t="s">
        <v>36</v>
      </c>
      <c r="K59" s="105" t="s">
        <v>36</v>
      </c>
      <c r="L59" s="105" t="s">
        <v>36</v>
      </c>
      <c r="M59" s="106"/>
      <c r="N59" s="25">
        <f t="shared" si="54"/>
        <v>3.1950718959474411</v>
      </c>
      <c r="O59" s="25">
        <f t="shared" si="55"/>
        <v>-0.51814828567626392</v>
      </c>
      <c r="P59" s="25">
        <f t="shared" si="56"/>
        <v>-0.37441988702336848</v>
      </c>
      <c r="Q59" s="25">
        <f t="shared" si="57"/>
        <v>-0.31038513237098941</v>
      </c>
      <c r="R59" s="25">
        <f t="shared" si="58"/>
        <v>-0.36284433017833795</v>
      </c>
    </row>
    <row r="60" spans="1:18">
      <c r="A60" s="81">
        <v>43861</v>
      </c>
      <c r="B60" s="82">
        <v>2.5381199999999997</v>
      </c>
      <c r="C60" s="82">
        <v>10.94345</v>
      </c>
      <c r="D60" s="82">
        <v>13.48157</v>
      </c>
      <c r="E60" s="82">
        <v>11.824999999999999</v>
      </c>
      <c r="F60" s="77">
        <v>25.306570000000001</v>
      </c>
      <c r="H60" s="25">
        <f>B60/B48-1</f>
        <v>7.7005347593582876</v>
      </c>
      <c r="I60" s="25">
        <f>C60/C48-1</f>
        <v>1.1689310382416189</v>
      </c>
      <c r="J60" s="25">
        <f>D60/D48-1</f>
        <v>1.5259299229756036</v>
      </c>
      <c r="K60" s="25">
        <f>E60/E48-1</f>
        <v>4.0642398286937897</v>
      </c>
      <c r="L60" s="25">
        <f>F60/F48-1</f>
        <v>2.2984462225651598</v>
      </c>
      <c r="M60" s="106"/>
      <c r="N60" s="25">
        <f t="shared" si="54"/>
        <v>-0.193720337744684</v>
      </c>
      <c r="O60" s="25">
        <f t="shared" si="55"/>
        <v>0.21868092096105141</v>
      </c>
      <c r="P60" s="25">
        <f t="shared" si="56"/>
        <v>0.11163543923038932</v>
      </c>
      <c r="Q60" s="105" t="s">
        <v>36</v>
      </c>
      <c r="R60" s="25">
        <f t="shared" si="58"/>
        <v>0.67841161345007084</v>
      </c>
    </row>
    <row r="61" spans="1:18">
      <c r="A61" s="81">
        <v>43890</v>
      </c>
      <c r="B61" s="82">
        <v>3.1743899999999998</v>
      </c>
      <c r="C61" s="82">
        <v>15.53407</v>
      </c>
      <c r="D61" s="82">
        <v>18.708459999999999</v>
      </c>
      <c r="E61" s="82">
        <v>7.0374099999999995</v>
      </c>
      <c r="F61" s="77">
        <v>25.745869999999996</v>
      </c>
      <c r="H61" s="25">
        <f t="shared" ref="H61:H71" si="59">B61/B49-1</f>
        <v>2.3918409214758141</v>
      </c>
      <c r="I61" s="25">
        <f t="shared" ref="I61:I71" si="60">C61/C49-1</f>
        <v>0.25332977253950228</v>
      </c>
      <c r="J61" s="25">
        <f t="shared" ref="J61:J71" si="61">D61/D49-1</f>
        <v>0.40347168407209821</v>
      </c>
      <c r="K61" s="25">
        <f t="shared" ref="K61:K71" si="62">E61/E49-1</f>
        <v>3.4967476038338656</v>
      </c>
      <c r="L61" s="25">
        <f t="shared" ref="L61:L71" si="63">F61/F49-1</f>
        <v>0.72847568299168897</v>
      </c>
      <c r="M61" s="106"/>
      <c r="N61" s="25">
        <f t="shared" si="54"/>
        <v>0.25068554678265809</v>
      </c>
      <c r="O61" s="25">
        <f t="shared" si="55"/>
        <v>0.41948562838958448</v>
      </c>
      <c r="P61" s="25">
        <f t="shared" si="56"/>
        <v>0.38770632797218707</v>
      </c>
      <c r="Q61" s="25">
        <f t="shared" si="57"/>
        <v>-0.40487019027484139</v>
      </c>
      <c r="R61" s="25">
        <f t="shared" si="58"/>
        <v>1.7359128479284003E-2</v>
      </c>
    </row>
    <row r="62" spans="1:18">
      <c r="A62" s="81">
        <v>43921</v>
      </c>
      <c r="B62" s="82">
        <v>1.5376099999999999</v>
      </c>
      <c r="C62" s="82">
        <v>2.7722899999999999</v>
      </c>
      <c r="D62" s="82">
        <v>4.3098999999999998</v>
      </c>
      <c r="E62" s="82">
        <v>0.3</v>
      </c>
      <c r="F62" s="77">
        <v>4.6098999999999997</v>
      </c>
      <c r="H62" s="25">
        <f t="shared" si="59"/>
        <v>-0.59024383744170561</v>
      </c>
      <c r="I62" s="25">
        <f t="shared" si="60"/>
        <v>-0.82834489655022958</v>
      </c>
      <c r="J62" s="25">
        <f t="shared" si="61"/>
        <v>-0.78345312354763263</v>
      </c>
      <c r="K62" s="25">
        <f t="shared" si="62"/>
        <v>-0.87755102040816324</v>
      </c>
      <c r="L62" s="25">
        <f t="shared" si="63"/>
        <v>-0.79376679036453968</v>
      </c>
      <c r="M62" s="106"/>
      <c r="N62" s="25">
        <f t="shared" si="54"/>
        <v>-0.51562032390475021</v>
      </c>
      <c r="O62" s="25">
        <f t="shared" si="55"/>
        <v>-0.82153485853997055</v>
      </c>
      <c r="P62" s="25">
        <f t="shared" si="56"/>
        <v>-0.7696282858129424</v>
      </c>
      <c r="Q62" s="25">
        <f t="shared" si="57"/>
        <v>-0.95737068040657003</v>
      </c>
      <c r="R62" s="25">
        <f t="shared" si="58"/>
        <v>-0.82094603911229258</v>
      </c>
    </row>
    <row r="63" spans="1:18">
      <c r="A63" s="81">
        <v>43951</v>
      </c>
      <c r="B63" s="82">
        <v>0.50283</v>
      </c>
      <c r="C63" s="82">
        <v>9.0591399999999993</v>
      </c>
      <c r="D63" s="82">
        <v>9.5619699999999987</v>
      </c>
      <c r="E63" s="82">
        <v>2.5550000000000002</v>
      </c>
      <c r="F63" s="77">
        <v>12.116969999999998</v>
      </c>
      <c r="H63" s="25">
        <f t="shared" si="59"/>
        <v>-0.90898806851913527</v>
      </c>
      <c r="I63" s="25">
        <f t="shared" si="60"/>
        <v>0.1270755212286041</v>
      </c>
      <c r="J63" s="25">
        <f t="shared" si="61"/>
        <v>-0.29497619191572133</v>
      </c>
      <c r="K63" s="25">
        <f t="shared" si="62"/>
        <v>0.4459535936615735</v>
      </c>
      <c r="L63" s="25">
        <f t="shared" si="63"/>
        <v>-0.20957140490109993</v>
      </c>
      <c r="M63" s="106"/>
      <c r="N63" s="25">
        <f t="shared" si="54"/>
        <v>-0.67297949415001201</v>
      </c>
      <c r="O63" s="25">
        <f t="shared" si="55"/>
        <v>2.2677461593123374</v>
      </c>
      <c r="P63" s="25">
        <f t="shared" si="56"/>
        <v>1.2186060001392143</v>
      </c>
      <c r="Q63" s="25">
        <f t="shared" si="57"/>
        <v>7.5166666666666675</v>
      </c>
      <c r="R63" s="25">
        <f t="shared" si="58"/>
        <v>1.6284669949456605</v>
      </c>
    </row>
    <row r="64" spans="1:18">
      <c r="A64" s="81">
        <v>43982</v>
      </c>
      <c r="B64" s="82">
        <v>1.7559</v>
      </c>
      <c r="C64" s="82">
        <v>50.413650000000004</v>
      </c>
      <c r="D64" s="82">
        <v>52.169550000000001</v>
      </c>
      <c r="E64" s="82">
        <v>5.6130000000000004</v>
      </c>
      <c r="F64" s="77">
        <v>57.782550000000001</v>
      </c>
      <c r="H64" s="25">
        <f t="shared" si="59"/>
        <v>-0.88943008541949375</v>
      </c>
      <c r="I64" s="25">
        <f t="shared" si="60"/>
        <v>2.2497218501381409</v>
      </c>
      <c r="J64" s="25">
        <f t="shared" si="61"/>
        <v>0.66178564022619857</v>
      </c>
      <c r="K64" s="25">
        <f t="shared" si="62"/>
        <v>15.983358547655069</v>
      </c>
      <c r="L64" s="25">
        <f t="shared" si="63"/>
        <v>0.82140462618880172</v>
      </c>
      <c r="M64" s="106"/>
      <c r="N64" s="25">
        <f t="shared" si="54"/>
        <v>2.4920350814390551</v>
      </c>
      <c r="O64" s="25">
        <f t="shared" si="55"/>
        <v>4.5649487699715436</v>
      </c>
      <c r="P64" s="25">
        <f t="shared" si="56"/>
        <v>4.4559416103585354</v>
      </c>
      <c r="Q64" s="25">
        <f t="shared" si="57"/>
        <v>1.1968688845401174</v>
      </c>
      <c r="R64" s="25">
        <f t="shared" si="58"/>
        <v>3.7687293110406319</v>
      </c>
    </row>
    <row r="65" spans="1:18">
      <c r="A65" s="81">
        <v>44012</v>
      </c>
      <c r="B65" s="82">
        <v>14.6753</v>
      </c>
      <c r="C65" s="82">
        <v>49.913800000000002</v>
      </c>
      <c r="D65" s="82">
        <v>64.589100000000002</v>
      </c>
      <c r="E65" s="82">
        <v>4.282</v>
      </c>
      <c r="F65" s="77">
        <v>68.871099999999998</v>
      </c>
      <c r="H65" s="25">
        <f t="shared" si="59"/>
        <v>1.6119697854223918</v>
      </c>
      <c r="I65" s="25">
        <f t="shared" si="60"/>
        <v>1.8887373862476244</v>
      </c>
      <c r="J65" s="25">
        <f t="shared" si="61"/>
        <v>1.8208246932818111</v>
      </c>
      <c r="K65" s="25">
        <f t="shared" si="62"/>
        <v>1.1695215593620745E-2</v>
      </c>
      <c r="L65" s="25">
        <f t="shared" si="63"/>
        <v>1.538583119484374</v>
      </c>
      <c r="M65" s="106"/>
      <c r="N65" s="25">
        <f t="shared" si="54"/>
        <v>7.3577082977390518</v>
      </c>
      <c r="O65" s="25">
        <f t="shared" si="55"/>
        <v>-9.9149734248562549E-3</v>
      </c>
      <c r="P65" s="25">
        <f t="shared" si="56"/>
        <v>0.23806128287478034</v>
      </c>
      <c r="Q65" s="25">
        <f t="shared" si="57"/>
        <v>-0.23712809549260649</v>
      </c>
      <c r="R65" s="25">
        <f t="shared" si="58"/>
        <v>0.1919013612241065</v>
      </c>
    </row>
    <row r="66" spans="1:18">
      <c r="A66" s="81">
        <v>44043</v>
      </c>
      <c r="B66" s="82">
        <v>7.8965500000000004</v>
      </c>
      <c r="C66" s="82">
        <v>9.7238100000000003</v>
      </c>
      <c r="D66" s="82">
        <v>17.620360000000002</v>
      </c>
      <c r="E66" s="82">
        <v>1.323</v>
      </c>
      <c r="F66" s="77">
        <v>18.943360000000002</v>
      </c>
      <c r="H66" s="25">
        <f t="shared" si="59"/>
        <v>0.90493593965228181</v>
      </c>
      <c r="I66" s="25">
        <f t="shared" si="60"/>
        <v>-3.2038711244457785E-2</v>
      </c>
      <c r="J66" s="25">
        <f t="shared" si="61"/>
        <v>0.24166001337470244</v>
      </c>
      <c r="K66" s="25">
        <f t="shared" si="62"/>
        <v>-0.69586206896551728</v>
      </c>
      <c r="L66" s="25">
        <f t="shared" si="63"/>
        <v>2.1702748022352614E-2</v>
      </c>
      <c r="M66" s="106"/>
      <c r="N66" s="25">
        <f t="shared" si="54"/>
        <v>-0.46191559968109674</v>
      </c>
      <c r="O66" s="25">
        <f t="shared" si="55"/>
        <v>-0.80518794401548266</v>
      </c>
      <c r="P66" s="25">
        <f t="shared" si="56"/>
        <v>-0.72719297838180119</v>
      </c>
      <c r="Q66" s="25">
        <f t="shared" si="57"/>
        <v>-0.69103222793087338</v>
      </c>
      <c r="R66" s="25">
        <f t="shared" si="58"/>
        <v>-0.72494471556284124</v>
      </c>
    </row>
    <row r="67" spans="1:18">
      <c r="A67" s="81">
        <v>44074</v>
      </c>
      <c r="B67" s="82">
        <v>9.7590900000000005</v>
      </c>
      <c r="C67" s="82">
        <v>21.2727</v>
      </c>
      <c r="D67" s="82">
        <v>31.031790000000001</v>
      </c>
      <c r="E67" s="82">
        <v>1.6395</v>
      </c>
      <c r="F67" s="77">
        <v>32.671289999999999</v>
      </c>
      <c r="H67" s="25">
        <f t="shared" si="59"/>
        <v>19.522985363391655</v>
      </c>
      <c r="I67" s="25">
        <f t="shared" si="60"/>
        <v>1.5080910155241392</v>
      </c>
      <c r="J67" s="25">
        <f t="shared" si="61"/>
        <v>2.4644713999430627</v>
      </c>
      <c r="K67" s="25">
        <f t="shared" si="62"/>
        <v>7.5081967213114886E-2</v>
      </c>
      <c r="L67" s="25">
        <f t="shared" si="63"/>
        <v>2.1168500736967131</v>
      </c>
      <c r="M67" s="106"/>
      <c r="N67" s="25">
        <f t="shared" si="54"/>
        <v>0.23586756241649831</v>
      </c>
      <c r="O67" s="25">
        <f t="shared" si="55"/>
        <v>1.1876918615234153</v>
      </c>
      <c r="P67" s="25">
        <f t="shared" si="56"/>
        <v>0.76113257617892027</v>
      </c>
      <c r="Q67" s="25">
        <f t="shared" si="57"/>
        <v>0.23922902494331066</v>
      </c>
      <c r="R67" s="25">
        <f t="shared" si="58"/>
        <v>0.72468294959289148</v>
      </c>
    </row>
    <row r="68" spans="1:18">
      <c r="A68" s="81">
        <v>44104</v>
      </c>
      <c r="B68" s="82">
        <v>13.702399999999999</v>
      </c>
      <c r="C68" s="82">
        <v>18.840589999999999</v>
      </c>
      <c r="D68" s="82">
        <v>32.542989999999996</v>
      </c>
      <c r="E68" s="82">
        <v>2.2124999999999999</v>
      </c>
      <c r="F68" s="77">
        <v>34.755489999999995</v>
      </c>
      <c r="H68" s="25">
        <f t="shared" si="59"/>
        <v>1.3459960690047184</v>
      </c>
      <c r="I68" s="25">
        <f t="shared" si="60"/>
        <v>4.3758943554020879E-2</v>
      </c>
      <c r="J68" s="25">
        <f t="shared" si="61"/>
        <v>0.36211752562734723</v>
      </c>
      <c r="K68" s="25">
        <f t="shared" si="62"/>
        <v>-0.59044842426766631</v>
      </c>
      <c r="L68" s="25">
        <f t="shared" si="63"/>
        <v>0.18644849476269987</v>
      </c>
      <c r="M68" s="106"/>
      <c r="N68" s="25">
        <f t="shared" si="54"/>
        <v>0.40406533805918365</v>
      </c>
      <c r="O68" s="25">
        <f t="shared" si="55"/>
        <v>-0.11433010384201359</v>
      </c>
      <c r="P68" s="25">
        <f t="shared" si="56"/>
        <v>4.8698447624194285E-2</v>
      </c>
      <c r="Q68" s="25">
        <f t="shared" si="57"/>
        <v>0.3494967978042085</v>
      </c>
      <c r="R68" s="25">
        <f t="shared" si="58"/>
        <v>6.3793012152259632E-2</v>
      </c>
    </row>
    <row r="69" spans="1:18">
      <c r="A69" s="81">
        <v>44135</v>
      </c>
      <c r="B69" s="82">
        <v>11.228629999999999</v>
      </c>
      <c r="C69" s="82">
        <v>15.566000000000001</v>
      </c>
      <c r="D69" s="82">
        <v>26.794629999999998</v>
      </c>
      <c r="E69" s="82">
        <v>3.5525000000000002</v>
      </c>
      <c r="F69" s="77">
        <v>30.34713</v>
      </c>
      <c r="H69" s="25">
        <f t="shared" si="59"/>
        <v>3.612767792954708</v>
      </c>
      <c r="I69" s="25">
        <f t="shared" si="60"/>
        <v>1.3158934623544569</v>
      </c>
      <c r="J69" s="25">
        <f t="shared" si="61"/>
        <v>1.9265741407199721</v>
      </c>
      <c r="K69" s="25">
        <f t="shared" si="62"/>
        <v>0.27329749103942658</v>
      </c>
      <c r="L69" s="25">
        <f t="shared" si="63"/>
        <v>1.5404378002667083</v>
      </c>
      <c r="M69" s="106"/>
      <c r="N69" s="25">
        <f t="shared" si="54"/>
        <v>-0.18053552662307337</v>
      </c>
      <c r="O69" s="25">
        <f t="shared" si="55"/>
        <v>-0.17380506661415585</v>
      </c>
      <c r="P69" s="25">
        <f t="shared" si="56"/>
        <v>-0.17663896279966895</v>
      </c>
      <c r="Q69" s="25">
        <f t="shared" si="57"/>
        <v>0.60564971751412444</v>
      </c>
      <c r="R69" s="25">
        <f t="shared" si="58"/>
        <v>-0.12683924180035999</v>
      </c>
    </row>
    <row r="70" spans="1:18">
      <c r="A70" s="81">
        <v>44165</v>
      </c>
      <c r="B70" s="82">
        <v>5.6009200000000003</v>
      </c>
      <c r="C70" s="82">
        <v>24.94519</v>
      </c>
      <c r="D70" s="82">
        <v>30.546109999999999</v>
      </c>
      <c r="E70" s="82">
        <v>0.95</v>
      </c>
      <c r="F70" s="77">
        <v>31.496109999999998</v>
      </c>
      <c r="H70" s="25">
        <f t="shared" si="59"/>
        <v>6.4640120470688576</v>
      </c>
      <c r="I70" s="25">
        <f t="shared" si="60"/>
        <v>0.33855425436468933</v>
      </c>
      <c r="J70" s="25">
        <f t="shared" si="61"/>
        <v>0.5756536442468938</v>
      </c>
      <c r="K70" s="25">
        <f t="shared" si="62"/>
        <v>-0.77792063584828475</v>
      </c>
      <c r="L70" s="25">
        <f t="shared" si="63"/>
        <v>0.3309681432518341</v>
      </c>
      <c r="M70" s="106"/>
      <c r="N70" s="25">
        <f t="shared" si="54"/>
        <v>-0.50119293270862064</v>
      </c>
      <c r="O70" s="25">
        <f t="shared" si="55"/>
        <v>0.60254336374148787</v>
      </c>
      <c r="P70" s="25">
        <f t="shared" si="56"/>
        <v>0.14000865098715676</v>
      </c>
      <c r="Q70" s="25">
        <f t="shared" si="57"/>
        <v>-0.73258268824771289</v>
      </c>
      <c r="R70" s="25">
        <f t="shared" si="58"/>
        <v>3.7861240914709215E-2</v>
      </c>
    </row>
    <row r="71" spans="1:18">
      <c r="A71" s="81">
        <v>44196</v>
      </c>
      <c r="B71" s="82">
        <v>12.971399999999999</v>
      </c>
      <c r="C71" s="82">
        <v>29.470659999999999</v>
      </c>
      <c r="D71" s="82">
        <v>42.442059999999998</v>
      </c>
      <c r="E71" s="82">
        <v>5.0443899999999999</v>
      </c>
      <c r="F71" s="77">
        <v>47.486449999999998</v>
      </c>
      <c r="H71" s="25">
        <f t="shared" si="59"/>
        <v>3.1205995031671501</v>
      </c>
      <c r="I71" s="25">
        <f t="shared" si="60"/>
        <v>2.2819020574069437</v>
      </c>
      <c r="J71" s="25">
        <f t="shared" si="61"/>
        <v>2.4995996764429171</v>
      </c>
      <c r="K71" s="25">
        <f t="shared" si="62"/>
        <v>0.70996271186440674</v>
      </c>
      <c r="L71" s="25">
        <f t="shared" si="63"/>
        <v>2.1494512753611459</v>
      </c>
      <c r="M71" s="106"/>
      <c r="N71" s="25">
        <f t="shared" si="54"/>
        <v>1.3159409525577939</v>
      </c>
      <c r="O71" s="25">
        <f t="shared" si="55"/>
        <v>0.18141653761707155</v>
      </c>
      <c r="P71" s="25">
        <f t="shared" si="56"/>
        <v>0.38944238726305902</v>
      </c>
      <c r="Q71" s="25">
        <f t="shared" si="57"/>
        <v>4.3098842105263158</v>
      </c>
      <c r="R71" s="25">
        <f t="shared" si="58"/>
        <v>0.50769253726888808</v>
      </c>
    </row>
    <row r="72" spans="1:18">
      <c r="A72" s="81">
        <v>44227</v>
      </c>
      <c r="B72" s="82">
        <v>15.179540000000001</v>
      </c>
      <c r="C72" s="82">
        <v>22.373169999999998</v>
      </c>
      <c r="D72" s="82">
        <v>37.552709999999998</v>
      </c>
      <c r="E72" s="82">
        <v>8.2025000000000006</v>
      </c>
      <c r="F72" s="77">
        <v>45.755209999999998</v>
      </c>
      <c r="H72" s="25">
        <f t="shared" ref="H72" si="64">B72/B60-1</f>
        <v>4.980623453579816</v>
      </c>
      <c r="I72" s="25">
        <f t="shared" ref="I72" si="65">C72/C60-1</f>
        <v>1.0444347988979708</v>
      </c>
      <c r="J72" s="25">
        <f t="shared" ref="J72" si="66">D72/D60-1</f>
        <v>1.7854849249753553</v>
      </c>
      <c r="K72" s="25">
        <f t="shared" ref="K72" si="67">E72/E60-1</f>
        <v>-0.30634249471458763</v>
      </c>
      <c r="L72" s="25">
        <f t="shared" ref="L72" si="68">F72/F60-1</f>
        <v>0.80803680625228935</v>
      </c>
      <c r="M72" s="106"/>
      <c r="N72" s="25">
        <f t="shared" ref="N72" si="69">B72/B71-1</f>
        <v>0.17023143222782444</v>
      </c>
      <c r="O72" s="25">
        <f t="shared" ref="O72" si="70">C72/C71-1</f>
        <v>-0.24083240755381796</v>
      </c>
      <c r="P72" s="25">
        <f t="shared" ref="P72" si="71">D72/D71-1</f>
        <v>-0.11520058168712832</v>
      </c>
      <c r="Q72" s="25">
        <f t="shared" ref="Q72" si="72">E72/E71-1</f>
        <v>0.62606380553446517</v>
      </c>
      <c r="R72" s="25">
        <f t="shared" ref="R72" si="73">F72/F71-1</f>
        <v>-3.645755789283045E-2</v>
      </c>
    </row>
    <row r="73" spans="1:18">
      <c r="A73" s="81">
        <v>44255</v>
      </c>
      <c r="B73" s="82">
        <v>9.4359099999999998</v>
      </c>
      <c r="C73" s="82">
        <v>31.845599999999997</v>
      </c>
      <c r="D73" s="82">
        <v>41.281509999999997</v>
      </c>
      <c r="E73" s="82">
        <v>4.0999999999999996</v>
      </c>
      <c r="F73" s="77">
        <v>45.381509999999999</v>
      </c>
      <c r="H73" s="25">
        <f t="shared" ref="H73" si="74">B73/B61-1</f>
        <v>1.972511254130715</v>
      </c>
      <c r="I73" s="25">
        <f t="shared" ref="I73" si="75">C73/C61-1</f>
        <v>1.0500486994071738</v>
      </c>
      <c r="J73" s="25">
        <f t="shared" ref="J73" si="76">D73/D61-1</f>
        <v>1.2065691136523262</v>
      </c>
      <c r="K73" s="25">
        <f t="shared" ref="K73" si="77">E73/E61-1</f>
        <v>-0.41739929888979044</v>
      </c>
      <c r="L73" s="25">
        <f t="shared" ref="L73" si="78">F73/F61-1</f>
        <v>0.76267144982865243</v>
      </c>
      <c r="M73" s="106"/>
      <c r="N73" s="25">
        <f t="shared" ref="N73" si="79">B73/B72-1</f>
        <v>-0.37837971374626644</v>
      </c>
      <c r="O73" s="25">
        <f t="shared" ref="O73" si="80">C73/C72-1</f>
        <v>0.42338345437861502</v>
      </c>
      <c r="P73" s="25">
        <f t="shared" ref="P73" si="81">D73/D72-1</f>
        <v>9.9295097477652083E-2</v>
      </c>
      <c r="Q73" s="25">
        <f t="shared" ref="Q73" si="82">E73/E72-1</f>
        <v>-0.50015239256324295</v>
      </c>
      <c r="R73" s="25">
        <f t="shared" ref="R73" si="83">F73/F72-1</f>
        <v>-8.1673759119452738E-3</v>
      </c>
    </row>
    <row r="74" spans="1:18">
      <c r="A74" s="81">
        <v>44286</v>
      </c>
      <c r="B74" s="82">
        <v>18.257360000000002</v>
      </c>
      <c r="C74" s="82">
        <v>27.24043</v>
      </c>
      <c r="D74" s="82">
        <v>45.497790000000002</v>
      </c>
      <c r="E74" s="82">
        <v>5.9249999999999998</v>
      </c>
      <c r="F74" s="77">
        <v>51.422789999999999</v>
      </c>
      <c r="H74" s="25">
        <f t="shared" ref="H74" si="84">B74/B62-1</f>
        <v>10.873856179395297</v>
      </c>
      <c r="I74" s="25">
        <f t="shared" ref="I74" si="85">C74/C62-1</f>
        <v>8.8259669803664114</v>
      </c>
      <c r="J74" s="25">
        <f t="shared" ref="J74" si="86">D74/D62-1</f>
        <v>9.5565767187173734</v>
      </c>
      <c r="K74" s="25">
        <f t="shared" ref="K74" si="87">E74/E62-1</f>
        <v>18.75</v>
      </c>
      <c r="L74" s="25">
        <f t="shared" ref="L74" si="88">F74/F62-1</f>
        <v>10.154860192195059</v>
      </c>
      <c r="M74" s="106"/>
      <c r="N74" s="25">
        <f t="shared" ref="N74" si="89">B74/B73-1</f>
        <v>0.9348806845338713</v>
      </c>
      <c r="O74" s="25">
        <f t="shared" ref="O74" si="90">C74/C73-1</f>
        <v>-0.14460930238400271</v>
      </c>
      <c r="P74" s="25">
        <f t="shared" ref="P74" si="91">D74/D73-1</f>
        <v>0.10213482985481881</v>
      </c>
      <c r="Q74" s="25">
        <f t="shared" ref="Q74" si="92">E74/E73-1</f>
        <v>0.44512195121951237</v>
      </c>
      <c r="R74" s="25">
        <f t="shared" ref="R74" si="93">F74/F73-1</f>
        <v>0.13312205786012843</v>
      </c>
    </row>
    <row r="75" spans="1:18">
      <c r="A75" s="81">
        <v>44316</v>
      </c>
      <c r="B75" s="82">
        <v>12.519500000000001</v>
      </c>
      <c r="C75" s="82">
        <v>12.40649</v>
      </c>
      <c r="D75" s="82">
        <v>24.925989999999999</v>
      </c>
      <c r="E75" s="82">
        <v>3.49</v>
      </c>
      <c r="F75" s="77">
        <v>28.415990000000001</v>
      </c>
      <c r="H75" s="25">
        <f>B75/B63-1</f>
        <v>23.898076884831852</v>
      </c>
      <c r="I75" s="25">
        <f t="shared" ref="I75" si="94">C75/C63-1</f>
        <v>0.36949975383976863</v>
      </c>
      <c r="J75" s="25">
        <f t="shared" ref="J75" si="95">D75/D63-1</f>
        <v>1.6067839576990934</v>
      </c>
      <c r="K75" s="25">
        <f t="shared" ref="K75" si="96">E75/E63-1</f>
        <v>0.36594911937377694</v>
      </c>
      <c r="L75" s="25">
        <f t="shared" ref="L75" si="97">F75/F63-1</f>
        <v>1.3451399153418722</v>
      </c>
      <c r="M75" s="106"/>
      <c r="N75" s="25">
        <f t="shared" ref="N75" si="98">B75/B74-1</f>
        <v>-0.31427654381575432</v>
      </c>
      <c r="O75" s="25">
        <f t="shared" ref="O75" si="99">C75/C74-1</f>
        <v>-0.54455601471782933</v>
      </c>
      <c r="P75" s="25">
        <f t="shared" ref="P75" si="100">D75/D74-1</f>
        <v>-0.45214943407141317</v>
      </c>
      <c r="Q75" s="25">
        <f t="shared" ref="Q75" si="101">E75/E74-1</f>
        <v>-0.41097046413502103</v>
      </c>
      <c r="R75" s="25">
        <f t="shared" ref="R75" si="102">F75/F74-1</f>
        <v>-0.4474047401939879</v>
      </c>
    </row>
    <row r="76" spans="1:18">
      <c r="A76" s="81">
        <v>44347</v>
      </c>
      <c r="B76" s="82">
        <v>6.3513299999999999</v>
      </c>
      <c r="C76" s="82">
        <v>15.93567</v>
      </c>
      <c r="D76" s="82">
        <v>22.286999999999999</v>
      </c>
      <c r="E76" s="82">
        <v>6.4146800000000006</v>
      </c>
      <c r="F76" s="77">
        <v>28.70168</v>
      </c>
      <c r="H76" s="25">
        <f>B76/B64-1</f>
        <v>2.617136511190842</v>
      </c>
      <c r="I76" s="25">
        <f t="shared" ref="I76" si="103">C76/C64-1</f>
        <v>-0.68390168138986174</v>
      </c>
      <c r="J76" s="25">
        <f t="shared" ref="J76" si="104">D76/D64-1</f>
        <v>-0.57279677513032023</v>
      </c>
      <c r="K76" s="25">
        <f t="shared" ref="K76" si="105">E76/E64-1</f>
        <v>0.14282558346695184</v>
      </c>
      <c r="L76" s="25">
        <f t="shared" ref="L76" si="106">F76/F64-1</f>
        <v>-0.50328118091015361</v>
      </c>
      <c r="M76" s="106"/>
      <c r="N76" s="25">
        <f t="shared" ref="N76" si="107">B76/B75-1</f>
        <v>-0.49268501138224374</v>
      </c>
      <c r="O76" s="25">
        <f t="shared" ref="O76" si="108">C76/C75-1</f>
        <v>0.28446240636956954</v>
      </c>
      <c r="P76" s="25">
        <f t="shared" ref="P76" si="109">D76/D75-1</f>
        <v>-0.10587302650767327</v>
      </c>
      <c r="Q76" s="25">
        <f t="shared" ref="Q76" si="110">E76/E75-1</f>
        <v>0.83801719197707736</v>
      </c>
      <c r="R76" s="25">
        <f t="shared" ref="R76" si="111">F76/F75-1</f>
        <v>1.0053846443498937E-2</v>
      </c>
    </row>
    <row r="77" spans="1:18">
      <c r="A77" s="81">
        <v>44377</v>
      </c>
      <c r="B77" s="82">
        <v>25.117660000000001</v>
      </c>
      <c r="C77" s="82">
        <v>19.329249999999998</v>
      </c>
      <c r="D77" s="82">
        <v>44.446910000000003</v>
      </c>
      <c r="E77" s="82">
        <v>5.2474999999999996</v>
      </c>
      <c r="F77" s="77">
        <v>49.694410000000005</v>
      </c>
      <c r="H77" s="25">
        <f>B77/B65-1</f>
        <v>0.71156024067651091</v>
      </c>
      <c r="I77" s="25">
        <f t="shared" ref="I77" si="112">C77/C65-1</f>
        <v>-0.61274737647704647</v>
      </c>
      <c r="J77" s="25">
        <f t="shared" ref="J77" si="113">D77/D65-1</f>
        <v>-0.3118512256712046</v>
      </c>
      <c r="K77" s="25">
        <f t="shared" ref="K77" si="114">E77/E65-1</f>
        <v>0.22547874824848191</v>
      </c>
      <c r="L77" s="25">
        <f t="shared" ref="L77" si="115">F77/F65-1</f>
        <v>-0.27844320767346531</v>
      </c>
      <c r="M77" s="106"/>
      <c r="N77" s="25">
        <f t="shared" ref="N77" si="116">B77/B76-1</f>
        <v>2.9547086988079663</v>
      </c>
      <c r="O77" s="25">
        <f t="shared" ref="O77" si="117">C77/C76-1</f>
        <v>0.21295496204426922</v>
      </c>
      <c r="P77" s="25">
        <f t="shared" ref="P77" si="118">D77/D76-1</f>
        <v>0.99429757257594131</v>
      </c>
      <c r="Q77" s="25">
        <f t="shared" ref="Q77" si="119">E77/E76-1</f>
        <v>-0.18195451682702812</v>
      </c>
      <c r="R77" s="25">
        <f t="shared" ref="R77" si="120">F77/F76-1</f>
        <v>0.73141119265492494</v>
      </c>
    </row>
    <row r="78" spans="1:18">
      <c r="A78" s="81">
        <v>44408</v>
      </c>
      <c r="B78" s="82">
        <v>16.9176</v>
      </c>
      <c r="C78" s="82">
        <v>8.6804899999999989</v>
      </c>
      <c r="D78" s="82">
        <v>25.598089999999999</v>
      </c>
      <c r="E78" s="82">
        <v>7.7750000000000004</v>
      </c>
      <c r="F78" s="77">
        <v>33.373089999999998</v>
      </c>
      <c r="H78" s="25">
        <f>B78/B66-1</f>
        <v>1.1424039612235721</v>
      </c>
      <c r="I78" s="25">
        <f t="shared" ref="I78:I79" si="121">C78/C66-1</f>
        <v>-0.10729539141550493</v>
      </c>
      <c r="J78" s="25">
        <f t="shared" ref="J78:J79" si="122">D78/D66-1</f>
        <v>0.4527563568508246</v>
      </c>
      <c r="K78" s="25">
        <f t="shared" ref="K78:K79" si="123">E78/E66-1</f>
        <v>4.876795162509449</v>
      </c>
      <c r="L78" s="25">
        <f t="shared" ref="L78:L79" si="124">F78/F66-1</f>
        <v>0.76173023159566178</v>
      </c>
      <c r="M78" s="106"/>
      <c r="N78" s="25">
        <f t="shared" ref="N78:N79" si="125">B78/B77-1</f>
        <v>-0.32646592079039216</v>
      </c>
      <c r="O78" s="25">
        <f t="shared" ref="O78:O79" si="126">C78/C77-1</f>
        <v>-0.55091428793150277</v>
      </c>
      <c r="P78" s="25">
        <f t="shared" ref="P78:P79" si="127">D78/D77-1</f>
        <v>-0.42407492444356654</v>
      </c>
      <c r="Q78" s="25">
        <f t="shared" ref="Q78:Q79" si="128">E78/E77-1</f>
        <v>0.48165793234873777</v>
      </c>
      <c r="R78" s="25">
        <f t="shared" ref="R78:R79" si="129">F78/F77-1</f>
        <v>-0.32843372121733627</v>
      </c>
    </row>
    <row r="79" spans="1:18">
      <c r="A79" s="81">
        <v>44439</v>
      </c>
      <c r="B79" s="82">
        <v>1.1595799999999998</v>
      </c>
      <c r="C79" s="82">
        <v>13.312940000000001</v>
      </c>
      <c r="D79" s="82">
        <v>14.472520000000001</v>
      </c>
      <c r="E79" s="82">
        <v>2.0249999999999999</v>
      </c>
      <c r="F79" s="77">
        <v>16.497520000000002</v>
      </c>
      <c r="H79" s="25">
        <f>B79/B67-1</f>
        <v>-0.88117949521932881</v>
      </c>
      <c r="I79" s="25">
        <f t="shared" si="121"/>
        <v>-0.37417723185115193</v>
      </c>
      <c r="J79" s="25">
        <f t="shared" si="122"/>
        <v>-0.53362277844752104</v>
      </c>
      <c r="K79" s="25">
        <f t="shared" si="123"/>
        <v>0.2351326623970722</v>
      </c>
      <c r="L79" s="25">
        <f t="shared" si="124"/>
        <v>-0.49504534409262679</v>
      </c>
      <c r="M79" s="106"/>
      <c r="N79" s="25">
        <f t="shared" si="125"/>
        <v>-0.931457180687568</v>
      </c>
      <c r="O79" s="25">
        <f t="shared" si="126"/>
        <v>0.53366227021746493</v>
      </c>
      <c r="P79" s="25">
        <f t="shared" si="127"/>
        <v>-0.43462500522499914</v>
      </c>
      <c r="Q79" s="25">
        <f t="shared" si="128"/>
        <v>-0.73954983922829587</v>
      </c>
      <c r="R79" s="25">
        <f t="shared" si="129"/>
        <v>-0.50566399455369571</v>
      </c>
    </row>
    <row r="80" spans="1:18">
      <c r="A80" s="81">
        <v>44469</v>
      </c>
      <c r="B80" s="82"/>
      <c r="C80" s="82"/>
      <c r="D80" s="82"/>
      <c r="E80" s="82"/>
      <c r="F80" s="77"/>
      <c r="H80" s="25"/>
      <c r="I80" s="25"/>
      <c r="J80" s="25"/>
      <c r="K80" s="25"/>
      <c r="L80" s="25"/>
      <c r="N80" s="25"/>
      <c r="O80" s="25"/>
      <c r="P80" s="25"/>
      <c r="Q80" s="25"/>
      <c r="R80" s="25"/>
    </row>
    <row r="81" spans="1:18">
      <c r="A81" s="81">
        <v>44500</v>
      </c>
      <c r="B81" s="82"/>
      <c r="C81" s="82"/>
      <c r="D81" s="82"/>
      <c r="E81" s="82"/>
      <c r="F81" s="77"/>
      <c r="H81" s="25"/>
      <c r="I81" s="25"/>
      <c r="J81" s="25"/>
      <c r="K81" s="25"/>
      <c r="L81" s="25"/>
      <c r="N81" s="25"/>
      <c r="O81" s="25"/>
      <c r="P81" s="25"/>
      <c r="Q81" s="25"/>
      <c r="R81" s="25"/>
    </row>
    <row r="82" spans="1:18">
      <c r="A82" s="81">
        <v>44530</v>
      </c>
      <c r="B82" s="82"/>
      <c r="C82" s="82"/>
      <c r="D82" s="82"/>
      <c r="E82" s="82"/>
      <c r="F82" s="77"/>
      <c r="H82" s="25"/>
      <c r="I82" s="25"/>
      <c r="J82" s="25"/>
      <c r="K82" s="25"/>
      <c r="L82" s="25"/>
      <c r="N82" s="25"/>
      <c r="O82" s="25"/>
      <c r="P82" s="25"/>
      <c r="Q82" s="25"/>
      <c r="R82" s="25"/>
    </row>
    <row r="83" spans="1:18">
      <c r="A83" s="81">
        <v>44561</v>
      </c>
      <c r="B83" s="82"/>
      <c r="C83" s="82"/>
      <c r="D83" s="82"/>
      <c r="E83" s="82"/>
      <c r="F83" s="77"/>
      <c r="H83" s="25"/>
      <c r="I83" s="25"/>
      <c r="J83" s="25"/>
      <c r="K83" s="25"/>
      <c r="L83" s="25"/>
      <c r="N83" s="25"/>
      <c r="O83" s="25"/>
      <c r="P83" s="25"/>
      <c r="Q83" s="25"/>
      <c r="R83" s="25"/>
    </row>
    <row r="84" spans="1:18">
      <c r="A84" s="81"/>
      <c r="B84" s="82"/>
      <c r="C84" s="82"/>
      <c r="D84" s="82"/>
      <c r="E84" s="82"/>
      <c r="F84" s="77"/>
    </row>
    <row r="85" spans="1:18">
      <c r="A85" s="81"/>
      <c r="B85" s="82"/>
      <c r="C85" s="82"/>
      <c r="D85" s="82"/>
      <c r="E85" s="82"/>
      <c r="F85" s="77"/>
    </row>
  </sheetData>
  <mergeCells count="2">
    <mergeCell ref="H8:L8"/>
    <mergeCell ref="N8:R8"/>
  </mergeCells>
  <pageMargins left="0.7" right="0.7" top="1.25" bottom="0.75" header="0.3" footer="0.3"/>
  <pageSetup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D2F2-4B85-42C2-A9B2-654F3971C37B}">
  <dimension ref="A1:AK96"/>
  <sheetViews>
    <sheetView zoomScaleNormal="100" workbookViewId="0">
      <pane xSplit="1" ySplit="9" topLeftCell="B62" activePane="bottomRight" state="frozen"/>
      <selection pane="topRight" activeCell="B1" sqref="B1"/>
      <selection pane="bottomLeft" activeCell="A9" sqref="A9"/>
      <selection pane="bottomRight" activeCell="B72" sqref="B72"/>
    </sheetView>
  </sheetViews>
  <sheetFormatPr defaultColWidth="9.125" defaultRowHeight="12"/>
  <cols>
    <col min="1" max="1" width="8.125" style="44" customWidth="1"/>
    <col min="2" max="4" width="7.625" style="43" customWidth="1"/>
    <col min="5" max="5" width="1.625" style="22" customWidth="1"/>
    <col min="6" max="9" width="7.625" style="41" customWidth="1"/>
    <col min="10" max="10" width="7.625" style="43" customWidth="1"/>
    <col min="11" max="11" width="1.625" style="22" customWidth="1"/>
    <col min="12" max="12" width="7.625" style="43" customWidth="1"/>
    <col min="13" max="13" width="2.625" style="43" customWidth="1"/>
    <col min="14" max="16" width="7.625" style="29" customWidth="1"/>
    <col min="17" max="17" width="1.625" style="22" customWidth="1"/>
    <col min="18" max="22" width="7.625" style="22" customWidth="1"/>
    <col min="23" max="23" width="1.625" style="22" customWidth="1"/>
    <col min="24" max="24" width="7.625" style="22" customWidth="1"/>
    <col min="25" max="25" width="1.625" style="22" customWidth="1"/>
    <col min="26" max="28" width="7.625" style="29" customWidth="1"/>
    <col min="29" max="29" width="1.625" style="22" customWidth="1"/>
    <col min="30" max="34" width="7.625" style="22" customWidth="1"/>
    <col min="35" max="35" width="1.625" style="22" customWidth="1"/>
    <col min="36" max="36" width="7.625" style="22" customWidth="1"/>
    <col min="37" max="37" width="2.625" style="22" customWidth="1"/>
    <col min="38" max="16384" width="9.125" style="43"/>
  </cols>
  <sheetData>
    <row r="1" spans="1:37" s="39" customFormat="1" ht="12.75">
      <c r="A1" s="39" t="s">
        <v>45</v>
      </c>
      <c r="B1" s="39" t="s">
        <v>76</v>
      </c>
      <c r="E1" s="58"/>
      <c r="F1" s="9"/>
      <c r="G1" s="9"/>
      <c r="H1" s="9"/>
      <c r="I1" s="9"/>
      <c r="J1" s="10"/>
      <c r="K1" s="58"/>
      <c r="L1" s="10"/>
      <c r="M1" s="10"/>
      <c r="N1" s="58"/>
      <c r="O1" s="58"/>
      <c r="P1" s="58"/>
      <c r="Q1" s="58"/>
      <c r="R1" s="58"/>
      <c r="S1" s="58"/>
      <c r="T1" s="58"/>
      <c r="U1" s="58"/>
      <c r="V1" s="58"/>
      <c r="W1" s="58"/>
      <c r="X1" s="58"/>
      <c r="Y1" s="58"/>
      <c r="Z1" s="58"/>
      <c r="AA1" s="58"/>
      <c r="AB1" s="58"/>
      <c r="AC1" s="58"/>
      <c r="AD1" s="58"/>
      <c r="AE1" s="58"/>
      <c r="AF1" s="58"/>
      <c r="AG1" s="58"/>
      <c r="AH1" s="58"/>
      <c r="AI1" s="58"/>
      <c r="AJ1" s="58"/>
      <c r="AK1" s="58"/>
    </row>
    <row r="2" spans="1:37" s="39" customFormat="1" ht="12.75">
      <c r="A2" s="39" t="s">
        <v>48</v>
      </c>
      <c r="B2" s="39" t="s">
        <v>64</v>
      </c>
      <c r="E2" s="58"/>
      <c r="F2" s="10"/>
      <c r="G2" s="10"/>
      <c r="H2" s="10"/>
      <c r="I2" s="10"/>
      <c r="J2" s="10"/>
      <c r="K2" s="58"/>
      <c r="L2" s="10"/>
      <c r="M2" s="10"/>
      <c r="N2" s="58"/>
      <c r="O2" s="58"/>
      <c r="P2" s="58"/>
      <c r="Q2" s="58"/>
      <c r="R2" s="67"/>
      <c r="S2" s="67"/>
      <c r="T2" s="67"/>
      <c r="U2" s="67"/>
      <c r="V2" s="67"/>
      <c r="W2" s="67"/>
      <c r="X2" s="67"/>
      <c r="Y2" s="64"/>
      <c r="Z2" s="64"/>
      <c r="AA2" s="64"/>
      <c r="AB2" s="64"/>
      <c r="AC2" s="64"/>
      <c r="AD2" s="67"/>
      <c r="AE2" s="67"/>
      <c r="AF2" s="67"/>
      <c r="AG2" s="67"/>
      <c r="AH2" s="67"/>
      <c r="AI2" s="67"/>
      <c r="AJ2" s="67"/>
      <c r="AK2" s="58"/>
    </row>
    <row r="3" spans="1:37" s="40" customFormat="1" ht="12.75">
      <c r="A3" s="8" t="s">
        <v>46</v>
      </c>
      <c r="B3" s="8" t="s">
        <v>78</v>
      </c>
      <c r="E3" s="59"/>
      <c r="F3" s="10"/>
      <c r="G3" s="10"/>
      <c r="H3" s="10"/>
      <c r="I3" s="10"/>
      <c r="J3" s="10"/>
      <c r="K3" s="59"/>
      <c r="L3" s="10"/>
      <c r="M3" s="10"/>
      <c r="N3" s="60"/>
      <c r="O3" s="60"/>
      <c r="P3" s="60"/>
      <c r="Q3" s="59"/>
      <c r="R3" s="65"/>
      <c r="S3" s="65"/>
      <c r="T3" s="65"/>
      <c r="U3" s="65"/>
      <c r="V3" s="65"/>
      <c r="W3" s="65"/>
      <c r="X3" s="65"/>
      <c r="Y3" s="65"/>
      <c r="Z3" s="66"/>
      <c r="AA3" s="66"/>
      <c r="AB3" s="66"/>
      <c r="AC3" s="65"/>
      <c r="AD3" s="65"/>
      <c r="AE3" s="65"/>
      <c r="AF3" s="65"/>
      <c r="AG3" s="65"/>
      <c r="AH3" s="65"/>
      <c r="AI3" s="65"/>
      <c r="AJ3" s="65"/>
      <c r="AK3" s="59"/>
    </row>
    <row r="4" spans="1:37" s="14" customFormat="1" ht="11.25">
      <c r="A4" s="17" t="s">
        <v>61</v>
      </c>
      <c r="B4" s="14" t="s">
        <v>60</v>
      </c>
      <c r="E4" s="33"/>
      <c r="K4" s="33"/>
      <c r="N4" s="56"/>
      <c r="O4" s="56"/>
      <c r="P4" s="56"/>
      <c r="Q4" s="33"/>
      <c r="R4" s="33"/>
      <c r="S4" s="33"/>
      <c r="T4" s="33"/>
      <c r="U4" s="33"/>
      <c r="V4" s="33"/>
      <c r="W4" s="33"/>
      <c r="X4" s="33"/>
      <c r="Y4" s="33"/>
      <c r="Z4" s="56"/>
      <c r="AA4" s="56"/>
      <c r="AB4" s="56"/>
      <c r="AC4" s="33"/>
      <c r="AD4" s="33"/>
      <c r="AE4" s="33"/>
      <c r="AF4" s="33"/>
      <c r="AG4" s="33"/>
      <c r="AH4" s="33"/>
      <c r="AI4" s="33"/>
      <c r="AJ4" s="33"/>
      <c r="AK4" s="33"/>
    </row>
    <row r="5" spans="1:37" s="14" customFormat="1" ht="11.25">
      <c r="A5" s="15" t="s">
        <v>62</v>
      </c>
      <c r="B5" s="14" t="s">
        <v>66</v>
      </c>
      <c r="E5" s="34"/>
      <c r="F5" s="15"/>
      <c r="G5" s="15"/>
      <c r="H5" s="15"/>
      <c r="I5" s="15"/>
      <c r="J5" s="15"/>
      <c r="K5" s="34"/>
      <c r="L5" s="15"/>
      <c r="M5" s="15"/>
      <c r="N5" s="57"/>
      <c r="O5" s="57"/>
      <c r="P5" s="57"/>
      <c r="Q5" s="33"/>
      <c r="R5" s="34"/>
      <c r="S5" s="34"/>
      <c r="T5" s="34"/>
      <c r="U5" s="34"/>
      <c r="V5" s="34"/>
      <c r="W5" s="33"/>
      <c r="X5" s="34"/>
      <c r="Y5" s="34"/>
      <c r="Z5" s="57"/>
      <c r="AA5" s="57"/>
      <c r="AB5" s="57"/>
      <c r="AC5" s="33"/>
      <c r="AD5" s="34"/>
      <c r="AE5" s="34"/>
      <c r="AF5" s="34"/>
      <c r="AG5" s="34"/>
      <c r="AH5" s="34"/>
      <c r="AI5" s="33"/>
      <c r="AJ5" s="34"/>
      <c r="AK5" s="34"/>
    </row>
    <row r="6" spans="1:37">
      <c r="A6" s="45"/>
      <c r="E6" s="23"/>
      <c r="F6" s="45"/>
      <c r="G6" s="45"/>
      <c r="H6" s="45"/>
      <c r="I6" s="45"/>
      <c r="J6" s="45"/>
      <c r="K6" s="23"/>
      <c r="L6" s="45"/>
      <c r="M6" s="45"/>
      <c r="N6" s="26"/>
      <c r="O6" s="26"/>
      <c r="P6" s="26"/>
      <c r="R6" s="23"/>
      <c r="S6" s="23"/>
      <c r="T6" s="23"/>
      <c r="U6" s="23"/>
      <c r="V6" s="23"/>
      <c r="X6" s="23"/>
      <c r="Y6" s="23"/>
      <c r="Z6" s="26"/>
      <c r="AA6" s="26"/>
      <c r="AB6" s="26"/>
      <c r="AD6" s="23"/>
      <c r="AE6" s="23"/>
      <c r="AF6" s="23"/>
      <c r="AG6" s="23"/>
      <c r="AH6" s="23"/>
      <c r="AJ6" s="23"/>
      <c r="AK6" s="23"/>
    </row>
    <row r="7" spans="1:37">
      <c r="A7" s="46"/>
      <c r="B7" s="42"/>
      <c r="C7" s="42"/>
      <c r="D7" s="42"/>
      <c r="F7" s="42"/>
      <c r="G7" s="42"/>
      <c r="H7" s="42"/>
      <c r="I7" s="42"/>
      <c r="J7" s="42"/>
      <c r="L7" s="42"/>
    </row>
    <row r="8" spans="1:37" s="45" customFormat="1">
      <c r="A8" s="48"/>
      <c r="B8" s="119" t="s">
        <v>70</v>
      </c>
      <c r="C8" s="119"/>
      <c r="D8" s="119"/>
      <c r="E8" s="23"/>
      <c r="F8" s="119" t="s">
        <v>71</v>
      </c>
      <c r="G8" s="119"/>
      <c r="H8" s="119"/>
      <c r="I8" s="119"/>
      <c r="J8" s="119"/>
      <c r="K8" s="63"/>
      <c r="L8" s="49" t="s">
        <v>63</v>
      </c>
      <c r="N8" s="118" t="s">
        <v>35</v>
      </c>
      <c r="O8" s="118"/>
      <c r="P8" s="118"/>
      <c r="Q8" s="118"/>
      <c r="R8" s="118"/>
      <c r="S8" s="118"/>
      <c r="T8" s="118"/>
      <c r="U8" s="118"/>
      <c r="V8" s="118"/>
      <c r="W8" s="118"/>
      <c r="X8" s="118"/>
      <c r="Y8" s="23"/>
      <c r="Z8" s="118" t="s">
        <v>79</v>
      </c>
      <c r="AA8" s="118"/>
      <c r="AB8" s="118"/>
      <c r="AC8" s="118"/>
      <c r="AD8" s="118"/>
      <c r="AE8" s="118"/>
      <c r="AF8" s="118"/>
      <c r="AG8" s="118"/>
      <c r="AH8" s="118"/>
      <c r="AI8" s="118"/>
      <c r="AJ8" s="118"/>
      <c r="AK8" s="23"/>
    </row>
    <row r="9" spans="1:37" s="44" customFormat="1" ht="36.75" thickBot="1">
      <c r="A9" s="50"/>
      <c r="B9" s="51" t="s">
        <v>17</v>
      </c>
      <c r="C9" s="51" t="s">
        <v>18</v>
      </c>
      <c r="D9" s="51" t="s">
        <v>19</v>
      </c>
      <c r="E9" s="24"/>
      <c r="F9" s="51" t="s">
        <v>13</v>
      </c>
      <c r="G9" s="51" t="s">
        <v>11</v>
      </c>
      <c r="H9" s="51" t="s">
        <v>12</v>
      </c>
      <c r="I9" s="51" t="s">
        <v>14</v>
      </c>
      <c r="J9" s="61" t="s">
        <v>16</v>
      </c>
      <c r="K9" s="24"/>
      <c r="L9" s="51" t="s">
        <v>15</v>
      </c>
      <c r="N9" s="27" t="s">
        <v>17</v>
      </c>
      <c r="O9" s="27" t="s">
        <v>18</v>
      </c>
      <c r="P9" s="27" t="s">
        <v>19</v>
      </c>
      <c r="Q9" s="24"/>
      <c r="R9" s="28" t="s">
        <v>13</v>
      </c>
      <c r="S9" s="28" t="s">
        <v>11</v>
      </c>
      <c r="T9" s="28" t="s">
        <v>12</v>
      </c>
      <c r="U9" s="28" t="s">
        <v>14</v>
      </c>
      <c r="V9" s="28" t="s">
        <v>16</v>
      </c>
      <c r="W9" s="24"/>
      <c r="X9" s="28" t="s">
        <v>15</v>
      </c>
      <c r="Y9" s="24"/>
      <c r="Z9" s="27" t="s">
        <v>17</v>
      </c>
      <c r="AA9" s="27" t="s">
        <v>18</v>
      </c>
      <c r="AB9" s="27" t="s">
        <v>19</v>
      </c>
      <c r="AC9" s="24"/>
      <c r="AD9" s="28" t="s">
        <v>13</v>
      </c>
      <c r="AE9" s="28" t="s">
        <v>11</v>
      </c>
      <c r="AF9" s="28" t="s">
        <v>12</v>
      </c>
      <c r="AG9" s="28" t="s">
        <v>14</v>
      </c>
      <c r="AH9" s="28" t="s">
        <v>16</v>
      </c>
      <c r="AI9" s="24"/>
      <c r="AJ9" s="28" t="s">
        <v>15</v>
      </c>
      <c r="AK9" s="24"/>
    </row>
    <row r="10" spans="1:37" ht="12.75" thickTop="1">
      <c r="A10" s="52">
        <v>2008</v>
      </c>
      <c r="B10" s="53">
        <v>5057.6437500830043</v>
      </c>
      <c r="C10" s="53">
        <v>1488.4885023359684</v>
      </c>
      <c r="D10" s="53">
        <v>2296.082216403162</v>
      </c>
      <c r="E10" s="31"/>
      <c r="F10" s="53">
        <v>3289.8292640830041</v>
      </c>
      <c r="G10" s="53">
        <v>2652.4599726521742</v>
      </c>
      <c r="H10" s="53">
        <v>165.15702443083003</v>
      </c>
      <c r="I10" s="53">
        <v>97.365875806324112</v>
      </c>
      <c r="J10" s="53">
        <v>2637.4023318498025</v>
      </c>
      <c r="K10" s="31"/>
      <c r="L10" s="53">
        <v>8842.2144688221342</v>
      </c>
      <c r="M10" s="62"/>
      <c r="N10" s="32" t="s">
        <v>36</v>
      </c>
      <c r="O10" s="32" t="s">
        <v>36</v>
      </c>
      <c r="P10" s="32" t="s">
        <v>36</v>
      </c>
      <c r="R10" s="32" t="s">
        <v>36</v>
      </c>
      <c r="S10" s="32" t="s">
        <v>36</v>
      </c>
      <c r="T10" s="32" t="s">
        <v>36</v>
      </c>
      <c r="U10" s="32" t="s">
        <v>36</v>
      </c>
      <c r="V10" s="32" t="s">
        <v>36</v>
      </c>
      <c r="X10" s="32" t="s">
        <v>36</v>
      </c>
      <c r="Y10" s="31"/>
      <c r="Z10" s="32" t="s">
        <v>36</v>
      </c>
      <c r="AA10" s="32" t="s">
        <v>36</v>
      </c>
      <c r="AB10" s="32" t="s">
        <v>36</v>
      </c>
      <c r="AD10" s="32" t="s">
        <v>36</v>
      </c>
      <c r="AE10" s="32" t="s">
        <v>36</v>
      </c>
      <c r="AF10" s="32" t="s">
        <v>36</v>
      </c>
      <c r="AG10" s="32" t="s">
        <v>36</v>
      </c>
      <c r="AH10" s="32" t="s">
        <v>36</v>
      </c>
      <c r="AJ10" s="32" t="s">
        <v>36</v>
      </c>
      <c r="AK10" s="31"/>
    </row>
    <row r="11" spans="1:37" ht="12.75" customHeight="1">
      <c r="A11" s="52">
        <v>2009</v>
      </c>
      <c r="B11" s="53">
        <v>5638.8093374404762</v>
      </c>
      <c r="C11" s="53">
        <v>1886.763412563492</v>
      </c>
      <c r="D11" s="53">
        <v>2235.7064034642858</v>
      </c>
      <c r="E11" s="31"/>
      <c r="F11" s="53">
        <v>2988.9151203015872</v>
      </c>
      <c r="G11" s="53">
        <v>2247.3975814404766</v>
      </c>
      <c r="H11" s="53">
        <v>1012.6909624523809</v>
      </c>
      <c r="I11" s="53">
        <v>183.90736590079365</v>
      </c>
      <c r="J11" s="53">
        <v>3328.3681233730158</v>
      </c>
      <c r="K11" s="31"/>
      <c r="L11" s="53">
        <v>9761.2791534682547</v>
      </c>
      <c r="M11" s="62"/>
      <c r="N11" s="25">
        <f t="shared" ref="N11:N22" si="0">B11/B10-1</f>
        <v>0.11490836762631496</v>
      </c>
      <c r="O11" s="25">
        <f t="shared" ref="O11:O22" si="1">C11/C10-1</f>
        <v>0.26757002798643614</v>
      </c>
      <c r="P11" s="25">
        <f t="shared" ref="P11:P22" si="2">D11/D10-1</f>
        <v>-2.6295144184103059E-2</v>
      </c>
      <c r="R11" s="25">
        <f t="shared" ref="R11:V12" si="3">F11/F10-1</f>
        <v>-9.1468012357563078E-2</v>
      </c>
      <c r="S11" s="25">
        <f t="shared" si="3"/>
        <v>-0.15271197129760217</v>
      </c>
      <c r="T11" s="25">
        <f t="shared" si="3"/>
        <v>5.1316856848344914</v>
      </c>
      <c r="U11" s="25">
        <f t="shared" si="3"/>
        <v>0.88882772714553537</v>
      </c>
      <c r="V11" s="25">
        <f t="shared" si="3"/>
        <v>0.26198725282789481</v>
      </c>
      <c r="X11" s="25">
        <f t="shared" ref="X11:X22" si="4">L11/L10-1</f>
        <v>0.10394055560253213</v>
      </c>
      <c r="Y11" s="31"/>
      <c r="Z11" s="32" t="s">
        <v>36</v>
      </c>
      <c r="AA11" s="32" t="s">
        <v>36</v>
      </c>
      <c r="AB11" s="32" t="s">
        <v>36</v>
      </c>
      <c r="AD11" s="32" t="s">
        <v>36</v>
      </c>
      <c r="AE11" s="32" t="s">
        <v>36</v>
      </c>
      <c r="AF11" s="32" t="s">
        <v>36</v>
      </c>
      <c r="AG11" s="32" t="s">
        <v>36</v>
      </c>
      <c r="AH11" s="32" t="s">
        <v>36</v>
      </c>
      <c r="AJ11" s="32" t="s">
        <v>36</v>
      </c>
      <c r="AK11" s="31"/>
    </row>
    <row r="12" spans="1:37" ht="12.75" customHeight="1">
      <c r="A12" s="52">
        <v>2010</v>
      </c>
      <c r="B12" s="53">
        <v>4828.73292393254</v>
      </c>
      <c r="C12" s="53">
        <v>1453.6817195000001</v>
      </c>
      <c r="D12" s="53">
        <v>2192.3254330952382</v>
      </c>
      <c r="E12" s="31"/>
      <c r="F12" s="53">
        <v>2435.9192024603176</v>
      </c>
      <c r="G12" s="53">
        <v>1884.7896536626986</v>
      </c>
      <c r="H12" s="53">
        <v>1204.2650190515874</v>
      </c>
      <c r="I12" s="53">
        <v>70.454279912698411</v>
      </c>
      <c r="J12" s="53">
        <v>2879.3119214404765</v>
      </c>
      <c r="K12" s="31"/>
      <c r="L12" s="53">
        <v>8474.740076527778</v>
      </c>
      <c r="M12" s="62"/>
      <c r="N12" s="25">
        <f t="shared" si="0"/>
        <v>-0.14366089807811089</v>
      </c>
      <c r="O12" s="25">
        <f t="shared" si="1"/>
        <v>-0.22953683020335658</v>
      </c>
      <c r="P12" s="25">
        <f t="shared" si="2"/>
        <v>-1.9403697328874481E-2</v>
      </c>
      <c r="R12" s="25">
        <f t="shared" si="3"/>
        <v>-0.18501559782850951</v>
      </c>
      <c r="S12" s="25">
        <f t="shared" si="3"/>
        <v>-0.16134569636110552</v>
      </c>
      <c r="T12" s="25">
        <f t="shared" si="3"/>
        <v>0.1891732657861207</v>
      </c>
      <c r="U12" s="25">
        <f t="shared" si="3"/>
        <v>-0.61690343631638966</v>
      </c>
      <c r="V12" s="25">
        <f t="shared" si="3"/>
        <v>-0.13491782918454931</v>
      </c>
      <c r="X12" s="25">
        <f t="shared" si="4"/>
        <v>-0.1318002545274366</v>
      </c>
      <c r="Y12" s="31"/>
      <c r="Z12" s="32" t="s">
        <v>36</v>
      </c>
      <c r="AA12" s="32" t="s">
        <v>36</v>
      </c>
      <c r="AB12" s="32" t="s">
        <v>36</v>
      </c>
      <c r="AD12" s="32" t="s">
        <v>36</v>
      </c>
      <c r="AE12" s="32" t="s">
        <v>36</v>
      </c>
      <c r="AF12" s="32" t="s">
        <v>36</v>
      </c>
      <c r="AG12" s="32" t="s">
        <v>36</v>
      </c>
      <c r="AH12" s="32" t="s">
        <v>36</v>
      </c>
      <c r="AJ12" s="32" t="s">
        <v>36</v>
      </c>
      <c r="AK12" s="31"/>
    </row>
    <row r="13" spans="1:37" ht="12.75" customHeight="1">
      <c r="A13" s="52">
        <v>2011</v>
      </c>
      <c r="B13" s="53">
        <v>4342.5867507976191</v>
      </c>
      <c r="C13" s="53">
        <v>1472.2339785277777</v>
      </c>
      <c r="D13" s="53">
        <v>2021.9163625992064</v>
      </c>
      <c r="E13" s="31"/>
      <c r="F13" s="53">
        <v>2161.7951345158731</v>
      </c>
      <c r="G13" s="53">
        <v>1665.0045107103174</v>
      </c>
      <c r="H13" s="53">
        <v>1636.7215974246033</v>
      </c>
      <c r="I13" s="53">
        <v>0</v>
      </c>
      <c r="J13" s="53">
        <v>2373.2158492738095</v>
      </c>
      <c r="K13" s="31"/>
      <c r="L13" s="53">
        <v>7836.7370919246023</v>
      </c>
      <c r="M13" s="62"/>
      <c r="N13" s="25">
        <f t="shared" si="0"/>
        <v>-0.10067779286890055</v>
      </c>
      <c r="O13" s="25">
        <f t="shared" si="1"/>
        <v>1.2762256537255379E-2</v>
      </c>
      <c r="P13" s="25">
        <f t="shared" si="2"/>
        <v>-7.7729824196510533E-2</v>
      </c>
      <c r="R13" s="25">
        <f t="shared" ref="R13:R22" si="5">F13/F12-1</f>
        <v>-0.11253413810588409</v>
      </c>
      <c r="S13" s="25">
        <f t="shared" ref="S13:S22" si="6">G13/G12-1</f>
        <v>-0.11660990526198733</v>
      </c>
      <c r="T13" s="25">
        <f t="shared" ref="T13:T22" si="7">H13/H12-1</f>
        <v>0.35910416024007308</v>
      </c>
      <c r="U13" s="32" t="s">
        <v>36</v>
      </c>
      <c r="V13" s="25">
        <f t="shared" ref="V13:V22" si="8">J13/J12-1</f>
        <v>-0.17576979708175378</v>
      </c>
      <c r="X13" s="25">
        <f t="shared" si="4"/>
        <v>-7.5282897037778462E-2</v>
      </c>
      <c r="Y13" s="31"/>
      <c r="Z13" s="32" t="s">
        <v>36</v>
      </c>
      <c r="AA13" s="32" t="s">
        <v>36</v>
      </c>
      <c r="AB13" s="32" t="s">
        <v>36</v>
      </c>
      <c r="AD13" s="32" t="s">
        <v>36</v>
      </c>
      <c r="AE13" s="32" t="s">
        <v>36</v>
      </c>
      <c r="AF13" s="32" t="s">
        <v>36</v>
      </c>
      <c r="AG13" s="32" t="s">
        <v>36</v>
      </c>
      <c r="AH13" s="32" t="s">
        <v>36</v>
      </c>
      <c r="AJ13" s="32" t="s">
        <v>36</v>
      </c>
      <c r="AK13" s="31"/>
    </row>
    <row r="14" spans="1:37" ht="12.75" customHeight="1">
      <c r="A14" s="54">
        <v>2012</v>
      </c>
      <c r="B14" s="53">
        <v>3635.5682058119996</v>
      </c>
      <c r="C14" s="53">
        <v>1052.3819857999999</v>
      </c>
      <c r="D14" s="53">
        <v>1749.407521204</v>
      </c>
      <c r="E14" s="31"/>
      <c r="F14" s="53">
        <v>1594.4211111</v>
      </c>
      <c r="G14" s="53">
        <v>1336.5376142800001</v>
      </c>
      <c r="H14" s="53">
        <v>1386.8165127039999</v>
      </c>
      <c r="I14" s="53">
        <v>0</v>
      </c>
      <c r="J14" s="53">
        <v>2119.5824747320003</v>
      </c>
      <c r="K14" s="31"/>
      <c r="L14" s="53">
        <v>6437.3577128159995</v>
      </c>
      <c r="M14" s="62"/>
      <c r="N14" s="25">
        <f t="shared" si="0"/>
        <v>-0.1628104596542046</v>
      </c>
      <c r="O14" s="25">
        <f t="shared" si="1"/>
        <v>-0.28518020834407476</v>
      </c>
      <c r="P14" s="25">
        <f t="shared" si="2"/>
        <v>-0.13477750436961289</v>
      </c>
      <c r="R14" s="25">
        <f t="shared" si="5"/>
        <v>-0.26245503764765143</v>
      </c>
      <c r="S14" s="25">
        <f t="shared" si="6"/>
        <v>-0.1972768808236971</v>
      </c>
      <c r="T14" s="25">
        <f t="shared" si="7"/>
        <v>-0.1526863732438255</v>
      </c>
      <c r="U14" s="32" t="s">
        <v>36</v>
      </c>
      <c r="V14" s="25">
        <f t="shared" si="8"/>
        <v>-0.10687328530163809</v>
      </c>
      <c r="X14" s="25">
        <f t="shared" si="4"/>
        <v>-0.17856658488015364</v>
      </c>
      <c r="Y14" s="31"/>
      <c r="Z14" s="32" t="s">
        <v>36</v>
      </c>
      <c r="AA14" s="32" t="s">
        <v>36</v>
      </c>
      <c r="AB14" s="32" t="s">
        <v>36</v>
      </c>
      <c r="AD14" s="32" t="s">
        <v>36</v>
      </c>
      <c r="AE14" s="32" t="s">
        <v>36</v>
      </c>
      <c r="AF14" s="32" t="s">
        <v>36</v>
      </c>
      <c r="AG14" s="32" t="s">
        <v>36</v>
      </c>
      <c r="AH14" s="32" t="s">
        <v>36</v>
      </c>
      <c r="AJ14" s="32" t="s">
        <v>36</v>
      </c>
      <c r="AK14" s="31"/>
    </row>
    <row r="15" spans="1:37" ht="12.75" customHeight="1">
      <c r="A15" s="54">
        <v>2013</v>
      </c>
      <c r="B15" s="53">
        <v>3365.4680411944446</v>
      </c>
      <c r="C15" s="53">
        <v>1059.5968188015872</v>
      </c>
      <c r="D15" s="53">
        <v>1762.3585147182539</v>
      </c>
      <c r="E15" s="31"/>
      <c r="F15" s="53">
        <v>1446.809536857143</v>
      </c>
      <c r="G15" s="53">
        <v>1162.2783342896826</v>
      </c>
      <c r="H15" s="53">
        <v>1323.6786909841271</v>
      </c>
      <c r="I15" s="53">
        <v>0</v>
      </c>
      <c r="J15" s="53">
        <v>2254.6568125833337</v>
      </c>
      <c r="K15" s="31"/>
      <c r="L15" s="53">
        <v>6187.4233747142853</v>
      </c>
      <c r="M15" s="62"/>
      <c r="N15" s="25">
        <f t="shared" si="0"/>
        <v>-7.4293796547609703E-2</v>
      </c>
      <c r="O15" s="25">
        <f t="shared" si="1"/>
        <v>6.8557169344767299E-3</v>
      </c>
      <c r="P15" s="25">
        <f t="shared" si="2"/>
        <v>7.4030741021056112E-3</v>
      </c>
      <c r="R15" s="25">
        <f t="shared" si="5"/>
        <v>-9.2580042508982441E-2</v>
      </c>
      <c r="S15" s="25">
        <f t="shared" si="6"/>
        <v>-0.13038112667273638</v>
      </c>
      <c r="T15" s="25">
        <f t="shared" si="7"/>
        <v>-4.5527163212649824E-2</v>
      </c>
      <c r="U15" s="32" t="s">
        <v>36</v>
      </c>
      <c r="V15" s="25">
        <f t="shared" si="8"/>
        <v>6.3726861050034111E-2</v>
      </c>
      <c r="X15" s="25">
        <f t="shared" si="4"/>
        <v>-3.8825609706933828E-2</v>
      </c>
      <c r="Y15" s="31"/>
      <c r="Z15" s="32" t="s">
        <v>36</v>
      </c>
      <c r="AA15" s="32" t="s">
        <v>36</v>
      </c>
      <c r="AB15" s="32" t="s">
        <v>36</v>
      </c>
      <c r="AD15" s="32" t="s">
        <v>36</v>
      </c>
      <c r="AE15" s="32" t="s">
        <v>36</v>
      </c>
      <c r="AF15" s="32" t="s">
        <v>36</v>
      </c>
      <c r="AG15" s="32" t="s">
        <v>36</v>
      </c>
      <c r="AH15" s="32" t="s">
        <v>36</v>
      </c>
      <c r="AJ15" s="32" t="s">
        <v>36</v>
      </c>
      <c r="AK15" s="31"/>
    </row>
    <row r="16" spans="1:37">
      <c r="A16" s="54">
        <v>2014</v>
      </c>
      <c r="B16" s="53">
        <v>3363.4664877539681</v>
      </c>
      <c r="C16" s="53">
        <v>1097.9955472976192</v>
      </c>
      <c r="D16" s="53">
        <v>1953.1274456587303</v>
      </c>
      <c r="E16" s="31"/>
      <c r="F16" s="53">
        <v>1479.0718114761905</v>
      </c>
      <c r="G16" s="53">
        <v>1293.7130826349205</v>
      </c>
      <c r="H16" s="53">
        <v>1311.7890075873015</v>
      </c>
      <c r="I16" s="53">
        <v>0</v>
      </c>
      <c r="J16" s="53">
        <v>2330.0155790119047</v>
      </c>
      <c r="K16" s="31"/>
      <c r="L16" s="53">
        <v>6414.5894807103177</v>
      </c>
      <c r="M16" s="62"/>
      <c r="N16" s="25">
        <f t="shared" si="0"/>
        <v>-5.9473256497366567E-4</v>
      </c>
      <c r="O16" s="25">
        <f t="shared" si="1"/>
        <v>3.6238999414382134E-2</v>
      </c>
      <c r="P16" s="25">
        <f t="shared" si="2"/>
        <v>0.10824638082846283</v>
      </c>
      <c r="R16" s="25">
        <f t="shared" si="5"/>
        <v>2.2298909287762791E-2</v>
      </c>
      <c r="S16" s="25">
        <f t="shared" si="6"/>
        <v>0.1130837119368342</v>
      </c>
      <c r="T16" s="25">
        <f t="shared" si="7"/>
        <v>-8.9823032415713433E-3</v>
      </c>
      <c r="U16" s="32" t="s">
        <v>36</v>
      </c>
      <c r="V16" s="25">
        <f t="shared" si="8"/>
        <v>3.3423608421463857E-2</v>
      </c>
      <c r="X16" s="25">
        <f t="shared" si="4"/>
        <v>3.6714168764396593E-2</v>
      </c>
      <c r="Y16" s="31"/>
      <c r="Z16" s="32" t="s">
        <v>36</v>
      </c>
      <c r="AA16" s="32" t="s">
        <v>36</v>
      </c>
      <c r="AB16" s="32" t="s">
        <v>36</v>
      </c>
      <c r="AD16" s="32" t="s">
        <v>36</v>
      </c>
      <c r="AE16" s="32" t="s">
        <v>36</v>
      </c>
      <c r="AF16" s="32" t="s">
        <v>36</v>
      </c>
      <c r="AG16" s="32" t="s">
        <v>36</v>
      </c>
      <c r="AH16" s="32" t="s">
        <v>36</v>
      </c>
      <c r="AJ16" s="32" t="s">
        <v>36</v>
      </c>
      <c r="AK16" s="31"/>
    </row>
    <row r="17" spans="1:37" ht="12.75" customHeight="1">
      <c r="A17" s="54">
        <v>2015</v>
      </c>
      <c r="B17" s="53">
        <v>3663.9135102896826</v>
      </c>
      <c r="C17" s="53">
        <v>1354.9356425476192</v>
      </c>
      <c r="D17" s="53">
        <v>1893.0864750674602</v>
      </c>
      <c r="E17" s="31"/>
      <c r="F17" s="53">
        <v>1701.7306853492064</v>
      </c>
      <c r="G17" s="53">
        <v>1300.4305783492064</v>
      </c>
      <c r="H17" s="53">
        <v>1459.264330873016</v>
      </c>
      <c r="I17" s="53">
        <v>0</v>
      </c>
      <c r="J17" s="53">
        <v>2450.5100333333335</v>
      </c>
      <c r="K17" s="31"/>
      <c r="L17" s="53">
        <v>6911.9356279047615</v>
      </c>
      <c r="M17" s="62"/>
      <c r="N17" s="25">
        <f t="shared" si="0"/>
        <v>8.9326599099355031E-2</v>
      </c>
      <c r="O17" s="25">
        <f t="shared" si="1"/>
        <v>0.23400832169345276</v>
      </c>
      <c r="P17" s="25">
        <f t="shared" si="2"/>
        <v>-3.0740938449625888E-2</v>
      </c>
      <c r="R17" s="25">
        <f t="shared" si="5"/>
        <v>0.1505395966209313</v>
      </c>
      <c r="S17" s="25">
        <f t="shared" si="6"/>
        <v>5.1924153851827803E-3</v>
      </c>
      <c r="T17" s="25">
        <f t="shared" si="7"/>
        <v>0.1124230515980289</v>
      </c>
      <c r="U17" s="32" t="s">
        <v>36</v>
      </c>
      <c r="V17" s="25">
        <f t="shared" si="8"/>
        <v>5.1714012303955226E-2</v>
      </c>
      <c r="X17" s="25">
        <f t="shared" si="4"/>
        <v>7.7533589435464512E-2</v>
      </c>
      <c r="Y17" s="31"/>
      <c r="Z17" s="32" t="s">
        <v>36</v>
      </c>
      <c r="AA17" s="32" t="s">
        <v>36</v>
      </c>
      <c r="AB17" s="32" t="s">
        <v>36</v>
      </c>
      <c r="AD17" s="32" t="s">
        <v>36</v>
      </c>
      <c r="AE17" s="32" t="s">
        <v>36</v>
      </c>
      <c r="AF17" s="32" t="s">
        <v>36</v>
      </c>
      <c r="AG17" s="32" t="s">
        <v>36</v>
      </c>
      <c r="AH17" s="32" t="s">
        <v>36</v>
      </c>
      <c r="AJ17" s="32" t="s">
        <v>36</v>
      </c>
      <c r="AK17" s="31"/>
    </row>
    <row r="18" spans="1:37">
      <c r="A18" s="54">
        <v>2016</v>
      </c>
      <c r="B18" s="53">
        <v>3906.0011093492067</v>
      </c>
      <c r="C18" s="53">
        <v>1536.2645981825397</v>
      </c>
      <c r="D18" s="53">
        <v>1906.6833435992064</v>
      </c>
      <c r="E18" s="31"/>
      <c r="F18" s="53">
        <v>1814.3122570476191</v>
      </c>
      <c r="G18" s="53">
        <v>1276.3778042579365</v>
      </c>
      <c r="H18" s="53">
        <v>1516.7921983492065</v>
      </c>
      <c r="I18" s="53">
        <v>39.4699418055568</v>
      </c>
      <c r="J18" s="53">
        <v>2701.9968496706347</v>
      </c>
      <c r="K18" s="31"/>
      <c r="L18" s="53">
        <v>7348.9490511309532</v>
      </c>
      <c r="M18" s="62"/>
      <c r="N18" s="25">
        <f t="shared" si="0"/>
        <v>6.6073502657649774E-2</v>
      </c>
      <c r="O18" s="25">
        <f t="shared" si="1"/>
        <v>0.13382846383314306</v>
      </c>
      <c r="P18" s="25">
        <f t="shared" si="2"/>
        <v>7.1823811066324961E-3</v>
      </c>
      <c r="R18" s="25">
        <f t="shared" si="5"/>
        <v>6.6157102688261249E-2</v>
      </c>
      <c r="S18" s="25">
        <f t="shared" si="6"/>
        <v>-1.8496007777518475E-2</v>
      </c>
      <c r="T18" s="25">
        <f t="shared" si="7"/>
        <v>3.9422513289127048E-2</v>
      </c>
      <c r="U18" s="32" t="s">
        <v>36</v>
      </c>
      <c r="V18" s="25">
        <f t="shared" si="8"/>
        <v>0.10262631571241254</v>
      </c>
      <c r="X18" s="25">
        <f t="shared" si="4"/>
        <v>6.3225910476059299E-2</v>
      </c>
      <c r="Y18" s="31"/>
      <c r="Z18" s="32" t="s">
        <v>36</v>
      </c>
      <c r="AA18" s="32" t="s">
        <v>36</v>
      </c>
      <c r="AB18" s="32" t="s">
        <v>36</v>
      </c>
      <c r="AD18" s="32" t="s">
        <v>36</v>
      </c>
      <c r="AE18" s="32" t="s">
        <v>36</v>
      </c>
      <c r="AF18" s="32" t="s">
        <v>36</v>
      </c>
      <c r="AG18" s="32" t="s">
        <v>36</v>
      </c>
      <c r="AH18" s="32" t="s">
        <v>36</v>
      </c>
      <c r="AJ18" s="32" t="s">
        <v>36</v>
      </c>
      <c r="AK18" s="31"/>
    </row>
    <row r="19" spans="1:37" ht="12.75" customHeight="1">
      <c r="A19" s="54">
        <v>2017</v>
      </c>
      <c r="B19" s="53">
        <v>3420.1793460517924</v>
      </c>
      <c r="C19" s="53">
        <v>1186.8697724701194</v>
      </c>
      <c r="D19" s="53">
        <v>1920.2891009721116</v>
      </c>
      <c r="E19" s="31"/>
      <c r="F19" s="53">
        <v>1509.7947297171313</v>
      </c>
      <c r="G19" s="53">
        <v>1178.987054820717</v>
      </c>
      <c r="H19" s="53">
        <v>1242.8364631633465</v>
      </c>
      <c r="I19" s="53">
        <v>143.86028559362549</v>
      </c>
      <c r="J19" s="53">
        <v>2451.8596861992032</v>
      </c>
      <c r="K19" s="31"/>
      <c r="L19" s="53">
        <v>6527.3382194940232</v>
      </c>
      <c r="M19" s="62"/>
      <c r="N19" s="25">
        <f t="shared" si="0"/>
        <v>-0.12437829629248587</v>
      </c>
      <c r="O19" s="25">
        <f t="shared" si="1"/>
        <v>-0.22743141131141587</v>
      </c>
      <c r="P19" s="25">
        <f t="shared" si="2"/>
        <v>7.1358243195338567E-3</v>
      </c>
      <c r="R19" s="25">
        <f t="shared" si="5"/>
        <v>-0.16784185089837889</v>
      </c>
      <c r="S19" s="25">
        <f t="shared" si="6"/>
        <v>-7.6302446746040586E-2</v>
      </c>
      <c r="T19" s="25">
        <f t="shared" si="7"/>
        <v>-0.18061520588253188</v>
      </c>
      <c r="U19" s="25">
        <f>I19/I18-1</f>
        <v>2.6448061236657825</v>
      </c>
      <c r="V19" s="25">
        <f t="shared" si="8"/>
        <v>-9.2574927873036672E-2</v>
      </c>
      <c r="X19" s="25">
        <f t="shared" si="4"/>
        <v>-0.11179977244644113</v>
      </c>
      <c r="Y19" s="31"/>
      <c r="Z19" s="32" t="s">
        <v>36</v>
      </c>
      <c r="AA19" s="32" t="s">
        <v>36</v>
      </c>
      <c r="AB19" s="32" t="s">
        <v>36</v>
      </c>
      <c r="AD19" s="32" t="s">
        <v>36</v>
      </c>
      <c r="AE19" s="32" t="s">
        <v>36</v>
      </c>
      <c r="AF19" s="32" t="s">
        <v>36</v>
      </c>
      <c r="AG19" s="32" t="s">
        <v>36</v>
      </c>
      <c r="AH19" s="32" t="s">
        <v>36</v>
      </c>
      <c r="AJ19" s="32" t="s">
        <v>36</v>
      </c>
      <c r="AK19" s="31"/>
    </row>
    <row r="20" spans="1:37" ht="12.75" customHeight="1">
      <c r="A20" s="54">
        <v>2018</v>
      </c>
      <c r="B20" s="53">
        <v>3634.7479785059763</v>
      </c>
      <c r="C20" s="53">
        <v>1435.3710504900398</v>
      </c>
      <c r="D20" s="53">
        <v>2251.6837882709165</v>
      </c>
      <c r="E20" s="31"/>
      <c r="F20" s="53">
        <v>1708.0312048486057</v>
      </c>
      <c r="G20" s="53">
        <v>1428.3260710916336</v>
      </c>
      <c r="H20" s="53">
        <v>1345.7233637928289</v>
      </c>
      <c r="I20" s="53">
        <v>179.332815609562</v>
      </c>
      <c r="J20" s="53">
        <v>2660.3893619243026</v>
      </c>
      <c r="K20" s="31"/>
      <c r="L20" s="53">
        <v>7321.8028172669328</v>
      </c>
      <c r="M20" s="62"/>
      <c r="N20" s="25">
        <f t="shared" si="0"/>
        <v>6.2736076311869171E-2</v>
      </c>
      <c r="O20" s="25">
        <f t="shared" si="1"/>
        <v>0.20937535337405921</v>
      </c>
      <c r="P20" s="25">
        <f t="shared" si="2"/>
        <v>0.1725754143639322</v>
      </c>
      <c r="R20" s="25">
        <f t="shared" si="5"/>
        <v>0.13130028289912965</v>
      </c>
      <c r="S20" s="25">
        <f t="shared" si="6"/>
        <v>0.21148579643126975</v>
      </c>
      <c r="T20" s="25">
        <f t="shared" si="7"/>
        <v>8.2783941153133034E-2</v>
      </c>
      <c r="U20" s="25">
        <f>I20/I19-1</f>
        <v>0.24657625187912391</v>
      </c>
      <c r="V20" s="25">
        <f t="shared" si="8"/>
        <v>8.5049595985794646E-2</v>
      </c>
      <c r="X20" s="25">
        <f t="shared" si="4"/>
        <v>0.12171341074378916</v>
      </c>
      <c r="Y20" s="31"/>
      <c r="Z20" s="32" t="s">
        <v>36</v>
      </c>
      <c r="AA20" s="32" t="s">
        <v>36</v>
      </c>
      <c r="AB20" s="32" t="s">
        <v>36</v>
      </c>
      <c r="AD20" s="32" t="s">
        <v>36</v>
      </c>
      <c r="AE20" s="32" t="s">
        <v>36</v>
      </c>
      <c r="AF20" s="32" t="s">
        <v>36</v>
      </c>
      <c r="AG20" s="32" t="s">
        <v>36</v>
      </c>
      <c r="AH20" s="32" t="s">
        <v>36</v>
      </c>
      <c r="AJ20" s="32" t="s">
        <v>36</v>
      </c>
      <c r="AK20" s="31"/>
    </row>
    <row r="21" spans="1:37" ht="12.75" customHeight="1">
      <c r="A21" s="54">
        <v>2019</v>
      </c>
      <c r="B21" s="53">
        <v>3558.6214440515873</v>
      </c>
      <c r="C21" s="53">
        <v>1324.3002435753967</v>
      </c>
      <c r="D21" s="53">
        <v>2147.1903704246033</v>
      </c>
      <c r="E21" s="31"/>
      <c r="F21" s="53">
        <v>1690.2011755198412</v>
      </c>
      <c r="G21" s="53">
        <v>1380.7935294007937</v>
      </c>
      <c r="H21" s="53">
        <v>1147.8300280476192</v>
      </c>
      <c r="I21" s="53">
        <v>191.55737655952382</v>
      </c>
      <c r="J21" s="53">
        <v>2619.7299485238095</v>
      </c>
      <c r="K21" s="31"/>
      <c r="L21" s="53">
        <v>7030.1120580515872</v>
      </c>
      <c r="M21" s="62"/>
      <c r="N21" s="25">
        <f t="shared" si="0"/>
        <v>-2.0944102563523526E-2</v>
      </c>
      <c r="O21" s="25">
        <f t="shared" si="1"/>
        <v>-7.7381250567038484E-2</v>
      </c>
      <c r="P21" s="25">
        <f t="shared" si="2"/>
        <v>-4.6406790505230888E-2</v>
      </c>
      <c r="R21" s="25">
        <f t="shared" si="5"/>
        <v>-1.0438936524198361E-2</v>
      </c>
      <c r="S21" s="25">
        <f t="shared" si="6"/>
        <v>-3.3278494772914113E-2</v>
      </c>
      <c r="T21" s="25">
        <f t="shared" si="7"/>
        <v>-0.14705350376578208</v>
      </c>
      <c r="U21" s="25">
        <f>I21/I20-1</f>
        <v>6.8166893540425821E-2</v>
      </c>
      <c r="V21" s="25">
        <f t="shared" si="8"/>
        <v>-1.5283256647471877E-2</v>
      </c>
      <c r="X21" s="25">
        <f t="shared" si="4"/>
        <v>-3.9838652650881823E-2</v>
      </c>
      <c r="Y21" s="31"/>
      <c r="Z21" s="32" t="s">
        <v>36</v>
      </c>
      <c r="AA21" s="32" t="s">
        <v>36</v>
      </c>
      <c r="AB21" s="32" t="s">
        <v>36</v>
      </c>
      <c r="AD21" s="32" t="s">
        <v>36</v>
      </c>
      <c r="AE21" s="32" t="s">
        <v>36</v>
      </c>
      <c r="AF21" s="32" t="s">
        <v>36</v>
      </c>
      <c r="AG21" s="32" t="s">
        <v>36</v>
      </c>
      <c r="AH21" s="32" t="s">
        <v>36</v>
      </c>
      <c r="AJ21" s="32" t="s">
        <v>36</v>
      </c>
      <c r="AK21" s="31"/>
    </row>
    <row r="22" spans="1:37" ht="12.75" customHeight="1">
      <c r="A22" s="54">
        <v>2020</v>
      </c>
      <c r="B22" s="53">
        <v>4922.4532316442692</v>
      </c>
      <c r="C22" s="53">
        <v>1988.4674787549407</v>
      </c>
      <c r="D22" s="53">
        <v>4012.9905115375495</v>
      </c>
      <c r="E22" s="31"/>
      <c r="F22" s="53">
        <v>2402.0524290750991</v>
      </c>
      <c r="G22" s="53">
        <v>2010.0029080197628</v>
      </c>
      <c r="H22" s="53">
        <v>1724.3163943280633</v>
      </c>
      <c r="I22" s="53">
        <v>255.69937193675889</v>
      </c>
      <c r="J22" s="53">
        <v>4531.8401185770754</v>
      </c>
      <c r="K22" s="31"/>
      <c r="L22" s="53">
        <v>10923.91122193676</v>
      </c>
      <c r="M22" s="62"/>
      <c r="N22" s="25">
        <f t="shared" si="0"/>
        <v>0.38324722340792805</v>
      </c>
      <c r="O22" s="25">
        <f t="shared" si="1"/>
        <v>0.5015231541348959</v>
      </c>
      <c r="P22" s="25">
        <f t="shared" si="2"/>
        <v>0.86894956628553954</v>
      </c>
      <c r="R22" s="25">
        <f t="shared" si="5"/>
        <v>0.42116362470066315</v>
      </c>
      <c r="S22" s="25">
        <f t="shared" si="6"/>
        <v>0.455686795470442</v>
      </c>
      <c r="T22" s="25">
        <f t="shared" si="7"/>
        <v>0.50224018556215011</v>
      </c>
      <c r="U22" s="25">
        <f>I22/I21-1</f>
        <v>0.33484482054025122</v>
      </c>
      <c r="V22" s="25">
        <f t="shared" si="8"/>
        <v>0.72988827383933974</v>
      </c>
      <c r="X22" s="25">
        <f t="shared" si="4"/>
        <v>0.55387440935960686</v>
      </c>
      <c r="Y22" s="31"/>
      <c r="Z22" s="32" t="s">
        <v>36</v>
      </c>
      <c r="AA22" s="32" t="s">
        <v>36</v>
      </c>
      <c r="AB22" s="32" t="s">
        <v>36</v>
      </c>
      <c r="AD22" s="32" t="s">
        <v>36</v>
      </c>
      <c r="AE22" s="32" t="s">
        <v>36</v>
      </c>
      <c r="AF22" s="32" t="s">
        <v>36</v>
      </c>
      <c r="AG22" s="32" t="s">
        <v>36</v>
      </c>
      <c r="AH22" s="32" t="s">
        <v>36</v>
      </c>
      <c r="AJ22" s="32" t="s">
        <v>36</v>
      </c>
      <c r="AK22" s="31"/>
    </row>
    <row r="23" spans="1:37" ht="12.75" customHeight="1">
      <c r="A23" s="54"/>
      <c r="B23" s="53"/>
      <c r="C23" s="53"/>
      <c r="D23" s="53"/>
      <c r="E23" s="31"/>
      <c r="F23" s="53"/>
      <c r="G23" s="53"/>
      <c r="H23" s="53"/>
      <c r="I23" s="53"/>
      <c r="J23" s="53"/>
      <c r="K23" s="31"/>
      <c r="L23" s="53"/>
      <c r="M23" s="62"/>
      <c r="N23" s="25"/>
      <c r="O23" s="25"/>
      <c r="P23" s="25"/>
      <c r="R23" s="25"/>
      <c r="S23" s="25"/>
      <c r="T23" s="25"/>
      <c r="U23" s="25"/>
      <c r="V23" s="25"/>
      <c r="X23" s="25"/>
      <c r="Y23" s="31"/>
      <c r="Z23" s="32"/>
      <c r="AA23" s="32"/>
      <c r="AB23" s="32"/>
      <c r="AD23" s="32"/>
      <c r="AE23" s="32"/>
      <c r="AF23" s="32"/>
      <c r="AG23" s="32"/>
      <c r="AH23" s="32"/>
      <c r="AJ23" s="32"/>
      <c r="AK23" s="31"/>
    </row>
    <row r="24" spans="1:37" ht="12.75" customHeight="1">
      <c r="A24" s="95" t="s">
        <v>82</v>
      </c>
      <c r="B24" s="96">
        <v>5151.8312626904763</v>
      </c>
      <c r="C24" s="96">
        <v>2190.2409093392857</v>
      </c>
      <c r="D24" s="96">
        <v>3872.5247464464287</v>
      </c>
      <c r="E24" s="97"/>
      <c r="F24" s="96">
        <v>2518.8599099702383</v>
      </c>
      <c r="G24" s="96">
        <v>2085.4568550297618</v>
      </c>
      <c r="H24" s="96">
        <v>1803.1670240833332</v>
      </c>
      <c r="I24" s="96">
        <v>242.29441249999999</v>
      </c>
      <c r="J24" s="96">
        <v>4564.818716892858</v>
      </c>
      <c r="K24" s="97"/>
      <c r="L24" s="96">
        <v>11214.596918476191</v>
      </c>
      <c r="M24" s="98"/>
      <c r="N24" s="99"/>
      <c r="O24" s="99"/>
      <c r="P24" s="99"/>
      <c r="Q24" s="100"/>
      <c r="R24" s="99"/>
      <c r="S24" s="99"/>
      <c r="T24" s="99"/>
      <c r="U24" s="99"/>
      <c r="V24" s="99"/>
      <c r="W24" s="100"/>
      <c r="X24" s="99"/>
      <c r="Y24" s="97"/>
      <c r="Z24" s="101"/>
      <c r="AA24" s="101"/>
      <c r="AB24" s="101"/>
      <c r="AC24" s="100"/>
      <c r="AD24" s="101"/>
      <c r="AE24" s="101"/>
      <c r="AF24" s="101"/>
      <c r="AG24" s="101"/>
      <c r="AH24" s="101"/>
      <c r="AI24" s="100"/>
      <c r="AJ24" s="101"/>
      <c r="AK24" s="31"/>
    </row>
    <row r="25" spans="1:37" ht="12.75" customHeight="1">
      <c r="A25" s="95" t="s">
        <v>83</v>
      </c>
      <c r="B25" s="96">
        <v>4588.7340593113777</v>
      </c>
      <c r="C25" s="96">
        <v>1868.5556433173651</v>
      </c>
      <c r="D25" s="96">
        <v>5288.0352564491013</v>
      </c>
      <c r="E25" s="97"/>
      <c r="F25" s="96">
        <v>2328.9497253353297</v>
      </c>
      <c r="G25" s="96">
        <v>2006.350914275449</v>
      </c>
      <c r="H25" s="96">
        <v>1715.3824870419162</v>
      </c>
      <c r="I25" s="96">
        <v>512.97710692814371</v>
      </c>
      <c r="J25" s="96">
        <v>5181.6647254970067</v>
      </c>
      <c r="K25" s="97"/>
      <c r="L25" s="96">
        <v>11745.324959077845</v>
      </c>
      <c r="M25" s="98"/>
      <c r="N25" s="99">
        <f>B25/B24-1</f>
        <v>-0.1093003972115788</v>
      </c>
      <c r="O25" s="99">
        <f t="shared" ref="O25:P25" si="9">C25/C24-1</f>
        <v>-0.1468720927685353</v>
      </c>
      <c r="P25" s="99">
        <f t="shared" si="9"/>
        <v>0.36552652408524877</v>
      </c>
      <c r="Q25" s="100"/>
      <c r="R25" s="99">
        <f>F25/F24-1</f>
        <v>-7.5395294467627827E-2</v>
      </c>
      <c r="S25" s="99">
        <f t="shared" ref="S25" si="10">G25/G24-1</f>
        <v>-3.7932187646808835E-2</v>
      </c>
      <c r="T25" s="99">
        <f t="shared" ref="T25" si="11">H25/H24-1</f>
        <v>-4.8683530626367544E-2</v>
      </c>
      <c r="U25" s="99">
        <f>I25/I24-1</f>
        <v>1.1171644101703904</v>
      </c>
      <c r="V25" s="99">
        <f t="shared" ref="V25" si="12">J25/J24-1</f>
        <v>0.13513045026769821</v>
      </c>
      <c r="W25" s="100"/>
      <c r="X25" s="99">
        <f>L25/L24-1</f>
        <v>4.7324754020117599E-2</v>
      </c>
      <c r="Y25" s="97"/>
      <c r="Z25" s="101" t="s">
        <v>36</v>
      </c>
      <c r="AA25" s="101" t="s">
        <v>36</v>
      </c>
      <c r="AB25" s="101" t="s">
        <v>36</v>
      </c>
      <c r="AC25" s="100"/>
      <c r="AD25" s="101" t="s">
        <v>36</v>
      </c>
      <c r="AE25" s="101" t="s">
        <v>36</v>
      </c>
      <c r="AF25" s="101" t="s">
        <v>36</v>
      </c>
      <c r="AG25" s="101" t="s">
        <v>36</v>
      </c>
      <c r="AH25" s="101" t="s">
        <v>36</v>
      </c>
      <c r="AI25" s="100"/>
      <c r="AJ25" s="101" t="s">
        <v>36</v>
      </c>
      <c r="AK25" s="31"/>
    </row>
    <row r="26" spans="1:37" ht="12.75" customHeight="1">
      <c r="A26" s="54"/>
      <c r="B26" s="53"/>
      <c r="C26" s="53"/>
      <c r="D26" s="53"/>
      <c r="E26" s="31"/>
      <c r="F26" s="53"/>
      <c r="G26" s="53"/>
      <c r="H26" s="53"/>
      <c r="I26" s="53"/>
      <c r="J26" s="53"/>
      <c r="K26" s="31"/>
      <c r="L26" s="53"/>
      <c r="M26" s="62"/>
      <c r="N26" s="26"/>
      <c r="O26" s="26"/>
      <c r="P26" s="26"/>
      <c r="R26" s="23"/>
      <c r="S26" s="23"/>
      <c r="T26" s="23"/>
      <c r="U26" s="23"/>
      <c r="V26" s="23"/>
      <c r="X26" s="23"/>
      <c r="Y26" s="31"/>
      <c r="Z26" s="26"/>
      <c r="AA26" s="26"/>
      <c r="AB26" s="26"/>
      <c r="AD26" s="23"/>
      <c r="AE26" s="23"/>
      <c r="AF26" s="23"/>
      <c r="AG26" s="23"/>
      <c r="AH26" s="23"/>
      <c r="AJ26" s="23"/>
      <c r="AK26" s="31"/>
    </row>
    <row r="27" spans="1:37" ht="12.75" customHeight="1">
      <c r="A27" s="54" t="s">
        <v>49</v>
      </c>
      <c r="B27" s="53">
        <v>3781.5644426065573</v>
      </c>
      <c r="C27" s="53">
        <v>1419.3691832622951</v>
      </c>
      <c r="D27" s="53">
        <v>2324.7952094262296</v>
      </c>
      <c r="E27" s="31"/>
      <c r="F27" s="53">
        <v>1205.1804346065574</v>
      </c>
      <c r="G27" s="53">
        <v>1486.0109483442623</v>
      </c>
      <c r="H27" s="53">
        <v>1834.9831458524588</v>
      </c>
      <c r="I27" s="53">
        <v>198.89904273770495</v>
      </c>
      <c r="J27" s="53">
        <v>2800.6552637540985</v>
      </c>
      <c r="K27" s="31"/>
      <c r="L27" s="53">
        <v>7525.7288352950818</v>
      </c>
      <c r="M27" s="62"/>
      <c r="N27" s="32" t="s">
        <v>36</v>
      </c>
      <c r="O27" s="32" t="s">
        <v>36</v>
      </c>
      <c r="P27" s="32" t="s">
        <v>36</v>
      </c>
      <c r="R27" s="32" t="s">
        <v>36</v>
      </c>
      <c r="S27" s="32" t="s">
        <v>36</v>
      </c>
      <c r="T27" s="32" t="s">
        <v>36</v>
      </c>
      <c r="U27" s="32" t="s">
        <v>36</v>
      </c>
      <c r="V27" s="32" t="s">
        <v>36</v>
      </c>
      <c r="X27" s="32" t="s">
        <v>36</v>
      </c>
      <c r="Y27" s="31"/>
      <c r="Z27" s="32" t="s">
        <v>36</v>
      </c>
      <c r="AA27" s="32" t="s">
        <v>36</v>
      </c>
      <c r="AB27" s="32" t="s">
        <v>36</v>
      </c>
      <c r="AD27" s="32" t="s">
        <v>36</v>
      </c>
      <c r="AE27" s="32" t="s">
        <v>36</v>
      </c>
      <c r="AF27" s="32" t="s">
        <v>36</v>
      </c>
      <c r="AG27" s="32" t="s">
        <v>36</v>
      </c>
      <c r="AH27" s="32" t="s">
        <v>36</v>
      </c>
      <c r="AJ27" s="32" t="s">
        <v>36</v>
      </c>
      <c r="AK27" s="31"/>
    </row>
    <row r="28" spans="1:37" ht="12.75" customHeight="1">
      <c r="A28" s="54" t="s">
        <v>50</v>
      </c>
      <c r="B28" s="53">
        <v>3469.714873285714</v>
      </c>
      <c r="C28" s="53">
        <v>1303.2209467936509</v>
      </c>
      <c r="D28" s="53">
        <v>2161.8692888095234</v>
      </c>
      <c r="E28" s="31"/>
      <c r="F28" s="53">
        <v>1089.3993382380952</v>
      </c>
      <c r="G28" s="53">
        <v>1392.0521268412697</v>
      </c>
      <c r="H28" s="53">
        <v>1679.2865331587302</v>
      </c>
      <c r="I28" s="53">
        <v>192.16663661904761</v>
      </c>
      <c r="J28" s="53">
        <v>2581.9004740317459</v>
      </c>
      <c r="K28" s="31"/>
      <c r="L28" s="53">
        <v>6934.8051088888878</v>
      </c>
      <c r="M28" s="62"/>
      <c r="N28" s="32" t="s">
        <v>36</v>
      </c>
      <c r="O28" s="32" t="s">
        <v>36</v>
      </c>
      <c r="P28" s="32" t="s">
        <v>36</v>
      </c>
      <c r="R28" s="32" t="s">
        <v>36</v>
      </c>
      <c r="S28" s="32" t="s">
        <v>36</v>
      </c>
      <c r="T28" s="32" t="s">
        <v>36</v>
      </c>
      <c r="U28" s="32" t="s">
        <v>36</v>
      </c>
      <c r="V28" s="32" t="s">
        <v>36</v>
      </c>
      <c r="X28" s="32" t="s">
        <v>36</v>
      </c>
      <c r="Y28" s="31"/>
      <c r="Z28" s="25">
        <f>B28/B27-1</f>
        <v>-8.2465755655850126E-2</v>
      </c>
      <c r="AA28" s="25">
        <f t="shared" ref="AA28:AJ28" si="13">C28/C27-1</f>
        <v>-8.1830885042669221E-2</v>
      </c>
      <c r="AB28" s="25">
        <f t="shared" si="13"/>
        <v>-7.0081837727511975E-2</v>
      </c>
      <c r="AC28" s="25"/>
      <c r="AD28" s="25">
        <f t="shared" si="13"/>
        <v>-9.6069512119369871E-2</v>
      </c>
      <c r="AE28" s="25">
        <f t="shared" si="13"/>
        <v>-6.3228889132804222E-2</v>
      </c>
      <c r="AF28" s="25">
        <f t="shared" si="13"/>
        <v>-8.484906961987293E-2</v>
      </c>
      <c r="AG28" s="25">
        <f t="shared" si="13"/>
        <v>-3.3848358574232074E-2</v>
      </c>
      <c r="AH28" s="25">
        <f t="shared" si="13"/>
        <v>-7.8108431463687511E-2</v>
      </c>
      <c r="AI28" s="25"/>
      <c r="AJ28" s="25">
        <f t="shared" si="13"/>
        <v>-7.8520464839871407E-2</v>
      </c>
      <c r="AK28" s="31"/>
    </row>
    <row r="29" spans="1:37" ht="12.75" customHeight="1">
      <c r="A29" s="54" t="s">
        <v>51</v>
      </c>
      <c r="B29" s="53">
        <v>3516.374830875</v>
      </c>
      <c r="C29" s="53">
        <v>1365.122030484375</v>
      </c>
      <c r="D29" s="53">
        <v>2045.1639005625</v>
      </c>
      <c r="E29" s="31"/>
      <c r="F29" s="53">
        <v>1187.9064882656251</v>
      </c>
      <c r="G29" s="53">
        <v>1408.7533223437499</v>
      </c>
      <c r="H29" s="53">
        <v>1619.5536318593749</v>
      </c>
      <c r="I29" s="53">
        <v>197.4606811875</v>
      </c>
      <c r="J29" s="53">
        <v>2512.9866382656251</v>
      </c>
      <c r="K29" s="31"/>
      <c r="L29" s="53">
        <v>6926.6607619218757</v>
      </c>
      <c r="M29" s="62"/>
      <c r="N29" s="32" t="s">
        <v>36</v>
      </c>
      <c r="O29" s="32" t="s">
        <v>36</v>
      </c>
      <c r="P29" s="32" t="s">
        <v>36</v>
      </c>
      <c r="R29" s="32" t="s">
        <v>36</v>
      </c>
      <c r="S29" s="32" t="s">
        <v>36</v>
      </c>
      <c r="T29" s="32" t="s">
        <v>36</v>
      </c>
      <c r="U29" s="32" t="s">
        <v>36</v>
      </c>
      <c r="V29" s="32" t="s">
        <v>36</v>
      </c>
      <c r="X29" s="32" t="s">
        <v>36</v>
      </c>
      <c r="Y29" s="31"/>
      <c r="Z29" s="25">
        <f t="shared" ref="Z29:Z34" si="14">B29/B28-1</f>
        <v>1.3447778648480346E-2</v>
      </c>
      <c r="AA29" s="25">
        <f t="shared" ref="AA29:AA34" si="15">C29/C28-1</f>
        <v>4.7498533416778566E-2</v>
      </c>
      <c r="AB29" s="25">
        <f t="shared" ref="AB29:AB34" si="16">D29/D28-1</f>
        <v>-5.3983554348602469E-2</v>
      </c>
      <c r="AC29" s="25"/>
      <c r="AD29" s="25">
        <f t="shared" ref="AD29:AD33" si="17">F29/F28-1</f>
        <v>9.0423361360625787E-2</v>
      </c>
      <c r="AE29" s="25">
        <f t="shared" ref="AE29:AE34" si="18">G29/G28-1</f>
        <v>1.1997535997719577E-2</v>
      </c>
      <c r="AF29" s="25">
        <f t="shared" ref="AF29:AF34" si="19">H29/H28-1</f>
        <v>-3.5570404525901766E-2</v>
      </c>
      <c r="AG29" s="25">
        <f t="shared" ref="AG29:AG34" si="20">I29/I28-1</f>
        <v>2.7549238835601564E-2</v>
      </c>
      <c r="AH29" s="25">
        <f t="shared" ref="AH29:AH34" si="21">J29/J28-1</f>
        <v>-2.6691127895611344E-2</v>
      </c>
      <c r="AI29" s="25"/>
      <c r="AJ29" s="25">
        <f t="shared" ref="AJ29:AJ34" si="22">L29/L28-1</f>
        <v>-1.1744161283743226E-3</v>
      </c>
      <c r="AK29" s="31"/>
    </row>
    <row r="30" spans="1:37" ht="12.75" customHeight="1">
      <c r="A30" s="54" t="s">
        <v>52</v>
      </c>
      <c r="B30" s="53">
        <v>3475.8929173281249</v>
      </c>
      <c r="C30" s="53">
        <v>1213.615806296875</v>
      </c>
      <c r="D30" s="53">
        <v>2065.4876678281248</v>
      </c>
      <c r="E30" s="31"/>
      <c r="F30" s="53">
        <v>1110.609171859375</v>
      </c>
      <c r="G30" s="53">
        <v>1241.4657021718749</v>
      </c>
      <c r="H30" s="53">
        <v>1633.5975047812501</v>
      </c>
      <c r="I30" s="53">
        <v>178.05680598437499</v>
      </c>
      <c r="J30" s="53">
        <v>2591.26720665625</v>
      </c>
      <c r="K30" s="31"/>
      <c r="L30" s="53">
        <v>6754.9963914531254</v>
      </c>
      <c r="M30" s="62"/>
      <c r="N30" s="32" t="s">
        <v>36</v>
      </c>
      <c r="O30" s="32" t="s">
        <v>36</v>
      </c>
      <c r="P30" s="32" t="s">
        <v>36</v>
      </c>
      <c r="R30" s="32" t="s">
        <v>36</v>
      </c>
      <c r="S30" s="32" t="s">
        <v>36</v>
      </c>
      <c r="T30" s="32" t="s">
        <v>36</v>
      </c>
      <c r="U30" s="32" t="s">
        <v>36</v>
      </c>
      <c r="V30" s="32" t="s">
        <v>36</v>
      </c>
      <c r="X30" s="32" t="s">
        <v>36</v>
      </c>
      <c r="Y30" s="31"/>
      <c r="Z30" s="25">
        <f t="shared" si="14"/>
        <v>-1.1512399984048849E-2</v>
      </c>
      <c r="AA30" s="25">
        <f t="shared" si="15"/>
        <v>-0.11098364893704216</v>
      </c>
      <c r="AB30" s="25">
        <f t="shared" si="16"/>
        <v>9.9374760428907472E-3</v>
      </c>
      <c r="AC30" s="25"/>
      <c r="AD30" s="25">
        <f t="shared" si="17"/>
        <v>-6.5070203058749332E-2</v>
      </c>
      <c r="AE30" s="25">
        <f t="shared" si="18"/>
        <v>-0.11874869611207572</v>
      </c>
      <c r="AF30" s="25">
        <f t="shared" si="19"/>
        <v>8.6714466539472568E-3</v>
      </c>
      <c r="AG30" s="25">
        <f t="shared" si="20"/>
        <v>-9.8267032638765905E-2</v>
      </c>
      <c r="AH30" s="25">
        <f t="shared" si="21"/>
        <v>3.1150411704795822E-2</v>
      </c>
      <c r="AI30" s="25"/>
      <c r="AJ30" s="25">
        <f t="shared" si="22"/>
        <v>-2.4783135246415622E-2</v>
      </c>
      <c r="AK30" s="31"/>
    </row>
    <row r="31" spans="1:37" ht="12.75" customHeight="1">
      <c r="A31" s="54" t="s">
        <v>53</v>
      </c>
      <c r="B31" s="53">
        <v>5224.3587627580646</v>
      </c>
      <c r="C31" s="53">
        <v>2459.2620912258062</v>
      </c>
      <c r="D31" s="53">
        <v>3288.7354724193551</v>
      </c>
      <c r="E31" s="31"/>
      <c r="F31" s="53">
        <v>2671.0317355967741</v>
      </c>
      <c r="G31" s="53">
        <v>2045.7613902419355</v>
      </c>
      <c r="H31" s="53">
        <v>1835.5704581612904</v>
      </c>
      <c r="I31" s="53">
        <v>289.00953591935485</v>
      </c>
      <c r="J31" s="53">
        <v>4130.9832064838711</v>
      </c>
      <c r="K31" s="31"/>
      <c r="L31" s="53">
        <v>10972.356326403225</v>
      </c>
      <c r="M31" s="62"/>
      <c r="N31" s="25">
        <f>B31/B27-1</f>
        <v>0.38153371231643418</v>
      </c>
      <c r="O31" s="25">
        <f t="shared" ref="O31:X34" si="23">C31/C27-1</f>
        <v>0.73264441713001593</v>
      </c>
      <c r="P31" s="25">
        <f t="shared" si="23"/>
        <v>0.41463448439874862</v>
      </c>
      <c r="Q31" s="25"/>
      <c r="R31" s="25">
        <f t="shared" si="23"/>
        <v>1.2162919832570611</v>
      </c>
      <c r="S31" s="25">
        <f t="shared" si="23"/>
        <v>0.37667989089942866</v>
      </c>
      <c r="T31" s="25">
        <f t="shared" si="23"/>
        <v>3.2006414345486789E-4</v>
      </c>
      <c r="U31" s="25">
        <f t="shared" si="23"/>
        <v>0.45304638947147535</v>
      </c>
      <c r="V31" s="25">
        <f t="shared" si="23"/>
        <v>0.47500596019324193</v>
      </c>
      <c r="W31" s="25"/>
      <c r="X31" s="25">
        <f t="shared" si="23"/>
        <v>0.45797922919355383</v>
      </c>
      <c r="Y31" s="31"/>
      <c r="Z31" s="25">
        <f t="shared" si="14"/>
        <v>0.50302638401586997</v>
      </c>
      <c r="AA31" s="25">
        <f t="shared" si="15"/>
        <v>1.0263926017326614</v>
      </c>
      <c r="AB31" s="25">
        <f t="shared" si="16"/>
        <v>0.59223195744251722</v>
      </c>
      <c r="AC31" s="25"/>
      <c r="AD31" s="25">
        <f t="shared" si="17"/>
        <v>1.4050150163310366</v>
      </c>
      <c r="AE31" s="25">
        <f t="shared" si="18"/>
        <v>0.6478597730593687</v>
      </c>
      <c r="AF31" s="25">
        <f t="shared" si="19"/>
        <v>0.12363691349240025</v>
      </c>
      <c r="AG31" s="25">
        <f t="shared" si="20"/>
        <v>0.62313108067723233</v>
      </c>
      <c r="AH31" s="25">
        <f t="shared" si="21"/>
        <v>0.59419422121829646</v>
      </c>
      <c r="AI31" s="25"/>
      <c r="AJ31" s="25">
        <f t="shared" si="22"/>
        <v>0.62433193010823618</v>
      </c>
      <c r="AK31" s="31"/>
    </row>
    <row r="32" spans="1:37" ht="12.75" customHeight="1">
      <c r="A32" s="54" t="s">
        <v>54</v>
      </c>
      <c r="B32" s="53">
        <v>5749.2467401428576</v>
      </c>
      <c r="C32" s="53">
        <v>2274.7967077301587</v>
      </c>
      <c r="D32" s="53">
        <v>4327.491457349206</v>
      </c>
      <c r="E32" s="31"/>
      <c r="F32" s="53">
        <v>2695.63020784127</v>
      </c>
      <c r="G32" s="53">
        <v>2264.292233047619</v>
      </c>
      <c r="H32" s="53">
        <v>1984.0448792857144</v>
      </c>
      <c r="I32" s="53">
        <v>243.93150793650793</v>
      </c>
      <c r="J32" s="53">
        <v>5163.6360771111104</v>
      </c>
      <c r="K32" s="31"/>
      <c r="L32" s="53">
        <v>12351.534905222223</v>
      </c>
      <c r="M32" s="62"/>
      <c r="N32" s="25">
        <f t="shared" ref="N32:N34" si="24">B32/B28-1</f>
        <v>0.65697959345532508</v>
      </c>
      <c r="O32" s="25">
        <f t="shared" si="23"/>
        <v>0.74551883418303055</v>
      </c>
      <c r="P32" s="25">
        <f t="shared" si="23"/>
        <v>1.0017359420153591</v>
      </c>
      <c r="Q32" s="25"/>
      <c r="R32" s="25">
        <f t="shared" si="23"/>
        <v>1.4744188042200945</v>
      </c>
      <c r="S32" s="25">
        <f t="shared" si="23"/>
        <v>0.62658580766337035</v>
      </c>
      <c r="T32" s="25">
        <f t="shared" si="23"/>
        <v>0.1814808492233515</v>
      </c>
      <c r="U32" s="25">
        <f t="shared" si="23"/>
        <v>0.26937491454398166</v>
      </c>
      <c r="V32" s="25">
        <f>J32/J28-1</f>
        <v>0.99993614356787197</v>
      </c>
      <c r="W32" s="25"/>
      <c r="X32" s="25">
        <f t="shared" si="23"/>
        <v>0.78109329841011443</v>
      </c>
      <c r="Y32" s="31"/>
      <c r="Z32" s="25">
        <f t="shared" si="14"/>
        <v>0.10046935924968747</v>
      </c>
      <c r="AA32" s="25">
        <f t="shared" si="15"/>
        <v>-7.5008427997075189E-2</v>
      </c>
      <c r="AB32" s="25">
        <f t="shared" si="16"/>
        <v>0.31585270194008364</v>
      </c>
      <c r="AC32" s="25"/>
      <c r="AD32" s="25">
        <f t="shared" si="17"/>
        <v>9.2093522950973394E-3</v>
      </c>
      <c r="AE32" s="25">
        <f t="shared" si="18"/>
        <v>0.10682127634632876</v>
      </c>
      <c r="AF32" s="25">
        <f t="shared" si="19"/>
        <v>8.088734511076856E-2</v>
      </c>
      <c r="AG32" s="25">
        <f t="shared" si="20"/>
        <v>-0.1559741890157752</v>
      </c>
      <c r="AH32" s="25">
        <f t="shared" si="21"/>
        <v>0.24997750390425644</v>
      </c>
      <c r="AI32" s="25"/>
      <c r="AJ32" s="25">
        <f t="shared" si="22"/>
        <v>0.12569575192342453</v>
      </c>
      <c r="AK32" s="31"/>
    </row>
    <row r="33" spans="1:37" ht="12.75" customHeight="1">
      <c r="A33" s="54" t="s">
        <v>55</v>
      </c>
      <c r="B33" s="53">
        <v>4245.4020215781247</v>
      </c>
      <c r="C33" s="53">
        <v>1688.0725307499999</v>
      </c>
      <c r="D33" s="53">
        <v>4008.556758640625</v>
      </c>
      <c r="E33" s="31"/>
      <c r="F33" s="53">
        <v>2102.2228447031248</v>
      </c>
      <c r="G33" s="53">
        <v>1932.1751565468751</v>
      </c>
      <c r="H33" s="53">
        <v>1505.65366878125</v>
      </c>
      <c r="I33" s="53">
        <v>175.16622225</v>
      </c>
      <c r="J33" s="53">
        <v>4226.8134186875004</v>
      </c>
      <c r="K33" s="31"/>
      <c r="L33" s="53">
        <v>9942.0313109687486</v>
      </c>
      <c r="M33" s="62"/>
      <c r="N33" s="25">
        <f t="shared" si="24"/>
        <v>0.20732351520151138</v>
      </c>
      <c r="O33" s="25">
        <f t="shared" si="23"/>
        <v>0.23657262358518594</v>
      </c>
      <c r="P33" s="25">
        <f t="shared" si="23"/>
        <v>0.96001736464158949</v>
      </c>
      <c r="Q33" s="25"/>
      <c r="R33" s="25">
        <f t="shared" si="23"/>
        <v>0.76968714748955191</v>
      </c>
      <c r="S33" s="25">
        <f t="shared" si="23"/>
        <v>0.37154967154384821</v>
      </c>
      <c r="T33" s="25">
        <f t="shared" si="23"/>
        <v>-7.032799707124171E-2</v>
      </c>
      <c r="U33" s="25">
        <f t="shared" si="23"/>
        <v>-0.11290581397483457</v>
      </c>
      <c r="V33" s="25">
        <f t="shared" si="23"/>
        <v>0.6819880194845358</v>
      </c>
      <c r="W33" s="25"/>
      <c r="X33" s="25">
        <f t="shared" si="23"/>
        <v>0.43532816932848117</v>
      </c>
      <c r="Y33" s="31"/>
      <c r="Z33" s="25">
        <f t="shared" si="14"/>
        <v>-0.2615724783673774</v>
      </c>
      <c r="AA33" s="25">
        <f t="shared" si="15"/>
        <v>-0.25792378500741053</v>
      </c>
      <c r="AB33" s="25">
        <f t="shared" si="16"/>
        <v>-7.3699671472937767E-2</v>
      </c>
      <c r="AC33" s="25"/>
      <c r="AD33" s="25">
        <f t="shared" si="17"/>
        <v>-0.22013678338074461</v>
      </c>
      <c r="AE33" s="25">
        <f t="shared" si="18"/>
        <v>-0.14667588911601381</v>
      </c>
      <c r="AF33" s="25">
        <f t="shared" si="19"/>
        <v>-0.2411191478071264</v>
      </c>
      <c r="AG33" s="25">
        <f t="shared" si="20"/>
        <v>-0.2819040732712832</v>
      </c>
      <c r="AH33" s="25">
        <f t="shared" si="21"/>
        <v>-0.18142693335346982</v>
      </c>
      <c r="AI33" s="25"/>
      <c r="AJ33" s="25">
        <f t="shared" si="22"/>
        <v>-0.19507726065970454</v>
      </c>
      <c r="AK33" s="31"/>
    </row>
    <row r="34" spans="1:37" ht="12.75" customHeight="1">
      <c r="A34" s="54" t="s">
        <v>44</v>
      </c>
      <c r="B34" s="53">
        <v>4493.1585985156253</v>
      </c>
      <c r="C34" s="53">
        <v>1550.9248111562499</v>
      </c>
      <c r="D34" s="53">
        <v>4409.4594650468753</v>
      </c>
      <c r="E34" s="31"/>
      <c r="F34" s="53">
        <v>2152.31768428125</v>
      </c>
      <c r="G34" s="53">
        <v>1802.8735755156249</v>
      </c>
      <c r="H34" s="53">
        <v>1579.5315181562501</v>
      </c>
      <c r="I34" s="53">
        <v>315.54729139062499</v>
      </c>
      <c r="J34" s="53">
        <v>4603.2728053749997</v>
      </c>
      <c r="K34" s="31"/>
      <c r="L34" s="53">
        <v>10453.542874718751</v>
      </c>
      <c r="M34" s="62"/>
      <c r="N34" s="25">
        <f t="shared" si="24"/>
        <v>0.29266312437768072</v>
      </c>
      <c r="O34" s="25">
        <f t="shared" si="23"/>
        <v>0.27793722124352604</v>
      </c>
      <c r="P34" s="25">
        <f t="shared" si="23"/>
        <v>1.1348273019143482</v>
      </c>
      <c r="Q34" s="25"/>
      <c r="R34" s="25">
        <f t="shared" si="23"/>
        <v>0.93796138084998248</v>
      </c>
      <c r="S34" s="25">
        <f t="shared" si="23"/>
        <v>0.45221376020424753</v>
      </c>
      <c r="T34" s="25">
        <f t="shared" si="23"/>
        <v>-3.309627155205519E-2</v>
      </c>
      <c r="U34" s="25">
        <f t="shared" si="23"/>
        <v>0.77217203041547977</v>
      </c>
      <c r="V34" s="25">
        <f t="shared" si="23"/>
        <v>0.77645624254822621</v>
      </c>
      <c r="W34" s="25"/>
      <c r="X34" s="25">
        <f t="shared" si="23"/>
        <v>0.547527529096133</v>
      </c>
      <c r="Y34" s="31"/>
      <c r="Z34" s="25">
        <f t="shared" si="14"/>
        <v>5.83588022237298E-2</v>
      </c>
      <c r="AA34" s="25">
        <f t="shared" si="15"/>
        <v>-8.1245158069609857E-2</v>
      </c>
      <c r="AB34" s="25">
        <f t="shared" si="16"/>
        <v>0.10001173253742413</v>
      </c>
      <c r="AC34" s="25"/>
      <c r="AD34" s="25">
        <f>F34/F33-1</f>
        <v>2.3829462087878506E-2</v>
      </c>
      <c r="AE34" s="25">
        <f t="shared" si="18"/>
        <v>-6.6920217141355876E-2</v>
      </c>
      <c r="AF34" s="25">
        <f t="shared" si="19"/>
        <v>4.9066960687447203E-2</v>
      </c>
      <c r="AG34" s="25">
        <f t="shared" si="20"/>
        <v>0.80141631952461068</v>
      </c>
      <c r="AH34" s="25">
        <f t="shared" si="21"/>
        <v>8.9064585870553215E-2</v>
      </c>
      <c r="AI34" s="25"/>
      <c r="AJ34" s="25">
        <f t="shared" si="22"/>
        <v>5.1449401812451168E-2</v>
      </c>
      <c r="AK34" s="31"/>
    </row>
    <row r="35" spans="1:37" ht="12.75" customHeight="1">
      <c r="A35" s="54" t="s">
        <v>56</v>
      </c>
      <c r="B35" s="53">
        <v>5370.0258867704915</v>
      </c>
      <c r="C35" s="53">
        <v>2445.4221824262295</v>
      </c>
      <c r="D35" s="53">
        <v>6834.8429461803271</v>
      </c>
      <c r="E35" s="31"/>
      <c r="F35" s="53">
        <v>2841.4451236721311</v>
      </c>
      <c r="G35" s="53">
        <v>2502.0532985737705</v>
      </c>
      <c r="H35" s="53">
        <v>2200.7847439836064</v>
      </c>
      <c r="I35" s="53">
        <v>489.84749708196722</v>
      </c>
      <c r="J35" s="53">
        <v>6616.1603520655735</v>
      </c>
      <c r="K35" s="31"/>
      <c r="L35" s="53">
        <v>14650.291015377048</v>
      </c>
      <c r="M35" s="62"/>
      <c r="N35" s="25">
        <f t="shared" ref="N35" si="25">B35/B31-1</f>
        <v>2.7882297259295807E-2</v>
      </c>
      <c r="O35" s="25">
        <f t="shared" ref="O35" si="26">C35/C31-1</f>
        <v>-5.6276672783087678E-3</v>
      </c>
      <c r="P35" s="25">
        <f t="shared" ref="P35" si="27">D35/D31-1</f>
        <v>1.0782586509313505</v>
      </c>
      <c r="Q35" s="25"/>
      <c r="R35" s="25">
        <f t="shared" ref="R35" si="28">F35/F31-1</f>
        <v>6.3800585296034384E-2</v>
      </c>
      <c r="S35" s="25">
        <f t="shared" ref="S35" si="29">G35/G31-1</f>
        <v>0.22304258478447148</v>
      </c>
      <c r="T35" s="25">
        <f t="shared" ref="T35" si="30">H35/H31-1</f>
        <v>0.19896500523774763</v>
      </c>
      <c r="U35" s="25">
        <f t="shared" ref="U35" si="31">I35/I31-1</f>
        <v>0.69491811238593226</v>
      </c>
      <c r="V35" s="25">
        <f t="shared" ref="V35" si="32">J35/J31-1</f>
        <v>0.60159458931739085</v>
      </c>
      <c r="W35" s="25"/>
      <c r="X35" s="25">
        <f t="shared" ref="X35" si="33">L35/L31-1</f>
        <v>0.33520007731825663</v>
      </c>
      <c r="Y35" s="31"/>
      <c r="Z35" s="25">
        <f t="shared" ref="Z35" si="34">B35/B34-1</f>
        <v>0.19515609543463497</v>
      </c>
      <c r="AA35" s="25">
        <f t="shared" ref="AA35" si="35">C35/C34-1</f>
        <v>0.5767509584188748</v>
      </c>
      <c r="AB35" s="25">
        <f t="shared" ref="AB35" si="36">D35/D34-1</f>
        <v>0.55004099716963117</v>
      </c>
      <c r="AC35" s="25"/>
      <c r="AD35" s="25">
        <f>F35/F34-1</f>
        <v>0.32017923953498983</v>
      </c>
      <c r="AE35" s="25">
        <f t="shared" ref="AE35" si="37">G35/G34-1</f>
        <v>0.38781406114856343</v>
      </c>
      <c r="AF35" s="25">
        <f t="shared" ref="AF35" si="38">H35/H34-1</f>
        <v>0.39331486500030755</v>
      </c>
      <c r="AG35" s="25">
        <f t="shared" ref="AG35" si="39">I35/I34-1</f>
        <v>0.55237427303906417</v>
      </c>
      <c r="AH35" s="25">
        <f t="shared" ref="AH35" si="40">J35/J34-1</f>
        <v>0.43727313843755478</v>
      </c>
      <c r="AI35" s="25"/>
      <c r="AJ35" s="25">
        <f t="shared" ref="AJ35" si="41">L35/L34-1</f>
        <v>0.40146658323924544</v>
      </c>
      <c r="AK35" s="31"/>
    </row>
    <row r="36" spans="1:37" ht="12.75" customHeight="1">
      <c r="A36" s="54" t="s">
        <v>57</v>
      </c>
      <c r="B36" s="53">
        <v>4349.0546650158731</v>
      </c>
      <c r="C36" s="53">
        <v>1616.4069755079365</v>
      </c>
      <c r="D36" s="53">
        <v>4593.4008444444444</v>
      </c>
      <c r="E36" s="31"/>
      <c r="F36" s="53">
        <v>2146.5626316507937</v>
      </c>
      <c r="G36" s="53">
        <v>1811.9805735714285</v>
      </c>
      <c r="H36" s="53">
        <v>1506.9312391111112</v>
      </c>
      <c r="I36" s="53">
        <v>517.73728800000004</v>
      </c>
      <c r="J36" s="53">
        <v>4575.6507526349214</v>
      </c>
      <c r="K36" s="31"/>
      <c r="L36" s="53">
        <v>10558.862484968253</v>
      </c>
      <c r="M36" s="62"/>
      <c r="N36" s="25">
        <f t="shared" ref="N36" si="42">B36/B32-1</f>
        <v>-0.2435435698646311</v>
      </c>
      <c r="O36" s="25">
        <f t="shared" ref="O36" si="43">C36/C32-1</f>
        <v>-0.28942794315856812</v>
      </c>
      <c r="P36" s="25">
        <f t="shared" ref="P36" si="44">D36/D32-1</f>
        <v>6.144654234814384E-2</v>
      </c>
      <c r="Q36" s="25"/>
      <c r="R36" s="25">
        <f t="shared" ref="R36" si="45">F36/F32-1</f>
        <v>-0.20368801870275222</v>
      </c>
      <c r="S36" s="25">
        <f t="shared" ref="S36" si="46">G36/G32-1</f>
        <v>-0.1997585174186649</v>
      </c>
      <c r="T36" s="25">
        <f t="shared" ref="T36" si="47">H36/H32-1</f>
        <v>-0.24047522571483926</v>
      </c>
      <c r="U36" s="25">
        <f t="shared" ref="U36" si="48">I36/I32-1</f>
        <v>1.1224699194446011</v>
      </c>
      <c r="V36" s="25">
        <f t="shared" ref="V36" si="49">J36/J32-1</f>
        <v>-0.11387040366430079</v>
      </c>
      <c r="W36" s="25"/>
      <c r="X36" s="25">
        <f t="shared" ref="X36" si="50">L36/L32-1</f>
        <v>-0.14513762330024493</v>
      </c>
      <c r="Y36" s="31"/>
      <c r="Z36" s="25">
        <f t="shared" ref="Z36" si="51">B36/B35-1</f>
        <v>-0.19012407822276356</v>
      </c>
      <c r="AA36" s="25">
        <f t="shared" ref="AA36" si="52">C36/C35-1</f>
        <v>-0.33900698737253798</v>
      </c>
      <c r="AB36" s="25">
        <f t="shared" ref="AB36" si="53">D36/D35-1</f>
        <v>-0.32794346839944866</v>
      </c>
      <c r="AC36" s="25"/>
      <c r="AD36" s="25">
        <f>F36/F35-1</f>
        <v>-0.24455249416300839</v>
      </c>
      <c r="AE36" s="25">
        <f t="shared" ref="AE36" si="54">G36/G35-1</f>
        <v>-0.27580256799313574</v>
      </c>
      <c r="AF36" s="25">
        <f t="shared" ref="AF36" si="55">H36/H35-1</f>
        <v>-0.31527549741941674</v>
      </c>
      <c r="AG36" s="25">
        <f t="shared" ref="AG36" si="56">I36/I35-1</f>
        <v>5.6935660760079276E-2</v>
      </c>
      <c r="AH36" s="25">
        <f t="shared" ref="AH36" si="57">J36/J35-1</f>
        <v>-0.30841296021394082</v>
      </c>
      <c r="AI36" s="25"/>
      <c r="AJ36" s="25">
        <f t="shared" ref="AJ36" si="58">L36/L35-1</f>
        <v>-0.27927285035596927</v>
      </c>
      <c r="AK36" s="31"/>
    </row>
    <row r="37" spans="1:37" ht="12.75" customHeight="1">
      <c r="A37" s="54" t="s">
        <v>58</v>
      </c>
      <c r="B37" s="53"/>
      <c r="C37" s="53"/>
      <c r="D37" s="53"/>
      <c r="E37" s="31"/>
      <c r="F37" s="53"/>
      <c r="G37" s="53"/>
      <c r="H37" s="53"/>
      <c r="I37" s="53"/>
      <c r="J37" s="53"/>
      <c r="K37" s="31"/>
      <c r="L37" s="53"/>
      <c r="M37" s="62"/>
      <c r="N37" s="25"/>
      <c r="O37" s="25"/>
      <c r="P37" s="25"/>
      <c r="Q37" s="25"/>
      <c r="R37" s="25"/>
      <c r="S37" s="25"/>
      <c r="T37" s="25"/>
      <c r="U37" s="25"/>
      <c r="V37" s="25"/>
      <c r="W37" s="25"/>
      <c r="X37" s="25"/>
      <c r="Y37" s="31"/>
      <c r="Z37" s="25"/>
      <c r="AA37" s="25"/>
      <c r="AB37" s="25"/>
      <c r="AC37" s="25"/>
      <c r="AD37" s="25"/>
      <c r="AE37" s="25"/>
      <c r="AF37" s="25"/>
      <c r="AG37" s="25"/>
      <c r="AH37" s="25"/>
      <c r="AI37" s="25"/>
      <c r="AJ37" s="25"/>
      <c r="AK37" s="31"/>
    </row>
    <row r="38" spans="1:37" ht="12.75" customHeight="1">
      <c r="A38" s="54" t="s">
        <v>59</v>
      </c>
      <c r="B38" s="53"/>
      <c r="C38" s="53"/>
      <c r="D38" s="53"/>
      <c r="E38" s="31"/>
      <c r="F38" s="53"/>
      <c r="G38" s="53"/>
      <c r="H38" s="53"/>
      <c r="I38" s="53"/>
      <c r="J38" s="53"/>
      <c r="K38" s="31"/>
      <c r="L38" s="53"/>
      <c r="M38" s="62"/>
      <c r="N38" s="25"/>
      <c r="O38" s="25"/>
      <c r="P38" s="25"/>
      <c r="Q38" s="25"/>
      <c r="R38" s="25"/>
      <c r="S38" s="25"/>
      <c r="T38" s="25"/>
      <c r="U38" s="25"/>
      <c r="V38" s="25"/>
      <c r="W38" s="25"/>
      <c r="X38" s="25"/>
      <c r="Y38" s="31"/>
      <c r="Z38" s="25"/>
      <c r="AA38" s="25"/>
      <c r="AB38" s="25"/>
      <c r="AC38" s="25"/>
      <c r="AD38" s="25"/>
      <c r="AE38" s="25"/>
      <c r="AF38" s="25"/>
      <c r="AG38" s="25"/>
      <c r="AH38" s="25"/>
      <c r="AI38" s="25"/>
      <c r="AJ38" s="25"/>
      <c r="AK38" s="31"/>
    </row>
    <row r="39" spans="1:37" ht="12.75" customHeight="1">
      <c r="A39" s="54"/>
      <c r="B39" s="53"/>
      <c r="C39" s="53"/>
      <c r="D39" s="53"/>
      <c r="E39" s="31"/>
      <c r="K39" s="31"/>
      <c r="N39" s="26"/>
      <c r="O39" s="26"/>
      <c r="P39" s="26"/>
      <c r="R39" s="23"/>
      <c r="S39" s="23"/>
      <c r="T39" s="23"/>
      <c r="U39" s="23"/>
      <c r="V39" s="23"/>
      <c r="X39" s="23"/>
      <c r="Y39" s="31"/>
      <c r="Z39" s="26"/>
      <c r="AA39" s="26"/>
      <c r="AB39" s="26"/>
      <c r="AD39" s="23"/>
      <c r="AE39" s="23"/>
      <c r="AF39" s="23"/>
      <c r="AG39" s="23"/>
      <c r="AH39" s="23"/>
      <c r="AJ39" s="23"/>
      <c r="AK39" s="31"/>
    </row>
    <row r="40" spans="1:37" ht="12.75" customHeight="1">
      <c r="A40" s="55">
        <v>43496</v>
      </c>
      <c r="B40" s="53">
        <v>3851.274827857143</v>
      </c>
      <c r="C40" s="53">
        <v>1561.8942743809523</v>
      </c>
      <c r="D40" s="53">
        <v>2360.0410210952382</v>
      </c>
      <c r="E40" s="31"/>
      <c r="F40" s="53">
        <v>1846.6890587619048</v>
      </c>
      <c r="G40" s="53">
        <v>1527.4638438571428</v>
      </c>
      <c r="H40" s="53">
        <v>1281.3449908571429</v>
      </c>
      <c r="I40" s="53">
        <v>206.9706396190476</v>
      </c>
      <c r="J40" s="53">
        <v>2910.7415902380953</v>
      </c>
      <c r="K40" s="31"/>
      <c r="L40" s="53">
        <v>7773.2101233333342</v>
      </c>
      <c r="M40" s="62"/>
      <c r="N40" s="32" t="s">
        <v>36</v>
      </c>
      <c r="O40" s="32" t="s">
        <v>36</v>
      </c>
      <c r="P40" s="32" t="s">
        <v>36</v>
      </c>
      <c r="R40" s="32" t="s">
        <v>36</v>
      </c>
      <c r="S40" s="32" t="s">
        <v>36</v>
      </c>
      <c r="T40" s="32" t="s">
        <v>36</v>
      </c>
      <c r="U40" s="32" t="s">
        <v>36</v>
      </c>
      <c r="V40" s="32" t="s">
        <v>36</v>
      </c>
      <c r="X40" s="32" t="s">
        <v>36</v>
      </c>
      <c r="Y40" s="31"/>
      <c r="Z40" s="32" t="s">
        <v>36</v>
      </c>
      <c r="AA40" s="32" t="s">
        <v>36</v>
      </c>
      <c r="AB40" s="32" t="s">
        <v>36</v>
      </c>
      <c r="AD40" s="32" t="s">
        <v>36</v>
      </c>
      <c r="AE40" s="32" t="s">
        <v>36</v>
      </c>
      <c r="AF40" s="32" t="s">
        <v>36</v>
      </c>
      <c r="AG40" s="32" t="s">
        <v>36</v>
      </c>
      <c r="AH40" s="32" t="s">
        <v>36</v>
      </c>
      <c r="AJ40" s="32" t="s">
        <v>36</v>
      </c>
      <c r="AK40" s="31"/>
    </row>
    <row r="41" spans="1:37" ht="12.75" customHeight="1">
      <c r="A41" s="55">
        <v>43524</v>
      </c>
      <c r="B41" s="53">
        <v>3717.8357019999999</v>
      </c>
      <c r="C41" s="53">
        <v>1270.025786631579</v>
      </c>
      <c r="D41" s="53">
        <v>2243.6253343684211</v>
      </c>
      <c r="F41" s="53">
        <v>1711.8134331052631</v>
      </c>
      <c r="G41" s="53">
        <v>1416.5918548947368</v>
      </c>
      <c r="H41" s="53">
        <v>1148.7647710000001</v>
      </c>
      <c r="I41" s="53">
        <v>193.28132763157896</v>
      </c>
      <c r="J41" s="53">
        <v>2761.035436368421</v>
      </c>
      <c r="L41" s="53">
        <v>7231.4868230000002</v>
      </c>
      <c r="N41" s="32" t="s">
        <v>36</v>
      </c>
      <c r="O41" s="32" t="s">
        <v>36</v>
      </c>
      <c r="P41" s="32" t="s">
        <v>36</v>
      </c>
      <c r="R41" s="32" t="s">
        <v>36</v>
      </c>
      <c r="S41" s="32" t="s">
        <v>36</v>
      </c>
      <c r="T41" s="32" t="s">
        <v>36</v>
      </c>
      <c r="U41" s="32" t="s">
        <v>36</v>
      </c>
      <c r="V41" s="32" t="s">
        <v>36</v>
      </c>
      <c r="X41" s="32" t="s">
        <v>36</v>
      </c>
      <c r="Z41" s="25">
        <f>B41/B40-1</f>
        <v>-3.4648040407801561E-2</v>
      </c>
      <c r="AA41" s="25">
        <f t="shared" ref="AA41:AB56" si="59">C41/C40-1</f>
        <v>-0.18686827433633668</v>
      </c>
      <c r="AB41" s="25">
        <f t="shared" si="59"/>
        <v>-4.932782340909958E-2</v>
      </c>
      <c r="AD41" s="25">
        <f>F41/F40-1</f>
        <v>-7.3036456796396365E-2</v>
      </c>
      <c r="AE41" s="25">
        <f t="shared" ref="AE41:AG56" si="60">G41/G40-1</f>
        <v>-7.2585671607409474E-2</v>
      </c>
      <c r="AF41" s="25">
        <f t="shared" si="60"/>
        <v>-0.10346957361456144</v>
      </c>
      <c r="AG41" s="25">
        <f>I41/I40-1</f>
        <v>-6.6141323294286236E-2</v>
      </c>
      <c r="AH41" s="25">
        <f t="shared" ref="AH41:AJ56" si="61">J41/J40-1</f>
        <v>-5.1432306588723553E-2</v>
      </c>
      <c r="AJ41" s="25">
        <f t="shared" si="61"/>
        <v>-6.9691066076704833E-2</v>
      </c>
    </row>
    <row r="42" spans="1:37" ht="12.75" customHeight="1">
      <c r="A42" s="55">
        <v>43555</v>
      </c>
      <c r="B42" s="53">
        <v>3769.5133940952383</v>
      </c>
      <c r="C42" s="53">
        <v>1411.9643081428571</v>
      </c>
      <c r="D42" s="53">
        <v>2362.9888085238094</v>
      </c>
      <c r="E42" s="31"/>
      <c r="F42" s="53">
        <v>1934.7164968571428</v>
      </c>
      <c r="G42" s="53">
        <v>1507.3658040476191</v>
      </c>
      <c r="H42" s="53">
        <v>1180.0586216190477</v>
      </c>
      <c r="I42" s="53">
        <v>195.91014047619049</v>
      </c>
      <c r="J42" s="53">
        <v>2726.4154477619049</v>
      </c>
      <c r="K42" s="31"/>
      <c r="L42" s="53">
        <v>7544.4665107619039</v>
      </c>
      <c r="M42" s="62"/>
      <c r="N42" s="32" t="s">
        <v>36</v>
      </c>
      <c r="O42" s="32" t="s">
        <v>36</v>
      </c>
      <c r="P42" s="32" t="s">
        <v>36</v>
      </c>
      <c r="R42" s="32" t="s">
        <v>36</v>
      </c>
      <c r="S42" s="32" t="s">
        <v>36</v>
      </c>
      <c r="T42" s="32" t="s">
        <v>36</v>
      </c>
      <c r="U42" s="32" t="s">
        <v>36</v>
      </c>
      <c r="V42" s="32" t="s">
        <v>36</v>
      </c>
      <c r="X42" s="32" t="s">
        <v>36</v>
      </c>
      <c r="Y42" s="31"/>
      <c r="Z42" s="25">
        <f t="shared" ref="Z42:AB63" si="62">B42/B41-1</f>
        <v>1.3899939706167874E-2</v>
      </c>
      <c r="AA42" s="25">
        <f t="shared" si="59"/>
        <v>0.11176034613260422</v>
      </c>
      <c r="AB42" s="25">
        <f t="shared" si="59"/>
        <v>5.3201161676572406E-2</v>
      </c>
      <c r="AD42" s="25">
        <f t="shared" ref="AD42:AH63" si="63">F42/F41-1</f>
        <v>0.13021457796807279</v>
      </c>
      <c r="AE42" s="25">
        <f t="shared" si="60"/>
        <v>6.4079112723422815E-2</v>
      </c>
      <c r="AF42" s="25">
        <f t="shared" si="60"/>
        <v>2.7241304233073027E-2</v>
      </c>
      <c r="AG42" s="25">
        <f t="shared" si="60"/>
        <v>1.360096640903885E-2</v>
      </c>
      <c r="AH42" s="25">
        <f t="shared" si="61"/>
        <v>-1.2538770111567787E-2</v>
      </c>
      <c r="AJ42" s="25">
        <f t="shared" si="61"/>
        <v>4.3280129719169391E-2</v>
      </c>
      <c r="AK42" s="31"/>
    </row>
    <row r="43" spans="1:37" ht="12.75" customHeight="1">
      <c r="A43" s="55">
        <v>43585</v>
      </c>
      <c r="B43" s="53">
        <v>3337.6409063809524</v>
      </c>
      <c r="C43" s="53">
        <v>1190.2002618095239</v>
      </c>
      <c r="D43" s="53">
        <v>2073.9774662857144</v>
      </c>
      <c r="E43" s="31"/>
      <c r="F43" s="53">
        <v>1599.000294142857</v>
      </c>
      <c r="G43" s="53">
        <v>1254.0268295714286</v>
      </c>
      <c r="H43" s="53">
        <v>1018.7521406666666</v>
      </c>
      <c r="I43" s="53">
        <v>180.30255780952382</v>
      </c>
      <c r="J43" s="53">
        <v>2549.7368122857142</v>
      </c>
      <c r="K43" s="31"/>
      <c r="L43" s="53">
        <v>6601.8186344761907</v>
      </c>
      <c r="M43" s="62"/>
      <c r="N43" s="32" t="s">
        <v>36</v>
      </c>
      <c r="O43" s="32" t="s">
        <v>36</v>
      </c>
      <c r="P43" s="32" t="s">
        <v>36</v>
      </c>
      <c r="R43" s="32" t="s">
        <v>36</v>
      </c>
      <c r="S43" s="32" t="s">
        <v>36</v>
      </c>
      <c r="T43" s="32" t="s">
        <v>36</v>
      </c>
      <c r="U43" s="32" t="s">
        <v>36</v>
      </c>
      <c r="V43" s="32" t="s">
        <v>36</v>
      </c>
      <c r="X43" s="32" t="s">
        <v>36</v>
      </c>
      <c r="Y43" s="31"/>
      <c r="Z43" s="25">
        <f t="shared" si="62"/>
        <v>-0.11456982442104946</v>
      </c>
      <c r="AA43" s="25">
        <f t="shared" si="59"/>
        <v>-0.15706066014162734</v>
      </c>
      <c r="AB43" s="25">
        <f t="shared" si="59"/>
        <v>-0.12230753746931378</v>
      </c>
      <c r="AD43" s="25">
        <f t="shared" si="63"/>
        <v>-0.17352216888605709</v>
      </c>
      <c r="AE43" s="25">
        <f t="shared" si="60"/>
        <v>-0.16806734887836638</v>
      </c>
      <c r="AF43" s="25">
        <f t="shared" si="60"/>
        <v>-0.13669361673835123</v>
      </c>
      <c r="AG43" s="25">
        <f t="shared" si="60"/>
        <v>-7.966704851892803E-2</v>
      </c>
      <c r="AH43" s="25">
        <f t="shared" si="61"/>
        <v>-6.4802536099634045E-2</v>
      </c>
      <c r="AJ43" s="25">
        <f t="shared" si="61"/>
        <v>-0.12494559753709034</v>
      </c>
      <c r="AK43" s="31"/>
    </row>
    <row r="44" spans="1:37" ht="12.75" customHeight="1">
      <c r="A44" s="55">
        <v>43616</v>
      </c>
      <c r="B44" s="53">
        <v>3511.402530681818</v>
      </c>
      <c r="C44" s="53">
        <v>1376.2785265</v>
      </c>
      <c r="D44" s="53">
        <v>2173.7607949090911</v>
      </c>
      <c r="E44" s="31"/>
      <c r="F44" s="53">
        <v>1699.1158124090909</v>
      </c>
      <c r="G44" s="53">
        <v>1445.5831365454544</v>
      </c>
      <c r="H44" s="53">
        <v>1145.411392</v>
      </c>
      <c r="I44" s="53">
        <v>200.23234877272728</v>
      </c>
      <c r="J44" s="53">
        <v>2571.0991623636364</v>
      </c>
      <c r="K44" s="31"/>
      <c r="L44" s="53">
        <v>7061.4418520909094</v>
      </c>
      <c r="M44" s="62"/>
      <c r="N44" s="32" t="s">
        <v>36</v>
      </c>
      <c r="O44" s="32" t="s">
        <v>36</v>
      </c>
      <c r="P44" s="32" t="s">
        <v>36</v>
      </c>
      <c r="R44" s="32" t="s">
        <v>36</v>
      </c>
      <c r="S44" s="32" t="s">
        <v>36</v>
      </c>
      <c r="T44" s="32" t="s">
        <v>36</v>
      </c>
      <c r="U44" s="32" t="s">
        <v>36</v>
      </c>
      <c r="V44" s="32" t="s">
        <v>36</v>
      </c>
      <c r="X44" s="32" t="s">
        <v>36</v>
      </c>
      <c r="Y44" s="31"/>
      <c r="Z44" s="25">
        <f t="shared" si="62"/>
        <v>5.2061210050687423E-2</v>
      </c>
      <c r="AA44" s="25">
        <f t="shared" si="59"/>
        <v>0.15634197929646865</v>
      </c>
      <c r="AB44" s="25">
        <f t="shared" si="59"/>
        <v>4.8112060157567083E-2</v>
      </c>
      <c r="AD44" s="25">
        <f t="shared" si="63"/>
        <v>6.2611319480651462E-2</v>
      </c>
      <c r="AE44" s="25">
        <f t="shared" si="60"/>
        <v>0.15275295747818363</v>
      </c>
      <c r="AF44" s="25">
        <f t="shared" si="60"/>
        <v>0.12432783822220794</v>
      </c>
      <c r="AG44" s="25">
        <f t="shared" si="60"/>
        <v>0.11053526475346942</v>
      </c>
      <c r="AH44" s="25">
        <f t="shared" si="61"/>
        <v>8.3782569145918195E-3</v>
      </c>
      <c r="AJ44" s="25">
        <f t="shared" si="61"/>
        <v>6.9620697426382216E-2</v>
      </c>
      <c r="AK44" s="31"/>
    </row>
    <row r="45" spans="1:37" ht="12.75" customHeight="1">
      <c r="A45" s="55">
        <v>43646</v>
      </c>
      <c r="B45" s="53">
        <v>3562.5361154000002</v>
      </c>
      <c r="C45" s="53">
        <v>1341.52932835</v>
      </c>
      <c r="D45" s="53">
        <v>2241.0750457499998</v>
      </c>
      <c r="E45" s="31"/>
      <c r="F45" s="53">
        <v>1741.7748769500001</v>
      </c>
      <c r="G45" s="53">
        <v>1478.0945783</v>
      </c>
      <c r="H45" s="53">
        <v>1101.96563655</v>
      </c>
      <c r="I45" s="53">
        <v>195.75163599999999</v>
      </c>
      <c r="J45" s="53">
        <v>2627.5537617</v>
      </c>
      <c r="K45" s="31"/>
      <c r="L45" s="53">
        <v>7145.1404894999996</v>
      </c>
      <c r="M45" s="62"/>
      <c r="N45" s="32" t="s">
        <v>36</v>
      </c>
      <c r="O45" s="32" t="s">
        <v>36</v>
      </c>
      <c r="P45" s="32" t="s">
        <v>36</v>
      </c>
      <c r="R45" s="32" t="s">
        <v>36</v>
      </c>
      <c r="S45" s="32" t="s">
        <v>36</v>
      </c>
      <c r="T45" s="32" t="s">
        <v>36</v>
      </c>
      <c r="U45" s="32" t="s">
        <v>36</v>
      </c>
      <c r="V45" s="32" t="s">
        <v>36</v>
      </c>
      <c r="X45" s="32" t="s">
        <v>36</v>
      </c>
      <c r="Y45" s="31"/>
      <c r="Z45" s="25">
        <f t="shared" si="62"/>
        <v>1.4562154088398893E-2</v>
      </c>
      <c r="AA45" s="25">
        <f t="shared" si="59"/>
        <v>-2.5248666952880749E-2</v>
      </c>
      <c r="AB45" s="25">
        <f t="shared" si="59"/>
        <v>3.0966724120960132E-2</v>
      </c>
      <c r="AD45" s="25">
        <f t="shared" si="63"/>
        <v>2.5106625592769438E-2</v>
      </c>
      <c r="AE45" s="25">
        <f t="shared" si="60"/>
        <v>2.2490191627607681E-2</v>
      </c>
      <c r="AF45" s="25">
        <f t="shared" si="60"/>
        <v>-3.7930263094502203E-2</v>
      </c>
      <c r="AG45" s="25">
        <f t="shared" si="60"/>
        <v>-2.2377566862650689E-2</v>
      </c>
      <c r="AH45" s="25">
        <f t="shared" si="61"/>
        <v>2.1957379226269946E-2</v>
      </c>
      <c r="AJ45" s="25">
        <f t="shared" si="61"/>
        <v>1.1852910377546655E-2</v>
      </c>
      <c r="AK45" s="31"/>
    </row>
    <row r="46" spans="1:37" ht="12.75" customHeight="1">
      <c r="A46" s="55">
        <v>43677</v>
      </c>
      <c r="B46" s="53">
        <v>3209.0722715000002</v>
      </c>
      <c r="C46" s="53">
        <v>1106.6858295</v>
      </c>
      <c r="D46" s="53">
        <v>1947.5670013181818</v>
      </c>
      <c r="E46" s="31"/>
      <c r="F46" s="53">
        <v>1384.9303455909089</v>
      </c>
      <c r="G46" s="53">
        <v>1277.7358872727273</v>
      </c>
      <c r="H46" s="53">
        <v>1085.5839396818183</v>
      </c>
      <c r="I46" s="53">
        <v>175.55217795454547</v>
      </c>
      <c r="J46" s="53">
        <v>2339.5227518181819</v>
      </c>
      <c r="K46" s="31"/>
      <c r="L46" s="53">
        <v>6263.325102318182</v>
      </c>
      <c r="M46" s="62"/>
      <c r="N46" s="32" t="s">
        <v>36</v>
      </c>
      <c r="O46" s="32" t="s">
        <v>36</v>
      </c>
      <c r="P46" s="32" t="s">
        <v>36</v>
      </c>
      <c r="R46" s="32" t="s">
        <v>36</v>
      </c>
      <c r="S46" s="32" t="s">
        <v>36</v>
      </c>
      <c r="T46" s="32" t="s">
        <v>36</v>
      </c>
      <c r="U46" s="32" t="s">
        <v>36</v>
      </c>
      <c r="V46" s="32" t="s">
        <v>36</v>
      </c>
      <c r="X46" s="32" t="s">
        <v>36</v>
      </c>
      <c r="Y46" s="31"/>
      <c r="Z46" s="25">
        <f t="shared" si="62"/>
        <v>-9.9216915267766548E-2</v>
      </c>
      <c r="AA46" s="25">
        <f t="shared" si="59"/>
        <v>-0.17505655216561189</v>
      </c>
      <c r="AB46" s="25">
        <f t="shared" si="59"/>
        <v>-0.13096752158676261</v>
      </c>
      <c r="AD46" s="25">
        <f t="shared" si="63"/>
        <v>-0.20487408337405644</v>
      </c>
      <c r="AE46" s="25">
        <f t="shared" si="60"/>
        <v>-0.13555200997876005</v>
      </c>
      <c r="AF46" s="25">
        <f t="shared" si="60"/>
        <v>-1.486588721538451E-2</v>
      </c>
      <c r="AG46" s="25">
        <f t="shared" si="60"/>
        <v>-0.10318921700074335</v>
      </c>
      <c r="AH46" s="25">
        <f t="shared" si="61"/>
        <v>-0.10961945444475518</v>
      </c>
      <c r="AJ46" s="25">
        <f t="shared" si="61"/>
        <v>-0.12341470240895502</v>
      </c>
      <c r="AK46" s="31"/>
    </row>
    <row r="47" spans="1:37" ht="12.75" customHeight="1">
      <c r="A47" s="55">
        <v>43708</v>
      </c>
      <c r="B47" s="53">
        <v>3648.6051475909089</v>
      </c>
      <c r="C47" s="53">
        <v>1563.0202870909091</v>
      </c>
      <c r="D47" s="53">
        <v>2105.6100719999999</v>
      </c>
      <c r="E47" s="31"/>
      <c r="F47" s="53">
        <v>1717.9652972727272</v>
      </c>
      <c r="G47" s="53">
        <v>1497.3317782272727</v>
      </c>
      <c r="H47" s="53">
        <v>1272.7311057727272</v>
      </c>
      <c r="I47" s="53">
        <v>215.78004104545454</v>
      </c>
      <c r="J47" s="53">
        <v>2613.4272843636363</v>
      </c>
      <c r="K47" s="31"/>
      <c r="L47" s="53">
        <v>7317.2355066818182</v>
      </c>
      <c r="M47" s="62"/>
      <c r="N47" s="32" t="s">
        <v>36</v>
      </c>
      <c r="O47" s="32" t="s">
        <v>36</v>
      </c>
      <c r="P47" s="32" t="s">
        <v>36</v>
      </c>
      <c r="R47" s="32" t="s">
        <v>36</v>
      </c>
      <c r="S47" s="32" t="s">
        <v>36</v>
      </c>
      <c r="T47" s="32" t="s">
        <v>36</v>
      </c>
      <c r="U47" s="32" t="s">
        <v>36</v>
      </c>
      <c r="V47" s="32" t="s">
        <v>36</v>
      </c>
      <c r="X47" s="32" t="s">
        <v>36</v>
      </c>
      <c r="Y47" s="31"/>
      <c r="Z47" s="25">
        <f t="shared" si="62"/>
        <v>0.13696571435752047</v>
      </c>
      <c r="AA47" s="25">
        <f t="shared" si="59"/>
        <v>0.41234327342664256</v>
      </c>
      <c r="AB47" s="25">
        <f t="shared" si="59"/>
        <v>8.1148977454870153E-2</v>
      </c>
      <c r="AD47" s="25">
        <f t="shared" si="63"/>
        <v>0.24047054261037371</v>
      </c>
      <c r="AE47" s="25">
        <f t="shared" si="60"/>
        <v>0.17186328813481433</v>
      </c>
      <c r="AF47" s="25">
        <f t="shared" si="60"/>
        <v>0.17239308656847041</v>
      </c>
      <c r="AG47" s="25">
        <f t="shared" si="60"/>
        <v>0.229150464321354</v>
      </c>
      <c r="AH47" s="25">
        <f t="shared" si="61"/>
        <v>0.11707709716974835</v>
      </c>
      <c r="AJ47" s="25">
        <f t="shared" si="61"/>
        <v>0.16826691687671813</v>
      </c>
      <c r="AK47" s="31"/>
    </row>
    <row r="48" spans="1:37" ht="12.75" customHeight="1">
      <c r="A48" s="55">
        <v>43738</v>
      </c>
      <c r="B48" s="53">
        <v>3708.9542978000004</v>
      </c>
      <c r="C48" s="53">
        <v>1431.7137693</v>
      </c>
      <c r="D48" s="53">
        <v>2086.0297011500002</v>
      </c>
      <c r="E48" s="31"/>
      <c r="F48" s="53">
        <v>1769.3864148</v>
      </c>
      <c r="G48" s="53">
        <v>1455.43619945</v>
      </c>
      <c r="H48" s="53">
        <v>1207.1542124500002</v>
      </c>
      <c r="I48" s="53">
        <v>201.4087389</v>
      </c>
      <c r="J48" s="53">
        <v>2593.31220265</v>
      </c>
      <c r="K48" s="31"/>
      <c r="L48" s="53">
        <v>7226.6977682500001</v>
      </c>
      <c r="M48" s="62"/>
      <c r="N48" s="32" t="s">
        <v>36</v>
      </c>
      <c r="O48" s="32" t="s">
        <v>36</v>
      </c>
      <c r="P48" s="32" t="s">
        <v>36</v>
      </c>
      <c r="R48" s="32" t="s">
        <v>36</v>
      </c>
      <c r="S48" s="32" t="s">
        <v>36</v>
      </c>
      <c r="T48" s="32" t="s">
        <v>36</v>
      </c>
      <c r="U48" s="32" t="s">
        <v>36</v>
      </c>
      <c r="V48" s="32" t="s">
        <v>36</v>
      </c>
      <c r="X48" s="32" t="s">
        <v>36</v>
      </c>
      <c r="Y48" s="31"/>
      <c r="Z48" s="25">
        <f t="shared" si="62"/>
        <v>1.6540334667054513E-2</v>
      </c>
      <c r="AA48" s="25">
        <f t="shared" si="59"/>
        <v>-8.4008198022366365E-2</v>
      </c>
      <c r="AB48" s="25">
        <f t="shared" si="59"/>
        <v>-9.299143801777876E-3</v>
      </c>
      <c r="AD48" s="25">
        <f t="shared" si="63"/>
        <v>2.9931406419503315E-2</v>
      </c>
      <c r="AE48" s="25">
        <f t="shared" si="60"/>
        <v>-2.7980157361566116E-2</v>
      </c>
      <c r="AF48" s="25">
        <f t="shared" si="60"/>
        <v>-5.1524546721055109E-2</v>
      </c>
      <c r="AG48" s="25">
        <f t="shared" si="60"/>
        <v>-6.6601628565021831E-2</v>
      </c>
      <c r="AH48" s="25">
        <f t="shared" si="61"/>
        <v>-7.6968208887947531E-3</v>
      </c>
      <c r="AJ48" s="25">
        <f t="shared" si="61"/>
        <v>-1.2373216407910115E-2</v>
      </c>
      <c r="AK48" s="31"/>
    </row>
    <row r="49" spans="1:37" ht="12.75" customHeight="1">
      <c r="A49" s="55">
        <v>43769</v>
      </c>
      <c r="B49" s="53">
        <v>3379.1635691739129</v>
      </c>
      <c r="C49" s="53">
        <v>1262.1380660869565</v>
      </c>
      <c r="D49" s="53">
        <v>1921.8979685652175</v>
      </c>
      <c r="E49" s="31"/>
      <c r="F49" s="53">
        <v>1593.3631117391305</v>
      </c>
      <c r="G49" s="53">
        <v>1247.0418792608696</v>
      </c>
      <c r="H49" s="53">
        <v>1116.7118056086958</v>
      </c>
      <c r="I49" s="53">
        <v>175.00262752173913</v>
      </c>
      <c r="J49" s="53">
        <v>2431.0801796956521</v>
      </c>
      <c r="K49" s="31"/>
      <c r="L49" s="53">
        <v>6563.1996038260868</v>
      </c>
      <c r="M49" s="62"/>
      <c r="N49" s="32" t="s">
        <v>36</v>
      </c>
      <c r="O49" s="32" t="s">
        <v>36</v>
      </c>
      <c r="P49" s="32" t="s">
        <v>36</v>
      </c>
      <c r="R49" s="32" t="s">
        <v>36</v>
      </c>
      <c r="S49" s="32" t="s">
        <v>36</v>
      </c>
      <c r="T49" s="32" t="s">
        <v>36</v>
      </c>
      <c r="U49" s="32" t="s">
        <v>36</v>
      </c>
      <c r="V49" s="32" t="s">
        <v>36</v>
      </c>
      <c r="X49" s="32" t="s">
        <v>36</v>
      </c>
      <c r="Y49" s="31"/>
      <c r="Z49" s="25">
        <f t="shared" si="62"/>
        <v>-8.8917441992128587E-2</v>
      </c>
      <c r="AA49" s="25">
        <f t="shared" si="59"/>
        <v>-0.11844246164926753</v>
      </c>
      <c r="AB49" s="25">
        <f t="shared" si="59"/>
        <v>-7.8681397726168001E-2</v>
      </c>
      <c r="AD49" s="25">
        <f t="shared" si="63"/>
        <v>-9.9482680317044214E-2</v>
      </c>
      <c r="AE49" s="25">
        <f t="shared" si="60"/>
        <v>-0.14318341145278735</v>
      </c>
      <c r="AF49" s="25">
        <f t="shared" si="60"/>
        <v>-7.4921999118692018E-2</v>
      </c>
      <c r="AG49" s="25">
        <f t="shared" si="60"/>
        <v>-0.13110707868227889</v>
      </c>
      <c r="AH49" s="25">
        <f t="shared" si="61"/>
        <v>-6.2557845055666528E-2</v>
      </c>
      <c r="AJ49" s="25">
        <f t="shared" si="61"/>
        <v>-9.1812081493008679E-2</v>
      </c>
      <c r="AK49" s="31"/>
    </row>
    <row r="50" spans="1:37" ht="12.75" customHeight="1">
      <c r="A50" s="55">
        <v>43799</v>
      </c>
      <c r="B50" s="53">
        <v>3620.5364605</v>
      </c>
      <c r="C50" s="53">
        <v>1156.5210372500001</v>
      </c>
      <c r="D50" s="53">
        <v>2088.6707041499999</v>
      </c>
      <c r="E50" s="31"/>
      <c r="F50" s="53">
        <v>1636.2961834499999</v>
      </c>
      <c r="G50" s="53">
        <v>1235.8907943499999</v>
      </c>
      <c r="H50" s="53">
        <v>1141.37981805</v>
      </c>
      <c r="I50" s="53">
        <v>190.92804924999999</v>
      </c>
      <c r="J50" s="53">
        <v>2661.2333568000004</v>
      </c>
      <c r="K50" s="31"/>
      <c r="L50" s="53">
        <v>6865.7282018999995</v>
      </c>
      <c r="M50" s="62"/>
      <c r="N50" s="32" t="s">
        <v>36</v>
      </c>
      <c r="O50" s="32" t="s">
        <v>36</v>
      </c>
      <c r="P50" s="32" t="s">
        <v>36</v>
      </c>
      <c r="R50" s="32" t="s">
        <v>36</v>
      </c>
      <c r="S50" s="32" t="s">
        <v>36</v>
      </c>
      <c r="T50" s="32" t="s">
        <v>36</v>
      </c>
      <c r="U50" s="32" t="s">
        <v>36</v>
      </c>
      <c r="V50" s="32" t="s">
        <v>36</v>
      </c>
      <c r="X50" s="32" t="s">
        <v>36</v>
      </c>
      <c r="Y50" s="31"/>
      <c r="Z50" s="25">
        <f t="shared" si="62"/>
        <v>7.1429774376116972E-2</v>
      </c>
      <c r="AA50" s="25">
        <f t="shared" si="59"/>
        <v>-8.3681042252694349E-2</v>
      </c>
      <c r="AB50" s="25">
        <f t="shared" si="59"/>
        <v>8.6775020481074661E-2</v>
      </c>
      <c r="AD50" s="25">
        <f t="shared" si="63"/>
        <v>2.6944938912266236E-2</v>
      </c>
      <c r="AE50" s="25">
        <f t="shared" si="60"/>
        <v>-8.9420292103413734E-3</v>
      </c>
      <c r="AF50" s="25">
        <f t="shared" si="60"/>
        <v>2.2089864473008092E-2</v>
      </c>
      <c r="AG50" s="25">
        <f t="shared" si="60"/>
        <v>9.1001043548803784E-2</v>
      </c>
      <c r="AH50" s="25">
        <f t="shared" si="61"/>
        <v>9.4671158535446276E-2</v>
      </c>
      <c r="AJ50" s="25">
        <f t="shared" si="61"/>
        <v>4.6094681913612767E-2</v>
      </c>
      <c r="AK50" s="31"/>
    </row>
    <row r="51" spans="1:37" ht="12.75" customHeight="1">
      <c r="A51" s="55">
        <v>43830</v>
      </c>
      <c r="B51" s="53">
        <v>3444.0788289523812</v>
      </c>
      <c r="C51" s="53">
        <v>1214.8483494285715</v>
      </c>
      <c r="D51" s="53">
        <v>2200.6734943333336</v>
      </c>
      <c r="E51" s="31"/>
      <c r="F51" s="53">
        <v>1675.0935746190476</v>
      </c>
      <c r="G51" s="53">
        <v>1240.6678966190477</v>
      </c>
      <c r="H51" s="53">
        <v>1074.6199575714286</v>
      </c>
      <c r="I51" s="53">
        <v>169.14353166666666</v>
      </c>
      <c r="J51" s="53">
        <v>2700.0757122380951</v>
      </c>
      <c r="K51" s="31"/>
      <c r="L51" s="53">
        <v>6859.6006727142867</v>
      </c>
      <c r="M51" s="62"/>
      <c r="N51" s="32" t="s">
        <v>36</v>
      </c>
      <c r="O51" s="32" t="s">
        <v>36</v>
      </c>
      <c r="P51" s="32" t="s">
        <v>36</v>
      </c>
      <c r="R51" s="32" t="s">
        <v>36</v>
      </c>
      <c r="S51" s="32" t="s">
        <v>36</v>
      </c>
      <c r="T51" s="32" t="s">
        <v>36</v>
      </c>
      <c r="U51" s="32" t="s">
        <v>36</v>
      </c>
      <c r="V51" s="32" t="s">
        <v>36</v>
      </c>
      <c r="X51" s="32" t="s">
        <v>36</v>
      </c>
      <c r="Y51" s="31"/>
      <c r="Z51" s="25">
        <f t="shared" si="62"/>
        <v>-4.8737979432818546E-2</v>
      </c>
      <c r="AA51" s="25">
        <f t="shared" si="59"/>
        <v>5.043342083708513E-2</v>
      </c>
      <c r="AB51" s="25">
        <f t="shared" si="59"/>
        <v>5.3623958032634977E-2</v>
      </c>
      <c r="AD51" s="25">
        <f t="shared" si="63"/>
        <v>2.371049420114546E-2</v>
      </c>
      <c r="AE51" s="25">
        <f t="shared" si="60"/>
        <v>3.8653109893582727E-3</v>
      </c>
      <c r="AF51" s="25">
        <f t="shared" si="60"/>
        <v>-5.8490486184194057E-2</v>
      </c>
      <c r="AG51" s="25">
        <f t="shared" si="60"/>
        <v>-0.11409804724296335</v>
      </c>
      <c r="AH51" s="25">
        <f t="shared" si="61"/>
        <v>1.4595621740139508E-2</v>
      </c>
      <c r="AJ51" s="25">
        <f t="shared" si="61"/>
        <v>-8.9248059426783044E-4</v>
      </c>
      <c r="AK51" s="31"/>
    </row>
    <row r="52" spans="1:37" ht="12.75" customHeight="1">
      <c r="A52" s="55">
        <v>43861</v>
      </c>
      <c r="B52" s="53">
        <v>3680.3843965238093</v>
      </c>
      <c r="C52" s="53">
        <v>1434.687921857143</v>
      </c>
      <c r="D52" s="53">
        <v>2509.2791275714289</v>
      </c>
      <c r="E52" s="31"/>
      <c r="F52" s="53">
        <v>1789.4745447619048</v>
      </c>
      <c r="G52" s="53">
        <v>1364.6199542380953</v>
      </c>
      <c r="H52" s="53">
        <v>1234.3093116666666</v>
      </c>
      <c r="I52" s="53">
        <v>194.35492371428569</v>
      </c>
      <c r="J52" s="53">
        <v>3041.5927115714289</v>
      </c>
      <c r="K52" s="31"/>
      <c r="L52" s="53">
        <v>7624.3514459523813</v>
      </c>
      <c r="M52" s="62"/>
      <c r="N52" s="25">
        <f>B52/B40-1</f>
        <v>-4.4372432239123683E-2</v>
      </c>
      <c r="O52" s="25">
        <f t="shared" ref="O52:P63" si="64">C52/C40-1</f>
        <v>-8.1443638414147368E-2</v>
      </c>
      <c r="P52" s="25">
        <f t="shared" si="64"/>
        <v>6.3235386648886616E-2</v>
      </c>
      <c r="R52" s="25">
        <f>F52/F40-1</f>
        <v>-3.0982213128158631E-2</v>
      </c>
      <c r="S52" s="25">
        <f t="shared" ref="S52:U63" si="65">G52/G40-1</f>
        <v>-0.10661063453249087</v>
      </c>
      <c r="T52" s="25">
        <f t="shared" si="65"/>
        <v>-3.6708052496472576E-2</v>
      </c>
      <c r="U52" s="25">
        <f>I52/I40-1</f>
        <v>-6.0954133049897941E-2</v>
      </c>
      <c r="V52" s="25">
        <f t="shared" ref="V52:X63" si="66">J52/J40-1</f>
        <v>4.4954564765273375E-2</v>
      </c>
      <c r="X52" s="25">
        <f t="shared" si="66"/>
        <v>-1.9150219152588521E-2</v>
      </c>
      <c r="Y52" s="31"/>
      <c r="Z52" s="25">
        <f t="shared" si="62"/>
        <v>6.8612125130512069E-2</v>
      </c>
      <c r="AA52" s="25">
        <f t="shared" si="59"/>
        <v>0.18096050633149185</v>
      </c>
      <c r="AB52" s="25">
        <f t="shared" si="59"/>
        <v>0.14023235797256861</v>
      </c>
      <c r="AD52" s="25">
        <f t="shared" si="63"/>
        <v>6.8283331675288661E-2</v>
      </c>
      <c r="AE52" s="25">
        <f t="shared" si="60"/>
        <v>9.9907523969009038E-2</v>
      </c>
      <c r="AF52" s="25">
        <f t="shared" si="60"/>
        <v>0.14860077087729295</v>
      </c>
      <c r="AG52" s="25">
        <f t="shared" si="60"/>
        <v>0.14905324371081141</v>
      </c>
      <c r="AH52" s="25">
        <f t="shared" si="61"/>
        <v>0.12648423071449733</v>
      </c>
      <c r="AJ52" s="25">
        <f t="shared" si="61"/>
        <v>0.11148619427368045</v>
      </c>
      <c r="AK52" s="31"/>
    </row>
    <row r="53" spans="1:37" ht="12.75" customHeight="1">
      <c r="A53" s="55">
        <v>43890</v>
      </c>
      <c r="B53" s="53">
        <v>4444.0358111578953</v>
      </c>
      <c r="C53" s="53">
        <v>1976.5442138947367</v>
      </c>
      <c r="D53" s="53">
        <v>2836.1266433157898</v>
      </c>
      <c r="E53" s="31"/>
      <c r="F53" s="53">
        <v>2315.5876114210523</v>
      </c>
      <c r="G53" s="53">
        <v>1715.1856770526317</v>
      </c>
      <c r="H53" s="53">
        <v>1498.0859975789474</v>
      </c>
      <c r="I53" s="53">
        <v>237.85989557894737</v>
      </c>
      <c r="J53" s="53">
        <v>3489.9874867368421</v>
      </c>
      <c r="K53" s="31"/>
      <c r="L53" s="53">
        <v>9256.7066683684207</v>
      </c>
      <c r="M53" s="62"/>
      <c r="N53" s="25">
        <f t="shared" ref="N53:N62" si="67">B53/B41-1</f>
        <v>0.19532872546445179</v>
      </c>
      <c r="O53" s="25">
        <f t="shared" si="64"/>
        <v>0.55630242684837006</v>
      </c>
      <c r="P53" s="25">
        <f t="shared" si="64"/>
        <v>0.26408210848365976</v>
      </c>
      <c r="R53" s="25">
        <f t="shared" ref="R53:R63" si="68">F53/F41-1</f>
        <v>0.35271027007921707</v>
      </c>
      <c r="S53" s="25">
        <f t="shared" si="65"/>
        <v>0.21078324086515554</v>
      </c>
      <c r="T53" s="25">
        <f t="shared" si="65"/>
        <v>0.30408420888017229</v>
      </c>
      <c r="U53" s="25">
        <f t="shared" si="65"/>
        <v>0.23064084096287529</v>
      </c>
      <c r="V53" s="25">
        <f t="shared" si="66"/>
        <v>0.26401401473036112</v>
      </c>
      <c r="X53" s="25">
        <f t="shared" si="66"/>
        <v>0.28005580248409445</v>
      </c>
      <c r="Y53" s="31"/>
      <c r="Z53" s="25">
        <f t="shared" si="62"/>
        <v>0.20749229764025978</v>
      </c>
      <c r="AA53" s="25">
        <f t="shared" si="59"/>
        <v>0.37768234037698156</v>
      </c>
      <c r="AB53" s="25">
        <f t="shared" si="59"/>
        <v>0.13025554317693455</v>
      </c>
      <c r="AD53" s="25">
        <f t="shared" si="63"/>
        <v>0.29400421939455335</v>
      </c>
      <c r="AE53" s="25">
        <f t="shared" si="60"/>
        <v>0.25689623087057001</v>
      </c>
      <c r="AF53" s="25">
        <f t="shared" si="60"/>
        <v>0.21370387747954989</v>
      </c>
      <c r="AG53" s="25">
        <f t="shared" si="60"/>
        <v>0.22384291086248376</v>
      </c>
      <c r="AH53" s="25">
        <f t="shared" si="61"/>
        <v>0.14742104472421347</v>
      </c>
      <c r="AJ53" s="25">
        <f t="shared" si="61"/>
        <v>0.21409758377319088</v>
      </c>
      <c r="AK53" s="31"/>
    </row>
    <row r="54" spans="1:37" ht="12.75" customHeight="1">
      <c r="A54" s="55">
        <v>43921</v>
      </c>
      <c r="B54" s="53">
        <v>7372.0677523636359</v>
      </c>
      <c r="C54" s="53">
        <v>3854.1574196818178</v>
      </c>
      <c r="D54" s="53">
        <v>4423.6514267272732</v>
      </c>
      <c r="E54" s="31"/>
      <c r="F54" s="53">
        <v>3819.492615909091</v>
      </c>
      <c r="G54" s="53">
        <v>2981.4390587272724</v>
      </c>
      <c r="H54" s="53">
        <v>2700.9654048636366</v>
      </c>
      <c r="I54" s="53">
        <v>423.53635513636362</v>
      </c>
      <c r="J54" s="53">
        <v>5724.4431641363644</v>
      </c>
      <c r="K54" s="31"/>
      <c r="L54" s="53">
        <v>15649.876598772727</v>
      </c>
      <c r="M54" s="62"/>
      <c r="N54" s="25">
        <f t="shared" si="67"/>
        <v>0.9557080666994382</v>
      </c>
      <c r="O54" s="25">
        <f t="shared" si="64"/>
        <v>1.7296422419849646</v>
      </c>
      <c r="P54" s="25">
        <f t="shared" si="64"/>
        <v>0.87205771384536823</v>
      </c>
      <c r="R54" s="25">
        <f t="shared" si="68"/>
        <v>0.97418723731031376</v>
      </c>
      <c r="S54" s="25">
        <f t="shared" si="65"/>
        <v>0.97791342401521386</v>
      </c>
      <c r="T54" s="25">
        <f t="shared" si="65"/>
        <v>1.2888400248776586</v>
      </c>
      <c r="U54" s="25">
        <f t="shared" si="65"/>
        <v>1.161890926661028</v>
      </c>
      <c r="V54" s="25">
        <f t="shared" si="66"/>
        <v>1.0996224800719636</v>
      </c>
      <c r="X54" s="25">
        <f t="shared" si="66"/>
        <v>1.0743516558061135</v>
      </c>
      <c r="Y54" s="31"/>
      <c r="Z54" s="25">
        <f t="shared" si="62"/>
        <v>0.65886776471381325</v>
      </c>
      <c r="AA54" s="25">
        <f t="shared" si="59"/>
        <v>0.94994748540802232</v>
      </c>
      <c r="AB54" s="25">
        <f t="shared" si="59"/>
        <v>0.55975102069330251</v>
      </c>
      <c r="AD54" s="25">
        <f t="shared" si="63"/>
        <v>0.64947013754539284</v>
      </c>
      <c r="AE54" s="25">
        <f t="shared" si="60"/>
        <v>0.7382602353877894</v>
      </c>
      <c r="AF54" s="25">
        <f t="shared" si="60"/>
        <v>0.80294416290430548</v>
      </c>
      <c r="AG54" s="25">
        <f t="shared" si="60"/>
        <v>0.78061271785847963</v>
      </c>
      <c r="AH54" s="25">
        <f t="shared" si="61"/>
        <v>0.64024747535377302</v>
      </c>
      <c r="AJ54" s="25">
        <f t="shared" si="61"/>
        <v>0.69065275150726602</v>
      </c>
      <c r="AK54" s="31"/>
    </row>
    <row r="55" spans="1:37" ht="12.75" customHeight="1">
      <c r="A55" s="55">
        <v>43951</v>
      </c>
      <c r="B55" s="53">
        <v>5886.1082730476192</v>
      </c>
      <c r="C55" s="53">
        <v>2692.4925942857139</v>
      </c>
      <c r="D55" s="53">
        <v>3770.0835390952384</v>
      </c>
      <c r="E55" s="31"/>
      <c r="F55" s="53">
        <v>2726.9160296666664</v>
      </c>
      <c r="G55" s="53">
        <v>2193.5367397619048</v>
      </c>
      <c r="H55" s="53">
        <v>2029.4698887619047</v>
      </c>
      <c r="I55" s="53">
        <v>256.43539804761906</v>
      </c>
      <c r="J55" s="53">
        <v>5142.3263501904767</v>
      </c>
      <c r="K55" s="31"/>
      <c r="L55" s="53">
        <v>12348.684406428571</v>
      </c>
      <c r="M55" s="62"/>
      <c r="N55" s="25">
        <f t="shared" si="67"/>
        <v>0.7635534912681794</v>
      </c>
      <c r="O55" s="25">
        <f t="shared" si="64"/>
        <v>1.2622181162959722</v>
      </c>
      <c r="P55" s="25">
        <f t="shared" si="64"/>
        <v>0.81780352023162517</v>
      </c>
      <c r="R55" s="25">
        <f t="shared" si="68"/>
        <v>0.70538807256969749</v>
      </c>
      <c r="S55" s="25">
        <f t="shared" si="65"/>
        <v>0.7491944255383749</v>
      </c>
      <c r="T55" s="25">
        <f t="shared" si="65"/>
        <v>0.99211349625614442</v>
      </c>
      <c r="U55" s="25">
        <f t="shared" si="65"/>
        <v>0.42225047255582426</v>
      </c>
      <c r="V55" s="25">
        <f t="shared" si="66"/>
        <v>1.0168067250755315</v>
      </c>
      <c r="X55" s="25">
        <f t="shared" si="66"/>
        <v>0.87049737203335864</v>
      </c>
      <c r="Y55" s="31"/>
      <c r="Z55" s="25">
        <f t="shared" si="62"/>
        <v>-0.20156617237268171</v>
      </c>
      <c r="AA55" s="25">
        <f t="shared" si="59"/>
        <v>-0.30140565080810988</v>
      </c>
      <c r="AB55" s="25">
        <f t="shared" si="59"/>
        <v>-0.14774398445665071</v>
      </c>
      <c r="AD55" s="25">
        <f t="shared" si="63"/>
        <v>-0.28605280756181706</v>
      </c>
      <c r="AE55" s="25">
        <f t="shared" si="60"/>
        <v>-0.26426913428232546</v>
      </c>
      <c r="AF55" s="25">
        <f t="shared" si="60"/>
        <v>-0.24861314954000069</v>
      </c>
      <c r="AG55" s="25">
        <f t="shared" si="60"/>
        <v>-0.3945374583840483</v>
      </c>
      <c r="AH55" s="25">
        <f t="shared" si="61"/>
        <v>-0.10168968356483121</v>
      </c>
      <c r="AJ55" s="25">
        <f t="shared" si="61"/>
        <v>-0.21094046151156476</v>
      </c>
      <c r="AK55" s="31"/>
    </row>
    <row r="56" spans="1:37" ht="12.75" customHeight="1">
      <c r="A56" s="55">
        <v>43982</v>
      </c>
      <c r="B56" s="53">
        <v>5356.7638246500001</v>
      </c>
      <c r="C56" s="53">
        <v>1902.50775185</v>
      </c>
      <c r="D56" s="53">
        <v>4058.7862413499997</v>
      </c>
      <c r="E56" s="31"/>
      <c r="F56" s="53">
        <v>2442.1733268000003</v>
      </c>
      <c r="G56" s="53">
        <v>2010.6288097500001</v>
      </c>
      <c r="H56" s="53">
        <v>1897.19202335</v>
      </c>
      <c r="I56" s="53">
        <v>230.3414956</v>
      </c>
      <c r="J56" s="53">
        <v>4737.72216235</v>
      </c>
      <c r="K56" s="31"/>
      <c r="L56" s="53">
        <v>11318.05781785</v>
      </c>
      <c r="M56" s="62"/>
      <c r="N56" s="25">
        <f t="shared" si="67"/>
        <v>0.52553396480290848</v>
      </c>
      <c r="O56" s="25">
        <f t="shared" si="64"/>
        <v>0.38235663437127676</v>
      </c>
      <c r="P56" s="25">
        <f t="shared" si="64"/>
        <v>0.86717243721370108</v>
      </c>
      <c r="R56" s="25">
        <f t="shared" si="68"/>
        <v>0.43732011023861017</v>
      </c>
      <c r="S56" s="25">
        <f t="shared" si="65"/>
        <v>0.39087732757788607</v>
      </c>
      <c r="T56" s="25">
        <f t="shared" si="65"/>
        <v>0.65634115096176737</v>
      </c>
      <c r="U56" s="25">
        <f t="shared" si="65"/>
        <v>0.15037104150163039</v>
      </c>
      <c r="V56" s="25">
        <f t="shared" si="66"/>
        <v>0.84268356184075222</v>
      </c>
      <c r="X56" s="25">
        <f t="shared" si="66"/>
        <v>0.60279700023284866</v>
      </c>
      <c r="Y56" s="31"/>
      <c r="Z56" s="25">
        <f t="shared" si="62"/>
        <v>-8.9931143608328989E-2</v>
      </c>
      <c r="AA56" s="25">
        <f t="shared" si="59"/>
        <v>-0.29340279119515555</v>
      </c>
      <c r="AB56" s="25">
        <f t="shared" si="59"/>
        <v>7.657726924641195E-2</v>
      </c>
      <c r="AD56" s="25">
        <f t="shared" si="63"/>
        <v>-0.10441931462828091</v>
      </c>
      <c r="AE56" s="25">
        <f t="shared" si="60"/>
        <v>-8.3384940263985796E-2</v>
      </c>
      <c r="AF56" s="25">
        <f t="shared" si="60"/>
        <v>-6.5178530681527902E-2</v>
      </c>
      <c r="AG56" s="25">
        <f t="shared" si="60"/>
        <v>-0.10175624210341472</v>
      </c>
      <c r="AH56" s="25">
        <f t="shared" si="61"/>
        <v>-7.8681157181999861E-2</v>
      </c>
      <c r="AJ56" s="25">
        <f t="shared" si="61"/>
        <v>-8.346043632324418E-2</v>
      </c>
      <c r="AK56" s="31"/>
    </row>
    <row r="57" spans="1:37" ht="12.75" customHeight="1">
      <c r="A57" s="55">
        <v>44012</v>
      </c>
      <c r="B57" s="53">
        <v>5975.4088364545451</v>
      </c>
      <c r="C57" s="53">
        <v>2214.5315031818182</v>
      </c>
      <c r="D57" s="53">
        <v>5103.8401211363644</v>
      </c>
      <c r="E57" s="31"/>
      <c r="F57" s="53">
        <v>2896.1818152272726</v>
      </c>
      <c r="G57" s="53">
        <v>2562.4346796363634</v>
      </c>
      <c r="H57" s="53">
        <v>2019.6417847272728</v>
      </c>
      <c r="I57" s="53">
        <v>244.35053313636362</v>
      </c>
      <c r="J57" s="53">
        <v>5571.1716480454552</v>
      </c>
      <c r="K57" s="31"/>
      <c r="L57" s="53">
        <v>13293.780460772727</v>
      </c>
      <c r="M57" s="62"/>
      <c r="N57" s="25">
        <f t="shared" si="67"/>
        <v>0.67729073976942078</v>
      </c>
      <c r="O57" s="25">
        <f t="shared" si="64"/>
        <v>0.65075146430496456</v>
      </c>
      <c r="P57" s="25">
        <f t="shared" si="64"/>
        <v>1.2774070555179957</v>
      </c>
      <c r="R57" s="25">
        <f t="shared" si="68"/>
        <v>0.66277620234064916</v>
      </c>
      <c r="S57" s="25">
        <f t="shared" si="65"/>
        <v>0.73360671046063564</v>
      </c>
      <c r="T57" s="25">
        <f t="shared" si="65"/>
        <v>0.83276294445106736</v>
      </c>
      <c r="U57" s="25">
        <f t="shared" si="65"/>
        <v>0.24826815310173767</v>
      </c>
      <c r="V57" s="25">
        <f t="shared" si="66"/>
        <v>1.1202883568939672</v>
      </c>
      <c r="X57" s="25">
        <f t="shared" si="66"/>
        <v>0.86053451017629956</v>
      </c>
      <c r="Y57" s="31"/>
      <c r="Z57" s="25">
        <f t="shared" si="62"/>
        <v>0.11548857333559326</v>
      </c>
      <c r="AA57" s="25">
        <f t="shared" si="62"/>
        <v>0.16400655977795942</v>
      </c>
      <c r="AB57" s="25">
        <f t="shared" si="62"/>
        <v>0.25747940828703686</v>
      </c>
      <c r="AD57" s="25">
        <f t="shared" si="63"/>
        <v>0.18590346698371474</v>
      </c>
      <c r="AE57" s="25">
        <f t="shared" si="63"/>
        <v>0.27444442614694964</v>
      </c>
      <c r="AF57" s="25">
        <f t="shared" si="63"/>
        <v>6.4542629249017658E-2</v>
      </c>
      <c r="AG57" s="25">
        <f t="shared" si="63"/>
        <v>6.0818557680510255E-2</v>
      </c>
      <c r="AH57" s="25">
        <f t="shared" si="63"/>
        <v>0.1759177632489215</v>
      </c>
      <c r="AJ57" s="25">
        <f t="shared" ref="AJ57:AJ63" si="69">L57/L56-1</f>
        <v>0.17456375243169053</v>
      </c>
      <c r="AK57" s="31"/>
    </row>
    <row r="58" spans="1:37" ht="12.75" customHeight="1">
      <c r="A58" s="55">
        <v>44043</v>
      </c>
      <c r="B58" s="53">
        <v>4405.8289069090906</v>
      </c>
      <c r="C58" s="53">
        <v>1810.3947359545455</v>
      </c>
      <c r="D58" s="53">
        <v>4320.6532833636356</v>
      </c>
      <c r="E58" s="31"/>
      <c r="F58" s="53">
        <v>2175.0598064999999</v>
      </c>
      <c r="G58" s="53">
        <v>2024.7906319545455</v>
      </c>
      <c r="H58" s="53">
        <v>1609.7492385454545</v>
      </c>
      <c r="I58" s="53">
        <v>180.08005636363637</v>
      </c>
      <c r="J58" s="53">
        <v>4547.1971928636358</v>
      </c>
      <c r="K58" s="31"/>
      <c r="L58" s="53">
        <v>10536.876926227273</v>
      </c>
      <c r="M58" s="62"/>
      <c r="N58" s="25">
        <f t="shared" si="67"/>
        <v>0.37292916274824073</v>
      </c>
      <c r="O58" s="25">
        <f t="shared" si="64"/>
        <v>0.63587053136162486</v>
      </c>
      <c r="P58" s="25">
        <f t="shared" si="64"/>
        <v>1.2184876209338449</v>
      </c>
      <c r="R58" s="25">
        <f t="shared" si="68"/>
        <v>0.57051927804496616</v>
      </c>
      <c r="S58" s="25">
        <f t="shared" si="65"/>
        <v>0.58467070708671631</v>
      </c>
      <c r="T58" s="25">
        <f t="shared" si="65"/>
        <v>0.48284179574107156</v>
      </c>
      <c r="U58" s="25">
        <f t="shared" si="65"/>
        <v>2.5792208686031159E-2</v>
      </c>
      <c r="V58" s="25">
        <f t="shared" si="66"/>
        <v>0.94364307392597024</v>
      </c>
      <c r="X58" s="25">
        <f t="shared" si="66"/>
        <v>0.68231358808556242</v>
      </c>
      <c r="Y58" s="31"/>
      <c r="Z58" s="25">
        <f t="shared" si="62"/>
        <v>-0.26267322831030759</v>
      </c>
      <c r="AA58" s="25">
        <f t="shared" si="62"/>
        <v>-0.18249312174905286</v>
      </c>
      <c r="AB58" s="25">
        <f t="shared" si="62"/>
        <v>-0.15345050377447034</v>
      </c>
      <c r="AD58" s="25">
        <f t="shared" si="63"/>
        <v>-0.24899058648038774</v>
      </c>
      <c r="AE58" s="25">
        <f t="shared" si="63"/>
        <v>-0.20981765972591171</v>
      </c>
      <c r="AF58" s="25">
        <f t="shared" si="63"/>
        <v>-0.20295309261348493</v>
      </c>
      <c r="AG58" s="25">
        <f t="shared" si="63"/>
        <v>-0.26302572762081966</v>
      </c>
      <c r="AH58" s="25">
        <f t="shared" si="63"/>
        <v>-0.18379876260697559</v>
      </c>
      <c r="AJ58" s="25">
        <f t="shared" si="69"/>
        <v>-0.2073829594734562</v>
      </c>
      <c r="AK58" s="31"/>
    </row>
    <row r="59" spans="1:37" ht="12.75" customHeight="1">
      <c r="A59" s="55">
        <v>44074</v>
      </c>
      <c r="B59" s="53">
        <v>3926.9822980952381</v>
      </c>
      <c r="C59" s="53">
        <v>1540.2545873809524</v>
      </c>
      <c r="D59" s="53">
        <v>3761.7249555238095</v>
      </c>
      <c r="E59" s="31"/>
      <c r="F59" s="53">
        <v>1899.451353857143</v>
      </c>
      <c r="G59" s="53">
        <v>1729.7019459523808</v>
      </c>
      <c r="H59" s="53">
        <v>1367.4943331904763</v>
      </c>
      <c r="I59" s="53">
        <v>164.63923014285714</v>
      </c>
      <c r="J59" s="53">
        <v>4067.6749778571429</v>
      </c>
      <c r="K59" s="31"/>
      <c r="L59" s="53">
        <v>9228.9618410000003</v>
      </c>
      <c r="M59" s="62"/>
      <c r="N59" s="25">
        <f t="shared" si="67"/>
        <v>7.6296869418203572E-2</v>
      </c>
      <c r="O59" s="25">
        <f t="shared" si="64"/>
        <v>-1.4565197840348043E-2</v>
      </c>
      <c r="P59" s="25">
        <f t="shared" si="64"/>
        <v>0.78652496278703676</v>
      </c>
      <c r="R59" s="25">
        <f t="shared" si="68"/>
        <v>0.10564011791886907</v>
      </c>
      <c r="S59" s="25">
        <f t="shared" si="65"/>
        <v>0.15518949848257191</v>
      </c>
      <c r="T59" s="25">
        <f t="shared" si="65"/>
        <v>7.4456597303178551E-2</v>
      </c>
      <c r="U59" s="25">
        <f t="shared" si="65"/>
        <v>-0.23700436173253148</v>
      </c>
      <c r="V59" s="25">
        <f t="shared" si="66"/>
        <v>0.55645232687146007</v>
      </c>
      <c r="X59" s="25">
        <f t="shared" si="66"/>
        <v>0.26126346932150368</v>
      </c>
      <c r="Y59" s="31"/>
      <c r="Z59" s="25">
        <f t="shared" si="62"/>
        <v>-0.10868479437840617</v>
      </c>
      <c r="AA59" s="25">
        <f t="shared" si="62"/>
        <v>-0.14921615888987849</v>
      </c>
      <c r="AB59" s="25">
        <f t="shared" si="62"/>
        <v>-0.12936199486127231</v>
      </c>
      <c r="AD59" s="25">
        <f t="shared" si="63"/>
        <v>-0.12671304569153552</v>
      </c>
      <c r="AE59" s="25">
        <f t="shared" si="63"/>
        <v>-0.14573787597847254</v>
      </c>
      <c r="AF59" s="25">
        <f t="shared" si="63"/>
        <v>-0.15049232486289366</v>
      </c>
      <c r="AG59" s="25">
        <f t="shared" si="63"/>
        <v>-8.5744232496237749E-2</v>
      </c>
      <c r="AH59" s="25">
        <f t="shared" si="63"/>
        <v>-0.10545445791509866</v>
      </c>
      <c r="AJ59" s="25">
        <f t="shared" si="69"/>
        <v>-0.12412739508912263</v>
      </c>
      <c r="AK59" s="31"/>
    </row>
    <row r="60" spans="1:37" ht="12.75" customHeight="1">
      <c r="A60" s="55">
        <v>44104</v>
      </c>
      <c r="B60" s="53">
        <v>4395.7554842380951</v>
      </c>
      <c r="C60" s="53">
        <v>1707.7434020000001</v>
      </c>
      <c r="D60" s="53">
        <v>3928.4302977619045</v>
      </c>
      <c r="E60" s="31"/>
      <c r="F60" s="53">
        <v>2228.6889470000001</v>
      </c>
      <c r="G60" s="53">
        <v>2037.622631</v>
      </c>
      <c r="H60" s="53">
        <v>1534.7605027142856</v>
      </c>
      <c r="I60" s="53">
        <v>180.54538814285712</v>
      </c>
      <c r="J60" s="53">
        <v>4050.3117151428569</v>
      </c>
      <c r="K60" s="31"/>
      <c r="L60" s="53">
        <v>10031.929184000001</v>
      </c>
      <c r="M60" s="62"/>
      <c r="N60" s="25">
        <f t="shared" si="67"/>
        <v>0.18517380676420769</v>
      </c>
      <c r="O60" s="25">
        <f t="shared" si="64"/>
        <v>0.19279665993221373</v>
      </c>
      <c r="P60" s="25">
        <f t="shared" si="64"/>
        <v>0.88320918709652774</v>
      </c>
      <c r="R60" s="25">
        <f t="shared" si="68"/>
        <v>0.25958294262811821</v>
      </c>
      <c r="S60" s="25">
        <f t="shared" si="65"/>
        <v>0.40000821181306634</v>
      </c>
      <c r="T60" s="25">
        <f t="shared" si="65"/>
        <v>0.2713872733785907</v>
      </c>
      <c r="U60" s="25">
        <f t="shared" si="65"/>
        <v>-0.103587117773979</v>
      </c>
      <c r="V60" s="25">
        <f t="shared" si="66"/>
        <v>0.56182958264878735</v>
      </c>
      <c r="X60" s="25">
        <f t="shared" si="66"/>
        <v>0.38817610832911709</v>
      </c>
      <c r="Y60" s="31"/>
      <c r="Z60" s="25">
        <f t="shared" si="62"/>
        <v>0.11937237057835293</v>
      </c>
      <c r="AA60" s="25">
        <f t="shared" si="62"/>
        <v>0.10874099385338987</v>
      </c>
      <c r="AB60" s="25">
        <f t="shared" si="62"/>
        <v>4.4316196481430925E-2</v>
      </c>
      <c r="AD60" s="25">
        <f t="shared" si="63"/>
        <v>0.17333299559069348</v>
      </c>
      <c r="AE60" s="25">
        <f t="shared" si="63"/>
        <v>0.17801950548079937</v>
      </c>
      <c r="AF60" s="25">
        <f t="shared" si="63"/>
        <v>0.12231580450762358</v>
      </c>
      <c r="AG60" s="25">
        <f t="shared" si="63"/>
        <v>9.6612198600529275E-2</v>
      </c>
      <c r="AH60" s="25">
        <f t="shared" si="63"/>
        <v>-4.268596387077328E-3</v>
      </c>
      <c r="AJ60" s="25">
        <f t="shared" si="69"/>
        <v>8.7005164484784014E-2</v>
      </c>
      <c r="AK60" s="31"/>
    </row>
    <row r="61" spans="1:37" ht="12.75" customHeight="1">
      <c r="A61" s="55">
        <v>44135</v>
      </c>
      <c r="B61" s="53">
        <v>4088.1408628181821</v>
      </c>
      <c r="C61" s="53">
        <v>1471.6042938636363</v>
      </c>
      <c r="D61" s="53">
        <v>3558.5248318636363</v>
      </c>
      <c r="E61" s="31"/>
      <c r="F61" s="53">
        <v>1915.1172229545455</v>
      </c>
      <c r="G61" s="53">
        <v>1611.230863</v>
      </c>
      <c r="H61" s="53">
        <v>1443.3586483181818</v>
      </c>
      <c r="I61" s="53">
        <v>259.24405759090911</v>
      </c>
      <c r="J61" s="53">
        <v>3889.3191966818181</v>
      </c>
      <c r="K61" s="31"/>
      <c r="L61" s="53">
        <v>9118.2699885454549</v>
      </c>
      <c r="M61" s="62"/>
      <c r="N61" s="25">
        <f t="shared" si="67"/>
        <v>0.20980851596289818</v>
      </c>
      <c r="O61" s="25">
        <f t="shared" si="64"/>
        <v>0.16596142165816619</v>
      </c>
      <c r="P61" s="25">
        <f t="shared" si="64"/>
        <v>0.85156802809892862</v>
      </c>
      <c r="R61" s="25">
        <f t="shared" si="68"/>
        <v>0.20193395268466174</v>
      </c>
      <c r="S61" s="25">
        <f t="shared" si="65"/>
        <v>0.29204230410849386</v>
      </c>
      <c r="T61" s="25">
        <f t="shared" si="65"/>
        <v>0.29250773661467444</v>
      </c>
      <c r="U61" s="25">
        <f t="shared" si="65"/>
        <v>0.48137237287311785</v>
      </c>
      <c r="V61" s="25">
        <f t="shared" si="66"/>
        <v>0.59983172466517476</v>
      </c>
      <c r="X61" s="25">
        <f t="shared" si="66"/>
        <v>0.38930255651982049</v>
      </c>
      <c r="Y61" s="31"/>
      <c r="Z61" s="25">
        <f t="shared" si="62"/>
        <v>-6.9979920976708021E-2</v>
      </c>
      <c r="AA61" s="25">
        <f t="shared" si="62"/>
        <v>-0.13827552070165383</v>
      </c>
      <c r="AB61" s="25">
        <f t="shared" si="62"/>
        <v>-9.416113762003353E-2</v>
      </c>
      <c r="AD61" s="25">
        <f t="shared" si="63"/>
        <v>-0.14069784142266606</v>
      </c>
      <c r="AE61" s="25">
        <f t="shared" si="63"/>
        <v>-0.20925943867768126</v>
      </c>
      <c r="AF61" s="25">
        <f t="shared" si="63"/>
        <v>-5.9554473961543786E-2</v>
      </c>
      <c r="AG61" s="25">
        <f t="shared" si="63"/>
        <v>0.43589409985804473</v>
      </c>
      <c r="AH61" s="25">
        <f t="shared" si="63"/>
        <v>-3.9748179839872E-2</v>
      </c>
      <c r="AJ61" s="25">
        <f t="shared" si="69"/>
        <v>-9.1075124105914451E-2</v>
      </c>
      <c r="AK61" s="31"/>
    </row>
    <row r="62" spans="1:37" ht="12.75" customHeight="1">
      <c r="A62" s="55">
        <v>44165</v>
      </c>
      <c r="B62" s="53">
        <v>5062.3643251499998</v>
      </c>
      <c r="C62" s="53">
        <v>1685.6696299</v>
      </c>
      <c r="D62" s="53">
        <v>4564.1362488500008</v>
      </c>
      <c r="E62" s="31"/>
      <c r="F62" s="53">
        <v>2370.945827</v>
      </c>
      <c r="G62" s="53">
        <v>1955.5759459000001</v>
      </c>
      <c r="H62" s="53">
        <v>1724.758208</v>
      </c>
      <c r="I62" s="53">
        <v>350.54224980000004</v>
      </c>
      <c r="J62" s="53">
        <v>4910.3479731999996</v>
      </c>
      <c r="K62" s="31"/>
      <c r="L62" s="53">
        <v>11312.170203900001</v>
      </c>
      <c r="M62" s="62"/>
      <c r="N62" s="25">
        <f t="shared" si="67"/>
        <v>0.39823597424865653</v>
      </c>
      <c r="O62" s="25">
        <f t="shared" si="64"/>
        <v>0.45753477507700202</v>
      </c>
      <c r="P62" s="25">
        <f t="shared" si="64"/>
        <v>1.1851870856336877</v>
      </c>
      <c r="R62" s="25">
        <f t="shared" si="68"/>
        <v>0.448971067084597</v>
      </c>
      <c r="S62" s="25">
        <f t="shared" si="65"/>
        <v>0.58232099052773423</v>
      </c>
      <c r="T62" s="25">
        <f t="shared" si="65"/>
        <v>0.51111679103164587</v>
      </c>
      <c r="U62" s="25">
        <f t="shared" si="65"/>
        <v>0.83599136521319717</v>
      </c>
      <c r="V62" s="25">
        <f t="shared" si="66"/>
        <v>0.84513994635346323</v>
      </c>
      <c r="X62" s="25">
        <f t="shared" si="66"/>
        <v>0.64762860853849524</v>
      </c>
      <c r="Y62" s="31"/>
      <c r="Z62" s="25">
        <f t="shared" si="62"/>
        <v>0.2383047686033577</v>
      </c>
      <c r="AA62" s="25">
        <f t="shared" si="62"/>
        <v>0.14546392459507174</v>
      </c>
      <c r="AB62" s="25">
        <f t="shared" si="62"/>
        <v>0.28259221573556226</v>
      </c>
      <c r="AD62" s="25">
        <f t="shared" si="63"/>
        <v>0.23801603295187612</v>
      </c>
      <c r="AE62" s="25">
        <f t="shared" si="63"/>
        <v>0.21371554555431826</v>
      </c>
      <c r="AF62" s="25">
        <f t="shared" si="63"/>
        <v>0.19496163341641259</v>
      </c>
      <c r="AG62" s="25">
        <f t="shared" si="63"/>
        <v>0.35217081948763829</v>
      </c>
      <c r="AH62" s="25">
        <f t="shared" si="63"/>
        <v>0.26252120869618389</v>
      </c>
      <c r="AJ62" s="25">
        <f t="shared" si="69"/>
        <v>0.24060487549837473</v>
      </c>
      <c r="AK62" s="31"/>
    </row>
    <row r="63" spans="1:37" ht="12.75" customHeight="1">
      <c r="A63" s="55">
        <v>44196</v>
      </c>
      <c r="B63" s="53">
        <v>4380.7165827272729</v>
      </c>
      <c r="C63" s="53">
        <v>1507.7500386818183</v>
      </c>
      <c r="D63" s="53">
        <v>5119.7788402272727</v>
      </c>
      <c r="E63" s="31"/>
      <c r="F63" s="53">
        <v>2190.7652885909092</v>
      </c>
      <c r="G63" s="53">
        <v>1855.6959513181816</v>
      </c>
      <c r="H63" s="53">
        <v>1583.6801244999999</v>
      </c>
      <c r="I63" s="53">
        <v>340.0369266363636</v>
      </c>
      <c r="J63" s="53">
        <v>5038.067170590909</v>
      </c>
      <c r="K63" s="31"/>
      <c r="L63" s="53">
        <v>11008.245461636365</v>
      </c>
      <c r="M63" s="62"/>
      <c r="N63" s="25">
        <f t="shared" ref="N63:N68" si="70">B63/B51-1</f>
        <v>0.27195595696042707</v>
      </c>
      <c r="O63" s="25">
        <f t="shared" si="64"/>
        <v>0.24110144232489517</v>
      </c>
      <c r="P63" s="25">
        <f t="shared" si="64"/>
        <v>1.3264599920935773</v>
      </c>
      <c r="R63" s="25">
        <f t="shared" si="68"/>
        <v>0.307846511851815</v>
      </c>
      <c r="S63" s="25">
        <f t="shared" si="65"/>
        <v>0.49572335705239978</v>
      </c>
      <c r="T63" s="25">
        <f t="shared" si="65"/>
        <v>0.47371181164270793</v>
      </c>
      <c r="U63" s="25">
        <f t="shared" si="65"/>
        <v>1.0103454343526348</v>
      </c>
      <c r="V63" s="25">
        <f t="shared" si="66"/>
        <v>0.86589848120031077</v>
      </c>
      <c r="X63" s="25">
        <f t="shared" si="66"/>
        <v>0.60479392122989184</v>
      </c>
      <c r="Y63" s="31"/>
      <c r="Z63" s="25">
        <f t="shared" si="62"/>
        <v>-0.13465007625711123</v>
      </c>
      <c r="AA63" s="25">
        <f t="shared" si="62"/>
        <v>-0.10554831626689298</v>
      </c>
      <c r="AB63" s="25">
        <f t="shared" si="62"/>
        <v>0.12174101759501021</v>
      </c>
      <c r="AD63" s="25">
        <f t="shared" si="63"/>
        <v>-7.5995215224751278E-2</v>
      </c>
      <c r="AE63" s="25">
        <f t="shared" si="63"/>
        <v>-5.107446468198984E-2</v>
      </c>
      <c r="AF63" s="25">
        <f t="shared" si="63"/>
        <v>-8.1795861498517919E-2</v>
      </c>
      <c r="AG63" s="25">
        <f t="shared" si="63"/>
        <v>-2.9968778855131384E-2</v>
      </c>
      <c r="AH63" s="25">
        <f t="shared" si="63"/>
        <v>2.6010213143341954E-2</v>
      </c>
      <c r="AJ63" s="25">
        <f t="shared" si="69"/>
        <v>-2.686705882120255E-2</v>
      </c>
      <c r="AK63" s="31"/>
    </row>
    <row r="64" spans="1:37" ht="12.75" customHeight="1">
      <c r="A64" s="55">
        <v>44227</v>
      </c>
      <c r="B64" s="53">
        <v>5585.1516356315797</v>
      </c>
      <c r="C64" s="53">
        <v>2636.2896657894735</v>
      </c>
      <c r="D64" s="53">
        <v>7357.7333102105267</v>
      </c>
      <c r="E64" s="31"/>
      <c r="F64" s="53">
        <v>2993.0593878947366</v>
      </c>
      <c r="G64" s="53">
        <v>2530.6528387894737</v>
      </c>
      <c r="H64" s="53">
        <v>2281.6052045789475</v>
      </c>
      <c r="I64" s="53">
        <v>422.48330105263153</v>
      </c>
      <c r="J64" s="53">
        <v>7351.3738793157891</v>
      </c>
      <c r="K64" s="31"/>
      <c r="L64" s="53">
        <v>15579.174611631581</v>
      </c>
      <c r="M64" s="62"/>
      <c r="N64" s="25">
        <f t="shared" si="70"/>
        <v>0.51754573269761117</v>
      </c>
      <c r="O64" s="25">
        <f t="shared" ref="O64" si="71">C64/C52-1</f>
        <v>0.8375352755301011</v>
      </c>
      <c r="P64" s="25">
        <f t="shared" ref="P64" si="72">D64/D52-1</f>
        <v>1.932209983881549</v>
      </c>
      <c r="R64" s="25">
        <f t="shared" ref="R64" si="73">F64/F52-1</f>
        <v>0.67259120653933224</v>
      </c>
      <c r="S64" s="25">
        <f t="shared" ref="S64" si="74">G64/G52-1</f>
        <v>0.85447444977631637</v>
      </c>
      <c r="T64" s="25">
        <f t="shared" ref="T64" si="75">H64/H52-1</f>
        <v>0.84848739534998341</v>
      </c>
      <c r="U64" s="25">
        <f t="shared" ref="U64" si="76">I64/I52-1</f>
        <v>1.1737720505280809</v>
      </c>
      <c r="V64" s="25">
        <f t="shared" ref="V64" si="77">J64/J52-1</f>
        <v>1.4169488082175623</v>
      </c>
      <c r="X64" s="25">
        <f t="shared" ref="X64" si="78">L64/L52-1</f>
        <v>1.0433442401061219</v>
      </c>
      <c r="Y64" s="31"/>
      <c r="Z64" s="25">
        <f t="shared" ref="Z64" si="79">B64/B63-1</f>
        <v>0.27494019075629628</v>
      </c>
      <c r="AA64" s="25">
        <f t="shared" ref="AA64" si="80">C64/C63-1</f>
        <v>0.74849252074588191</v>
      </c>
      <c r="AB64" s="25">
        <f t="shared" ref="AB64" si="81">D64/D63-1</f>
        <v>0.43711936390672479</v>
      </c>
      <c r="AD64" s="25">
        <f t="shared" ref="AD64" si="82">F64/F63-1</f>
        <v>0.36621636442845928</v>
      </c>
      <c r="AE64" s="25">
        <f t="shared" ref="AE64" si="83">G64/G63-1</f>
        <v>0.36372170074081422</v>
      </c>
      <c r="AF64" s="25">
        <f t="shared" ref="AF64" si="84">H64/H63-1</f>
        <v>0.44069826304052206</v>
      </c>
      <c r="AG64" s="25">
        <f t="shared" ref="AG64" si="85">I64/I63-1</f>
        <v>0.24246300315623159</v>
      </c>
      <c r="AH64" s="25">
        <f t="shared" ref="AH64" si="86">J64/J63-1</f>
        <v>0.45916551534455929</v>
      </c>
      <c r="AJ64" s="25">
        <f t="shared" ref="AJ64" si="87">L64/L63-1</f>
        <v>0.41522776412688667</v>
      </c>
      <c r="AK64" s="31"/>
    </row>
    <row r="65" spans="1:37" ht="12.75" customHeight="1">
      <c r="A65" s="55">
        <v>44255</v>
      </c>
      <c r="B65" s="53">
        <v>5214.8639377368418</v>
      </c>
      <c r="C65" s="53">
        <v>2552.2753376315791</v>
      </c>
      <c r="D65" s="53">
        <v>7522.4672111052623</v>
      </c>
      <c r="E65" s="31"/>
      <c r="F65" s="53">
        <v>2779.3298021052633</v>
      </c>
      <c r="G65" s="53">
        <v>2577.4291162105264</v>
      </c>
      <c r="H65" s="53">
        <v>2305.0745068947367</v>
      </c>
      <c r="I65" s="53">
        <v>502.8946644736842</v>
      </c>
      <c r="J65" s="53">
        <v>7124.8783967894733</v>
      </c>
      <c r="K65" s="31"/>
      <c r="L65" s="53">
        <v>15289.606486473684</v>
      </c>
      <c r="M65" s="62"/>
      <c r="N65" s="25">
        <f t="shared" si="70"/>
        <v>0.17345227611433378</v>
      </c>
      <c r="O65" s="25">
        <f t="shared" ref="O65" si="88">C65/C53-1</f>
        <v>0.29128168228646745</v>
      </c>
      <c r="P65" s="25">
        <f t="shared" ref="P65" si="89">D65/D53-1</f>
        <v>1.6523735210605932</v>
      </c>
      <c r="R65" s="25">
        <f t="shared" ref="R65" si="90">F65/F53-1</f>
        <v>0.20026976668769492</v>
      </c>
      <c r="S65" s="25">
        <f t="shared" ref="S65" si="91">G65/G53-1</f>
        <v>0.50271142692817405</v>
      </c>
      <c r="T65" s="25">
        <f t="shared" ref="T65" si="92">H65/H53-1</f>
        <v>0.53867969570502705</v>
      </c>
      <c r="U65" s="25">
        <f t="shared" ref="U65" si="93">I65/I53-1</f>
        <v>1.114247394457339</v>
      </c>
      <c r="V65" s="25">
        <f t="shared" ref="V65" si="94">J65/J53-1</f>
        <v>1.0415197544021209</v>
      </c>
      <c r="X65" s="25">
        <f t="shared" ref="X65" si="95">L65/L53-1</f>
        <v>0.65173284994766045</v>
      </c>
      <c r="Y65" s="31"/>
      <c r="Z65" s="25">
        <f t="shared" ref="Z65" si="96">B65/B64-1</f>
        <v>-6.6298593494295566E-2</v>
      </c>
      <c r="AA65" s="25">
        <f t="shared" ref="AA65" si="97">C65/C64-1</f>
        <v>-3.1868397941291926E-2</v>
      </c>
      <c r="AB65" s="25">
        <f t="shared" ref="AB65" si="98">D65/D64-1</f>
        <v>2.2389218791897481E-2</v>
      </c>
      <c r="AD65" s="25">
        <f t="shared" ref="AD65" si="99">F65/F64-1</f>
        <v>-7.140840126791026E-2</v>
      </c>
      <c r="AE65" s="25">
        <f t="shared" ref="AE65" si="100">G65/G64-1</f>
        <v>1.8483877639821955E-2</v>
      </c>
      <c r="AF65" s="25">
        <f t="shared" ref="AF65" si="101">H65/H64-1</f>
        <v>1.0286311702256246E-2</v>
      </c>
      <c r="AG65" s="25">
        <f t="shared" ref="AG65" si="102">I65/I64-1</f>
        <v>0.19033027629898047</v>
      </c>
      <c r="AH65" s="25">
        <f t="shared" ref="AH65" si="103">J65/J64-1</f>
        <v>-3.0809952839372712E-2</v>
      </c>
      <c r="AJ65" s="25">
        <f t="shared" ref="AJ65" si="104">L65/L64-1</f>
        <v>-1.8586872050442405E-2</v>
      </c>
      <c r="AK65" s="31"/>
    </row>
    <row r="66" spans="1:37" ht="12.75" customHeight="1">
      <c r="A66" s="55">
        <v>44286</v>
      </c>
      <c r="B66" s="53">
        <v>5320.4905738695652</v>
      </c>
      <c r="C66" s="53">
        <v>2199.4790462173914</v>
      </c>
      <c r="D66" s="53">
        <v>5834.8526005217391</v>
      </c>
      <c r="E66" s="31"/>
      <c r="F66" s="53">
        <v>2767.511214521739</v>
      </c>
      <c r="G66" s="53">
        <v>2416.1606116521739</v>
      </c>
      <c r="H66" s="53">
        <v>2047.867602826087</v>
      </c>
      <c r="I66" s="53">
        <v>534.7180859565218</v>
      </c>
      <c r="J66" s="53">
        <v>5588.5647056521739</v>
      </c>
      <c r="K66" s="31"/>
      <c r="L66" s="53">
        <v>13354.822220608696</v>
      </c>
      <c r="M66" s="62"/>
      <c r="N66" s="25">
        <f t="shared" si="70"/>
        <v>-0.27829060277373241</v>
      </c>
      <c r="O66" s="25">
        <f t="shared" ref="O66" si="105">C66/C54-1</f>
        <v>-0.42932298639764155</v>
      </c>
      <c r="P66" s="25">
        <f t="shared" ref="P66" si="106">D66/D54-1</f>
        <v>0.31901274256559309</v>
      </c>
      <c r="R66" s="25">
        <f t="shared" ref="R66" si="107">F66/F54-1</f>
        <v>-0.27542438411992221</v>
      </c>
      <c r="S66" s="25">
        <f t="shared" ref="S66" si="108">G66/G54-1</f>
        <v>-0.18959919553626781</v>
      </c>
      <c r="T66" s="25">
        <f t="shared" ref="T66" si="109">H66/H54-1</f>
        <v>-0.2418016168816951</v>
      </c>
      <c r="U66" s="25">
        <f t="shared" ref="U66" si="110">I66/I54-1</f>
        <v>0.26250811641508709</v>
      </c>
      <c r="V66" s="25">
        <f t="shared" ref="V66" si="111">J66/J54-1</f>
        <v>-2.373653726452718E-2</v>
      </c>
      <c r="X66" s="25">
        <f t="shared" ref="X66" si="112">L66/L54-1</f>
        <v>-0.14664999839960469</v>
      </c>
      <c r="Y66" s="31"/>
      <c r="Z66" s="25">
        <f t="shared" ref="Z66" si="113">B66/B65-1</f>
        <v>2.0254916982275661E-2</v>
      </c>
      <c r="AA66" s="25">
        <f t="shared" ref="AA66" si="114">C66/C65-1</f>
        <v>-0.13822814733678779</v>
      </c>
      <c r="AB66" s="25">
        <f t="shared" ref="AB66" si="115">D66/D65-1</f>
        <v>-0.22434323250916044</v>
      </c>
      <c r="AD66" s="25">
        <f t="shared" ref="AD66" si="116">F66/F65-1</f>
        <v>-4.2523156390336103E-3</v>
      </c>
      <c r="AE66" s="25">
        <f t="shared" ref="AE66" si="117">G66/G65-1</f>
        <v>-6.2569520746106111E-2</v>
      </c>
      <c r="AF66" s="25">
        <f t="shared" ref="AF66" si="118">H66/H65-1</f>
        <v>-0.11158290254797187</v>
      </c>
      <c r="AG66" s="25">
        <f t="shared" ref="AG66" si="119">I66/I65-1</f>
        <v>6.3280491385095727E-2</v>
      </c>
      <c r="AH66" s="25">
        <f t="shared" ref="AH66" si="120">J66/J65-1</f>
        <v>-0.21562665432010386</v>
      </c>
      <c r="AJ66" s="25">
        <f t="shared" ref="AJ66" si="121">L66/L65-1</f>
        <v>-0.12654245010011478</v>
      </c>
      <c r="AK66" s="31"/>
    </row>
    <row r="67" spans="1:37" ht="12.75" customHeight="1">
      <c r="A67" s="55">
        <v>44316</v>
      </c>
      <c r="B67" s="53">
        <v>3958.2949770476189</v>
      </c>
      <c r="C67" s="53">
        <v>1584.6828239047618</v>
      </c>
      <c r="D67" s="53">
        <v>4361.5040662380952</v>
      </c>
      <c r="E67" s="31"/>
      <c r="F67" s="53">
        <v>1962.1474445714287</v>
      </c>
      <c r="G67" s="53">
        <v>1680.8734713809524</v>
      </c>
      <c r="H67" s="53">
        <v>1465.6697765238093</v>
      </c>
      <c r="I67" s="53">
        <v>463.70002133333332</v>
      </c>
      <c r="J67" s="53">
        <v>4332.0911533809531</v>
      </c>
      <c r="K67" s="31"/>
      <c r="L67" s="53">
        <v>9904.4818671904759</v>
      </c>
      <c r="M67" s="62"/>
      <c r="N67" s="25">
        <f t="shared" si="70"/>
        <v>-0.32751916997983566</v>
      </c>
      <c r="O67" s="25">
        <f t="shared" ref="O67" si="122">C67/C55-1</f>
        <v>-0.41144394333045164</v>
      </c>
      <c r="P67" s="25">
        <f t="shared" ref="P67" si="123">D67/D55-1</f>
        <v>0.15687199527806439</v>
      </c>
      <c r="R67" s="25">
        <f t="shared" ref="R67" si="124">F67/F55-1</f>
        <v>-0.28045182791665269</v>
      </c>
      <c r="S67" s="25">
        <f t="shared" ref="S67" si="125">G67/G55-1</f>
        <v>-0.23371537804130826</v>
      </c>
      <c r="T67" s="25">
        <f t="shared" ref="T67" si="126">H67/H55-1</f>
        <v>-0.27780659144543718</v>
      </c>
      <c r="U67" s="25">
        <f t="shared" ref="U67" si="127">I67/I55-1</f>
        <v>0.80825277970097575</v>
      </c>
      <c r="V67" s="25">
        <f t="shared" ref="V67" si="128">J67/J55-1</f>
        <v>-0.15756199463682652</v>
      </c>
      <c r="X67" s="25">
        <f t="shared" ref="X67" si="129">L67/L55-1</f>
        <v>-0.19793222166773272</v>
      </c>
      <c r="Y67" s="31"/>
      <c r="Z67" s="25">
        <f t="shared" ref="Z67" si="130">B67/B66-1</f>
        <v>-0.25602819475182881</v>
      </c>
      <c r="AA67" s="25">
        <f t="shared" ref="AA67" si="131">C67/C66-1</f>
        <v>-0.27951901763735398</v>
      </c>
      <c r="AB67" s="25">
        <f t="shared" ref="AB67" si="132">D67/D66-1</f>
        <v>-0.25250826972936735</v>
      </c>
      <c r="AD67" s="25">
        <f t="shared" ref="AD67" si="133">F67/F66-1</f>
        <v>-0.29100650639621251</v>
      </c>
      <c r="AE67" s="25">
        <f t="shared" ref="AE67" si="134">G67/G66-1</f>
        <v>-0.30432047303694398</v>
      </c>
      <c r="AF67" s="25">
        <f t="shared" ref="AF67" si="135">H67/H66-1</f>
        <v>-0.28429466118748903</v>
      </c>
      <c r="AG67" s="25">
        <f t="shared" ref="AG67" si="136">I67/I66-1</f>
        <v>-0.13281403133419167</v>
      </c>
      <c r="AH67" s="25">
        <f t="shared" ref="AH67" si="137">J67/J66-1</f>
        <v>-0.2248293825784009</v>
      </c>
      <c r="AJ67" s="25">
        <f t="shared" ref="AJ67" si="138">L67/L66-1</f>
        <v>-0.25835913772732777</v>
      </c>
      <c r="AK67" s="31"/>
    </row>
    <row r="68" spans="1:37" ht="12.75" customHeight="1">
      <c r="A68" s="55">
        <v>44347</v>
      </c>
      <c r="B68" s="53">
        <v>4416.0982340500004</v>
      </c>
      <c r="C68" s="53">
        <v>1749.5442559000001</v>
      </c>
      <c r="D68" s="53">
        <v>4470.7779823999999</v>
      </c>
      <c r="E68" s="31"/>
      <c r="F68" s="53">
        <v>2210.1235095500001</v>
      </c>
      <c r="G68" s="53">
        <v>1823.38947465</v>
      </c>
      <c r="H68" s="53">
        <v>1558.29263485</v>
      </c>
      <c r="I68" s="53">
        <v>536.47496990000002</v>
      </c>
      <c r="J68" s="53">
        <v>4508.1398833999992</v>
      </c>
      <c r="K68" s="31"/>
      <c r="L68" s="53">
        <v>10636.420472350001</v>
      </c>
      <c r="M68" s="62"/>
      <c r="N68" s="25">
        <f t="shared" si="70"/>
        <v>-0.17560333466100886</v>
      </c>
      <c r="O68" s="25">
        <f t="shared" ref="O68" si="139">C68/C56-1</f>
        <v>-8.0400984333050984E-2</v>
      </c>
      <c r="P68" s="25">
        <f t="shared" ref="P68" si="140">D68/D56-1</f>
        <v>0.10150614409123615</v>
      </c>
      <c r="R68" s="25">
        <f t="shared" ref="R68" si="141">F68/F56-1</f>
        <v>-9.5017751075865298E-2</v>
      </c>
      <c r="S68" s="25">
        <f t="shared" ref="S68" si="142">G68/G56-1</f>
        <v>-9.3124764845720742E-2</v>
      </c>
      <c r="T68" s="25">
        <f t="shared" ref="T68" si="143">H68/H56-1</f>
        <v>-0.17863209645040701</v>
      </c>
      <c r="U68" s="25">
        <f t="shared" ref="U68" si="144">I68/I56-1</f>
        <v>1.3290417929369389</v>
      </c>
      <c r="V68" s="25">
        <f t="shared" ref="V68" si="145">J68/J56-1</f>
        <v>-4.8458366928828878E-2</v>
      </c>
      <c r="X68" s="25">
        <f t="shared" ref="X68" si="146">L68/L56-1</f>
        <v>-6.022564617270032E-2</v>
      </c>
      <c r="Y68" s="31"/>
      <c r="Z68" s="25">
        <f t="shared" ref="Z68" si="147">B68/B67-1</f>
        <v>0.11565668037803589</v>
      </c>
      <c r="AA68" s="25">
        <f t="shared" ref="AA68" si="148">C68/C67-1</f>
        <v>0.10403434018992463</v>
      </c>
      <c r="AB68" s="25">
        <f t="shared" ref="AB68" si="149">D68/D67-1</f>
        <v>2.5054181883672033E-2</v>
      </c>
      <c r="AD68" s="25">
        <f t="shared" ref="AD68" si="150">F68/F67-1</f>
        <v>0.12637993422188232</v>
      </c>
      <c r="AE68" s="25">
        <f t="shared" ref="AE68" si="151">G68/G67-1</f>
        <v>8.4786871644753292E-2</v>
      </c>
      <c r="AF68" s="25">
        <f t="shared" ref="AF68" si="152">H68/H67-1</f>
        <v>6.31949022963878E-2</v>
      </c>
      <c r="AG68" s="25">
        <f t="shared" ref="AG68" si="153">I68/I67-1</f>
        <v>0.15694402678138331</v>
      </c>
      <c r="AH68" s="25">
        <f t="shared" ref="AH68" si="154">J68/J67-1</f>
        <v>4.063827924803709E-2</v>
      </c>
      <c r="AJ68" s="25">
        <f t="shared" ref="AJ68" si="155">L68/L67-1</f>
        <v>7.3899737005338917E-2</v>
      </c>
      <c r="AK68" s="31"/>
    </row>
    <row r="69" spans="1:37" ht="12.75" customHeight="1">
      <c r="A69" s="55">
        <v>44377</v>
      </c>
      <c r="B69" s="53">
        <v>4661.1038498636362</v>
      </c>
      <c r="C69" s="53">
        <v>1525.6552289545455</v>
      </c>
      <c r="D69" s="53">
        <v>4926.2321891363636</v>
      </c>
      <c r="E69" s="31"/>
      <c r="F69" s="53">
        <v>2264.8126939545455</v>
      </c>
      <c r="G69" s="53">
        <v>1926.7565337727272</v>
      </c>
      <c r="H69" s="53">
        <v>1499.6250027272727</v>
      </c>
      <c r="I69" s="53">
        <v>552.28405899999996</v>
      </c>
      <c r="J69" s="53">
        <v>4869.5129784999999</v>
      </c>
      <c r="K69" s="31"/>
      <c r="L69" s="53">
        <v>11112.991267954545</v>
      </c>
      <c r="M69" s="62"/>
      <c r="N69" s="25">
        <f t="shared" ref="N69" si="156">B69/B57-1</f>
        <v>-0.2199523116431209</v>
      </c>
      <c r="O69" s="25">
        <f t="shared" ref="O69" si="157">C69/C57-1</f>
        <v>-0.31107088485194345</v>
      </c>
      <c r="P69" s="25">
        <f t="shared" ref="P69" si="158">D69/D57-1</f>
        <v>-3.4798882367901518E-2</v>
      </c>
      <c r="R69" s="25">
        <f t="shared" ref="R69" si="159">F69/F57-1</f>
        <v>-0.21800051293505607</v>
      </c>
      <c r="S69" s="25">
        <f t="shared" ref="S69" si="160">G69/G57-1</f>
        <v>-0.2480758440070151</v>
      </c>
      <c r="T69" s="25">
        <f t="shared" ref="T69" si="161">H69/H57-1</f>
        <v>-0.25747971047757945</v>
      </c>
      <c r="U69" s="25">
        <f t="shared" ref="U69" si="162">I69/I57-1</f>
        <v>1.2602122119855954</v>
      </c>
      <c r="V69" s="25">
        <f t="shared" ref="V69" si="163">J69/J57-1</f>
        <v>-0.12594454342321681</v>
      </c>
      <c r="X69" s="25">
        <f t="shared" ref="X69" si="164">L69/L57-1</f>
        <v>-0.16404582573431625</v>
      </c>
      <c r="Y69" s="31"/>
      <c r="Z69" s="25">
        <f t="shared" ref="Z69" si="165">B69/B68-1</f>
        <v>5.5480110004016314E-2</v>
      </c>
      <c r="AA69" s="25">
        <f t="shared" ref="AA69" si="166">C69/C68-1</f>
        <v>-0.12796991341626951</v>
      </c>
      <c r="AB69" s="25">
        <f t="shared" ref="AB69" si="167">D69/D68-1</f>
        <v>0.10187359079993219</v>
      </c>
      <c r="AD69" s="25">
        <f t="shared" ref="AD69" si="168">F69/F68-1</f>
        <v>2.4744854379509462E-2</v>
      </c>
      <c r="AE69" s="25">
        <f t="shared" ref="AE69" si="169">G69/G68-1</f>
        <v>5.6689511790983804E-2</v>
      </c>
      <c r="AF69" s="25">
        <f t="shared" ref="AF69" si="170">H69/H68-1</f>
        <v>-3.7648661625340085E-2</v>
      </c>
      <c r="AG69" s="25">
        <f t="shared" ref="AG69" si="171">I69/I68-1</f>
        <v>2.9468456101403584E-2</v>
      </c>
      <c r="AH69" s="25">
        <f t="shared" ref="AH69" si="172">J69/J68-1</f>
        <v>8.0160133546578471E-2</v>
      </c>
      <c r="AJ69" s="25">
        <f t="shared" ref="AJ69" si="173">L69/L68-1</f>
        <v>4.4805561875202127E-2</v>
      </c>
      <c r="AK69" s="31"/>
    </row>
    <row r="70" spans="1:37" ht="12.75" customHeight="1">
      <c r="A70" s="55">
        <v>44408</v>
      </c>
      <c r="B70" s="53">
        <v>4012.1775799523812</v>
      </c>
      <c r="C70" s="53">
        <v>1504.7756306666668</v>
      </c>
      <c r="D70" s="53">
        <v>4224.2203572857143</v>
      </c>
      <c r="E70" s="31"/>
      <c r="F70" s="53">
        <v>1962.5676013333332</v>
      </c>
      <c r="G70" s="53">
        <v>1644.0817592380952</v>
      </c>
      <c r="H70" s="53">
        <v>1398.1492843333333</v>
      </c>
      <c r="I70" s="53">
        <v>534.83493523809523</v>
      </c>
      <c r="J70" s="53">
        <v>4201.5399877619047</v>
      </c>
      <c r="K70" s="31"/>
      <c r="L70" s="53">
        <v>9741.1735679047633</v>
      </c>
      <c r="M70" s="62"/>
      <c r="N70" s="25">
        <f t="shared" ref="N70" si="174">B70/B58-1</f>
        <v>-8.9347846971405742E-2</v>
      </c>
      <c r="O70" s="25">
        <f t="shared" ref="O70" si="175">C70/C58-1</f>
        <v>-0.16881351852072113</v>
      </c>
      <c r="P70" s="25">
        <f t="shared" ref="P70" si="176">D70/D58-1</f>
        <v>-2.2319061436664955E-2</v>
      </c>
      <c r="R70" s="25">
        <f t="shared" ref="R70" si="177">F70/F58-1</f>
        <v>-9.7694879254193401E-2</v>
      </c>
      <c r="S70" s="25">
        <f t="shared" ref="S70" si="178">G70/G58-1</f>
        <v>-0.18802382167728082</v>
      </c>
      <c r="T70" s="25">
        <f t="shared" ref="T70" si="179">H70/H58-1</f>
        <v>-0.13144901649608476</v>
      </c>
      <c r="U70" s="25">
        <f t="shared" ref="U70" si="180">I70/I58-1</f>
        <v>1.9699842727620038</v>
      </c>
      <c r="V70" s="25">
        <f t="shared" ref="V70" si="181">J70/J58-1</f>
        <v>-7.6015442137456701E-2</v>
      </c>
      <c r="X70" s="25">
        <f t="shared" ref="X70" si="182">L70/L58-1</f>
        <v>-7.5516053180988529E-2</v>
      </c>
      <c r="Y70" s="31"/>
      <c r="Z70" s="25">
        <f t="shared" ref="Z70" si="183">B70/B69-1</f>
        <v>-0.13922158587610955</v>
      </c>
      <c r="AA70" s="25">
        <f t="shared" ref="AA70" si="184">C70/C69-1</f>
        <v>-1.368565970319946E-2</v>
      </c>
      <c r="AB70" s="25">
        <f t="shared" ref="AB70" si="185">D70/D69-1</f>
        <v>-0.14250482009328957</v>
      </c>
      <c r="AD70" s="25">
        <f t="shared" ref="AD70" si="186">F70/F69-1</f>
        <v>-0.1334525779672614</v>
      </c>
      <c r="AE70" s="25">
        <f t="shared" ref="AE70" si="187">G70/G69-1</f>
        <v>-0.14671016788049218</v>
      </c>
      <c r="AF70" s="25">
        <f t="shared" ref="AF70" si="188">H70/H69-1</f>
        <v>-6.76673956551751E-2</v>
      </c>
      <c r="AG70" s="25">
        <f t="shared" ref="AG70" si="189">I70/I69-1</f>
        <v>-3.1594472948394015E-2</v>
      </c>
      <c r="AH70" s="25">
        <f t="shared" ref="AH70" si="190">J70/J69-1</f>
        <v>-0.13717449644088575</v>
      </c>
      <c r="AJ70" s="25">
        <f t="shared" ref="AJ70" si="191">L70/L69-1</f>
        <v>-0.12344270475632957</v>
      </c>
      <c r="AK70" s="31"/>
    </row>
    <row r="71" spans="1:37" ht="12.75" customHeight="1">
      <c r="A71" s="55">
        <v>44439</v>
      </c>
      <c r="B71" s="53">
        <v>3659.1288971363633</v>
      </c>
      <c r="C71" s="53">
        <v>1338.3687093181818</v>
      </c>
      <c r="D71" s="53">
        <v>4003.7994275909091</v>
      </c>
      <c r="E71" s="31"/>
      <c r="F71" s="53">
        <v>1779.9584620454546</v>
      </c>
      <c r="G71" s="53">
        <v>1534.311745090909</v>
      </c>
      <c r="H71" s="53">
        <v>1269.2364962727272</v>
      </c>
      <c r="I71" s="53">
        <v>542.61348868181813</v>
      </c>
      <c r="J71" s="53">
        <v>3875.1768419545456</v>
      </c>
      <c r="K71" s="31"/>
      <c r="L71" s="53">
        <v>9001.297034045454</v>
      </c>
      <c r="M71" s="62"/>
      <c r="N71" s="25">
        <f t="shared" ref="N71" si="192">B71/B59-1</f>
        <v>-6.820845642436324E-2</v>
      </c>
      <c r="O71" s="25">
        <f t="shared" ref="O71" si="193">C71/C59-1</f>
        <v>-0.1310730574781519</v>
      </c>
      <c r="P71" s="25">
        <f t="shared" ref="P71" si="194">D71/D59-1</f>
        <v>6.4351986104574488E-2</v>
      </c>
      <c r="R71" s="25">
        <f t="shared" ref="R71" si="195">F71/F59-1</f>
        <v>-6.2909161410761527E-2</v>
      </c>
      <c r="S71" s="25">
        <f t="shared" ref="S71" si="196">G71/G59-1</f>
        <v>-0.1129617743211182</v>
      </c>
      <c r="T71" s="25">
        <f t="shared" ref="T71" si="197">H71/H59-1</f>
        <v>-7.1852463687001489E-2</v>
      </c>
      <c r="U71" s="25">
        <f t="shared" ref="U71" si="198">I71/I59-1</f>
        <v>2.2957727524053255</v>
      </c>
      <c r="V71" s="25">
        <f t="shared" ref="V71" si="199">J71/J59-1</f>
        <v>-4.7323873453627208E-2</v>
      </c>
      <c r="X71" s="25">
        <f t="shared" ref="X71" si="200">L71/L59-1</f>
        <v>-2.4668517529581435E-2</v>
      </c>
      <c r="Y71" s="31"/>
      <c r="Z71" s="25">
        <f t="shared" ref="Z71" si="201">B71/B70-1</f>
        <v>-8.7994281354866644E-2</v>
      </c>
      <c r="AA71" s="25">
        <f t="shared" ref="AA71" si="202">C71/C70-1</f>
        <v>-0.11058586938622939</v>
      </c>
      <c r="AB71" s="25">
        <f t="shared" ref="AB71" si="203">D71/D70-1</f>
        <v>-5.2180263114028791E-2</v>
      </c>
      <c r="AD71" s="25">
        <f t="shared" ref="AD71" si="204">F71/F70-1</f>
        <v>-9.3046037835240569E-2</v>
      </c>
      <c r="AE71" s="25">
        <f t="shared" ref="AE71" si="205">G71/G70-1</f>
        <v>-6.6766761160379384E-2</v>
      </c>
      <c r="AF71" s="25">
        <f t="shared" ref="AF71" si="206">H71/H70-1</f>
        <v>-9.220244898388974E-2</v>
      </c>
      <c r="AG71" s="25">
        <f t="shared" ref="AG71" si="207">I71/I70-1</f>
        <v>1.4543839474996378E-2</v>
      </c>
      <c r="AH71" s="25">
        <f t="shared" ref="AH71" si="208">J71/J70-1</f>
        <v>-7.7677029555348276E-2</v>
      </c>
      <c r="AJ71" s="25">
        <f t="shared" ref="AJ71" si="209">L71/L70-1</f>
        <v>-7.5953531543371366E-2</v>
      </c>
      <c r="AK71" s="31"/>
    </row>
    <row r="72" spans="1:37" ht="12.75" customHeight="1">
      <c r="A72" s="55">
        <v>44469</v>
      </c>
      <c r="B72" s="53"/>
      <c r="C72" s="53"/>
      <c r="D72" s="53"/>
      <c r="E72" s="31"/>
      <c r="F72" s="53"/>
      <c r="G72" s="53"/>
      <c r="H72" s="53"/>
      <c r="I72" s="53"/>
      <c r="J72" s="53"/>
      <c r="K72" s="31"/>
      <c r="L72" s="53"/>
      <c r="M72" s="62"/>
      <c r="N72" s="25"/>
      <c r="O72" s="25"/>
      <c r="P72" s="25"/>
      <c r="R72" s="25"/>
      <c r="S72" s="25"/>
      <c r="T72" s="25"/>
      <c r="U72" s="25"/>
      <c r="V72" s="25"/>
      <c r="X72" s="25"/>
      <c r="Y72" s="31"/>
      <c r="Z72" s="25"/>
      <c r="AA72" s="25"/>
      <c r="AB72" s="25"/>
      <c r="AD72" s="25"/>
      <c r="AE72" s="25"/>
      <c r="AF72" s="25"/>
      <c r="AG72" s="25"/>
      <c r="AH72" s="25"/>
      <c r="AJ72" s="25"/>
      <c r="AK72" s="31"/>
    </row>
    <row r="73" spans="1:37" ht="12.75" customHeight="1">
      <c r="A73" s="55">
        <v>44500</v>
      </c>
      <c r="B73" s="53"/>
      <c r="C73" s="53"/>
      <c r="D73" s="53"/>
      <c r="E73" s="31"/>
      <c r="F73" s="53"/>
      <c r="G73" s="53"/>
      <c r="H73" s="53"/>
      <c r="I73" s="53"/>
      <c r="J73" s="53"/>
      <c r="K73" s="31"/>
      <c r="L73" s="53"/>
      <c r="M73" s="62"/>
      <c r="N73" s="25"/>
      <c r="O73" s="25"/>
      <c r="P73" s="25"/>
      <c r="R73" s="25"/>
      <c r="S73" s="25"/>
      <c r="T73" s="25"/>
      <c r="U73" s="25"/>
      <c r="V73" s="25"/>
      <c r="X73" s="25"/>
      <c r="Y73" s="31"/>
      <c r="Z73" s="25"/>
      <c r="AA73" s="25"/>
      <c r="AB73" s="25"/>
      <c r="AD73" s="25"/>
      <c r="AE73" s="25"/>
      <c r="AF73" s="25"/>
      <c r="AG73" s="25"/>
      <c r="AH73" s="25"/>
      <c r="AJ73" s="25"/>
      <c r="AK73" s="31"/>
    </row>
    <row r="74" spans="1:37" ht="12.75" customHeight="1">
      <c r="A74" s="55">
        <v>44530</v>
      </c>
      <c r="B74" s="53"/>
      <c r="C74" s="53"/>
      <c r="D74" s="53"/>
      <c r="E74" s="31"/>
      <c r="F74" s="53"/>
      <c r="G74" s="53"/>
      <c r="H74" s="53"/>
      <c r="I74" s="53"/>
      <c r="J74" s="53"/>
      <c r="K74" s="31"/>
      <c r="L74" s="53"/>
      <c r="M74" s="62"/>
      <c r="N74" s="25"/>
      <c r="O74" s="25"/>
      <c r="P74" s="25"/>
      <c r="R74" s="25"/>
      <c r="S74" s="25"/>
      <c r="T74" s="25"/>
      <c r="U74" s="25"/>
      <c r="V74" s="25"/>
      <c r="X74" s="25"/>
      <c r="Y74" s="31"/>
      <c r="Z74" s="25"/>
      <c r="AA74" s="25"/>
      <c r="AB74" s="25"/>
      <c r="AD74" s="25"/>
      <c r="AE74" s="25"/>
      <c r="AF74" s="25"/>
      <c r="AG74" s="25"/>
      <c r="AH74" s="25"/>
      <c r="AJ74" s="25"/>
      <c r="AK74" s="31"/>
    </row>
    <row r="75" spans="1:37" ht="12.75" customHeight="1">
      <c r="A75" s="55">
        <v>44561</v>
      </c>
      <c r="B75" s="53"/>
      <c r="C75" s="53"/>
      <c r="D75" s="53"/>
      <c r="E75" s="31"/>
      <c r="F75" s="53"/>
      <c r="G75" s="53"/>
      <c r="H75" s="53"/>
      <c r="I75" s="53"/>
      <c r="J75" s="53"/>
      <c r="K75" s="31"/>
      <c r="L75" s="53"/>
      <c r="M75" s="62"/>
      <c r="N75" s="25"/>
      <c r="O75" s="25"/>
      <c r="P75" s="25"/>
      <c r="R75" s="25"/>
      <c r="S75" s="25"/>
      <c r="T75" s="25"/>
      <c r="U75" s="25"/>
      <c r="V75" s="25"/>
      <c r="X75" s="25"/>
      <c r="Y75" s="31"/>
      <c r="Z75" s="25"/>
      <c r="AA75" s="25"/>
      <c r="AB75" s="25"/>
      <c r="AD75" s="25"/>
      <c r="AE75" s="25"/>
      <c r="AF75" s="25"/>
      <c r="AG75" s="25"/>
      <c r="AH75" s="25"/>
      <c r="AJ75" s="25"/>
      <c r="AK75" s="31"/>
    </row>
    <row r="76" spans="1:37" ht="12.75" customHeight="1">
      <c r="F76" s="53"/>
      <c r="G76" s="53"/>
      <c r="H76" s="53"/>
      <c r="I76" s="53"/>
      <c r="J76" s="53"/>
      <c r="L76" s="53"/>
      <c r="M76" s="62"/>
    </row>
    <row r="77" spans="1:37" ht="12.75" customHeight="1">
      <c r="F77" s="53"/>
      <c r="G77" s="53"/>
      <c r="H77" s="53"/>
      <c r="I77" s="53"/>
      <c r="J77" s="53"/>
      <c r="L77" s="53"/>
      <c r="M77" s="62"/>
    </row>
    <row r="78" spans="1:37" ht="12.75" customHeight="1">
      <c r="F78" s="53"/>
      <c r="G78" s="53"/>
      <c r="H78" s="53"/>
      <c r="I78" s="53"/>
      <c r="J78" s="53"/>
      <c r="L78" s="53"/>
      <c r="M78" s="62"/>
    </row>
    <row r="79" spans="1:37" ht="12.75" customHeight="1"/>
    <row r="80" spans="1:3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sheetData>
  <mergeCells count="4">
    <mergeCell ref="B8:D8"/>
    <mergeCell ref="F8:J8"/>
    <mergeCell ref="N8:X8"/>
    <mergeCell ref="Z8:AJ8"/>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96"/>
  <sheetViews>
    <sheetView zoomScaleNormal="100" workbookViewId="0">
      <pane xSplit="1" ySplit="9" topLeftCell="B58" activePane="bottomRight" state="frozen"/>
      <selection pane="topRight" activeCell="B1" sqref="B1"/>
      <selection pane="bottomLeft" activeCell="A9" sqref="A9"/>
      <selection pane="bottomRight" activeCell="B72" sqref="B72"/>
    </sheetView>
  </sheetViews>
  <sheetFormatPr defaultColWidth="9.125" defaultRowHeight="12"/>
  <cols>
    <col min="1" max="1" width="8.125" style="44" customWidth="1"/>
    <col min="2" max="4" width="7.625" style="43" customWidth="1"/>
    <col min="5" max="5" width="1.625" style="22" customWidth="1"/>
    <col min="6" max="9" width="7.625" style="41" customWidth="1"/>
    <col min="10" max="10" width="7.625" style="43" customWidth="1"/>
    <col min="11" max="11" width="1.625" style="22" customWidth="1"/>
    <col min="12" max="12" width="7.625" style="43" customWidth="1"/>
    <col min="13" max="13" width="2.625" style="43" customWidth="1"/>
    <col min="14" max="16" width="7.625" style="29" customWidth="1"/>
    <col min="17" max="17" width="1.625" style="22" customWidth="1"/>
    <col min="18" max="22" width="7.625" style="22" customWidth="1"/>
    <col min="23" max="23" width="1.625" style="22" customWidth="1"/>
    <col min="24" max="24" width="7.625" style="22" customWidth="1"/>
    <col min="25" max="25" width="1.625" style="22" customWidth="1"/>
    <col min="26" max="28" width="7.625" style="29" customWidth="1"/>
    <col min="29" max="29" width="1.625" style="22" customWidth="1"/>
    <col min="30" max="34" width="7.625" style="22" customWidth="1"/>
    <col min="35" max="35" width="1.625" style="22" customWidth="1"/>
    <col min="36" max="36" width="7.625" style="22" customWidth="1"/>
    <col min="37" max="37" width="1.625" style="22" customWidth="1"/>
    <col min="38" max="16384" width="9.125" style="43"/>
  </cols>
  <sheetData>
    <row r="1" spans="1:37" s="39" customFormat="1" ht="12.75">
      <c r="A1" s="39" t="s">
        <v>45</v>
      </c>
      <c r="B1" s="39" t="s">
        <v>76</v>
      </c>
      <c r="E1" s="58"/>
      <c r="F1" s="9"/>
      <c r="G1" s="9"/>
      <c r="H1" s="9"/>
      <c r="I1" s="9"/>
      <c r="J1" s="10"/>
      <c r="K1" s="58"/>
      <c r="L1" s="10"/>
      <c r="M1" s="10"/>
      <c r="N1" s="58"/>
      <c r="O1" s="58"/>
      <c r="P1" s="58"/>
      <c r="Q1" s="58"/>
      <c r="R1" s="58"/>
      <c r="S1" s="58"/>
      <c r="T1" s="58"/>
      <c r="U1" s="58"/>
      <c r="V1" s="58"/>
      <c r="W1" s="58"/>
      <c r="X1" s="58"/>
      <c r="Y1" s="58"/>
      <c r="Z1" s="58"/>
      <c r="AA1" s="58"/>
      <c r="AB1" s="58"/>
      <c r="AC1" s="58"/>
      <c r="AD1" s="58"/>
      <c r="AE1" s="58"/>
      <c r="AF1" s="58"/>
      <c r="AG1" s="58"/>
      <c r="AH1" s="58"/>
      <c r="AI1" s="58"/>
      <c r="AJ1" s="58"/>
      <c r="AK1" s="58"/>
    </row>
    <row r="2" spans="1:37" s="39" customFormat="1" ht="12.75">
      <c r="A2" s="39" t="s">
        <v>48</v>
      </c>
      <c r="B2" s="39" t="s">
        <v>65</v>
      </c>
      <c r="E2" s="58"/>
      <c r="F2" s="10"/>
      <c r="G2" s="10"/>
      <c r="H2" s="10"/>
      <c r="I2" s="10"/>
      <c r="J2" s="10"/>
      <c r="K2" s="58"/>
      <c r="L2" s="10"/>
      <c r="M2" s="10"/>
      <c r="N2" s="58"/>
      <c r="O2" s="58"/>
      <c r="P2" s="58"/>
      <c r="Q2" s="58"/>
      <c r="R2" s="67"/>
      <c r="S2" s="67"/>
      <c r="T2" s="67"/>
      <c r="U2" s="67"/>
      <c r="V2" s="67"/>
      <c r="W2" s="67"/>
      <c r="X2" s="67"/>
      <c r="Y2" s="64"/>
      <c r="Z2" s="64"/>
      <c r="AA2" s="64"/>
      <c r="AB2" s="64"/>
      <c r="AC2" s="64"/>
      <c r="AD2" s="67"/>
      <c r="AE2" s="67"/>
      <c r="AF2" s="67"/>
      <c r="AG2" s="67"/>
      <c r="AH2" s="67"/>
      <c r="AI2" s="67"/>
      <c r="AJ2" s="67"/>
      <c r="AK2" s="58"/>
    </row>
    <row r="3" spans="1:37" s="40" customFormat="1" ht="12.75">
      <c r="A3" s="8" t="s">
        <v>46</v>
      </c>
      <c r="B3" s="8" t="s">
        <v>47</v>
      </c>
      <c r="E3" s="59"/>
      <c r="F3" s="10"/>
      <c r="G3" s="10"/>
      <c r="H3" s="10"/>
      <c r="I3" s="10"/>
      <c r="J3" s="10"/>
      <c r="K3" s="59"/>
      <c r="L3" s="10"/>
      <c r="M3" s="10"/>
      <c r="N3" s="60"/>
      <c r="O3" s="60"/>
      <c r="P3" s="60"/>
      <c r="Q3" s="59"/>
      <c r="R3" s="65"/>
      <c r="S3" s="65"/>
      <c r="T3" s="65"/>
      <c r="U3" s="65"/>
      <c r="V3" s="65"/>
      <c r="W3" s="65"/>
      <c r="X3" s="65"/>
      <c r="Y3" s="65"/>
      <c r="Z3" s="66"/>
      <c r="AA3" s="66"/>
      <c r="AB3" s="66"/>
      <c r="AC3" s="65"/>
      <c r="AD3" s="65"/>
      <c r="AE3" s="65"/>
      <c r="AF3" s="65"/>
      <c r="AG3" s="65"/>
      <c r="AH3" s="65"/>
      <c r="AI3" s="65"/>
      <c r="AJ3" s="65"/>
      <c r="AK3" s="59"/>
    </row>
    <row r="4" spans="1:37" s="14" customFormat="1" ht="11.25">
      <c r="A4" s="17" t="s">
        <v>61</v>
      </c>
      <c r="B4" s="14" t="s">
        <v>60</v>
      </c>
      <c r="E4" s="33"/>
      <c r="K4" s="33"/>
      <c r="N4" s="56"/>
      <c r="O4" s="56"/>
      <c r="P4" s="56"/>
      <c r="Q4" s="33"/>
      <c r="R4" s="33"/>
      <c r="S4" s="33"/>
      <c r="T4" s="33"/>
      <c r="U4" s="33"/>
      <c r="V4" s="33"/>
      <c r="W4" s="33"/>
      <c r="X4" s="33"/>
      <c r="Y4" s="33"/>
      <c r="Z4" s="56"/>
      <c r="AA4" s="56"/>
      <c r="AB4" s="56"/>
      <c r="AC4" s="33"/>
      <c r="AD4" s="33"/>
      <c r="AE4" s="33"/>
      <c r="AF4" s="33"/>
      <c r="AG4" s="33"/>
      <c r="AH4" s="33"/>
      <c r="AI4" s="33"/>
      <c r="AJ4" s="33"/>
      <c r="AK4" s="33"/>
    </row>
    <row r="5" spans="1:37" s="14" customFormat="1" ht="11.25">
      <c r="A5" s="15" t="s">
        <v>62</v>
      </c>
      <c r="B5" s="14" t="s">
        <v>66</v>
      </c>
      <c r="E5" s="34"/>
      <c r="F5" s="15"/>
      <c r="G5" s="15"/>
      <c r="H5" s="15"/>
      <c r="I5" s="15"/>
      <c r="J5" s="15"/>
      <c r="K5" s="34"/>
      <c r="L5" s="15"/>
      <c r="M5" s="15"/>
      <c r="N5" s="57"/>
      <c r="O5" s="57"/>
      <c r="P5" s="57"/>
      <c r="Q5" s="33"/>
      <c r="R5" s="34"/>
      <c r="S5" s="34"/>
      <c r="T5" s="34"/>
      <c r="U5" s="34"/>
      <c r="V5" s="34"/>
      <c r="W5" s="33"/>
      <c r="X5" s="34"/>
      <c r="Y5" s="34"/>
      <c r="Z5" s="57"/>
      <c r="AA5" s="57"/>
      <c r="AB5" s="57"/>
      <c r="AC5" s="33"/>
      <c r="AD5" s="34"/>
      <c r="AE5" s="34"/>
      <c r="AF5" s="34"/>
      <c r="AG5" s="34"/>
      <c r="AH5" s="34"/>
      <c r="AI5" s="33"/>
      <c r="AJ5" s="34"/>
      <c r="AK5" s="34"/>
    </row>
    <row r="6" spans="1:37">
      <c r="A6" s="45"/>
      <c r="E6" s="23"/>
      <c r="F6" s="45"/>
      <c r="G6" s="45"/>
      <c r="H6" s="45"/>
      <c r="I6" s="45"/>
      <c r="J6" s="45"/>
      <c r="K6" s="23"/>
      <c r="L6" s="45"/>
      <c r="M6" s="45"/>
      <c r="N6" s="26"/>
      <c r="O6" s="26"/>
      <c r="P6" s="26"/>
      <c r="R6" s="23"/>
      <c r="S6" s="23"/>
      <c r="T6" s="23"/>
      <c r="U6" s="23"/>
      <c r="V6" s="23"/>
      <c r="X6" s="23"/>
      <c r="Y6" s="23"/>
      <c r="Z6" s="26"/>
      <c r="AA6" s="26"/>
      <c r="AB6" s="26"/>
      <c r="AD6" s="23"/>
      <c r="AE6" s="23"/>
      <c r="AF6" s="23"/>
      <c r="AG6" s="23"/>
      <c r="AH6" s="23"/>
      <c r="AJ6" s="23"/>
      <c r="AK6" s="23"/>
    </row>
    <row r="7" spans="1:37">
      <c r="A7" s="46"/>
      <c r="B7" s="42"/>
      <c r="C7" s="42"/>
      <c r="D7" s="42"/>
      <c r="F7" s="42"/>
      <c r="G7" s="42"/>
      <c r="H7" s="42"/>
      <c r="I7" s="42"/>
      <c r="J7" s="42"/>
      <c r="L7" s="42"/>
    </row>
    <row r="8" spans="1:37" s="45" customFormat="1">
      <c r="A8" s="48"/>
      <c r="B8" s="119" t="s">
        <v>70</v>
      </c>
      <c r="C8" s="119"/>
      <c r="D8" s="119"/>
      <c r="E8" s="23"/>
      <c r="F8" s="119" t="s">
        <v>71</v>
      </c>
      <c r="G8" s="119"/>
      <c r="H8" s="119"/>
      <c r="I8" s="119"/>
      <c r="J8" s="119"/>
      <c r="K8" s="63"/>
      <c r="L8" s="49" t="s">
        <v>63</v>
      </c>
      <c r="N8" s="118" t="s">
        <v>35</v>
      </c>
      <c r="O8" s="118"/>
      <c r="P8" s="118"/>
      <c r="Q8" s="118"/>
      <c r="R8" s="118"/>
      <c r="S8" s="118"/>
      <c r="T8" s="118"/>
      <c r="U8" s="118"/>
      <c r="V8" s="118"/>
      <c r="W8" s="118"/>
      <c r="X8" s="118"/>
      <c r="Y8" s="23"/>
      <c r="Z8" s="118" t="s">
        <v>79</v>
      </c>
      <c r="AA8" s="118"/>
      <c r="AB8" s="118"/>
      <c r="AC8" s="118"/>
      <c r="AD8" s="118"/>
      <c r="AE8" s="118"/>
      <c r="AF8" s="118"/>
      <c r="AG8" s="118"/>
      <c r="AH8" s="118"/>
      <c r="AI8" s="118"/>
      <c r="AJ8" s="118"/>
      <c r="AK8" s="23"/>
    </row>
    <row r="9" spans="1:37" s="44" customFormat="1" ht="36.75" thickBot="1">
      <c r="A9" s="50"/>
      <c r="B9" s="51" t="s">
        <v>17</v>
      </c>
      <c r="C9" s="51" t="s">
        <v>18</v>
      </c>
      <c r="D9" s="51" t="s">
        <v>19</v>
      </c>
      <c r="E9" s="24"/>
      <c r="F9" s="51" t="s">
        <v>13</v>
      </c>
      <c r="G9" s="51" t="s">
        <v>11</v>
      </c>
      <c r="H9" s="51" t="s">
        <v>12</v>
      </c>
      <c r="I9" s="51" t="s">
        <v>14</v>
      </c>
      <c r="J9" s="61" t="s">
        <v>16</v>
      </c>
      <c r="K9" s="24"/>
      <c r="L9" s="51" t="s">
        <v>15</v>
      </c>
      <c r="N9" s="27" t="s">
        <v>17</v>
      </c>
      <c r="O9" s="27" t="s">
        <v>18</v>
      </c>
      <c r="P9" s="27" t="s">
        <v>19</v>
      </c>
      <c r="Q9" s="24"/>
      <c r="R9" s="28" t="s">
        <v>13</v>
      </c>
      <c r="S9" s="28" t="s">
        <v>11</v>
      </c>
      <c r="T9" s="28" t="s">
        <v>12</v>
      </c>
      <c r="U9" s="28" t="s">
        <v>14</v>
      </c>
      <c r="V9" s="28" t="s">
        <v>16</v>
      </c>
      <c r="W9" s="24"/>
      <c r="X9" s="28" t="s">
        <v>15</v>
      </c>
      <c r="Y9" s="24"/>
      <c r="Z9" s="27" t="s">
        <v>17</v>
      </c>
      <c r="AA9" s="27" t="s">
        <v>18</v>
      </c>
      <c r="AB9" s="27" t="s">
        <v>19</v>
      </c>
      <c r="AC9" s="24"/>
      <c r="AD9" s="28" t="s">
        <v>13</v>
      </c>
      <c r="AE9" s="28" t="s">
        <v>11</v>
      </c>
      <c r="AF9" s="28" t="s">
        <v>12</v>
      </c>
      <c r="AG9" s="28" t="s">
        <v>14</v>
      </c>
      <c r="AH9" s="28" t="s">
        <v>16</v>
      </c>
      <c r="AI9" s="24"/>
      <c r="AJ9" s="28" t="s">
        <v>15</v>
      </c>
      <c r="AK9" s="24"/>
    </row>
    <row r="10" spans="1:37" ht="12.75" thickTop="1">
      <c r="A10" s="52">
        <v>2008</v>
      </c>
      <c r="B10" s="53" t="s">
        <v>36</v>
      </c>
      <c r="C10" s="53" t="s">
        <v>36</v>
      </c>
      <c r="D10" s="53" t="s">
        <v>36</v>
      </c>
      <c r="E10" s="31"/>
      <c r="F10" s="53" t="s">
        <v>36</v>
      </c>
      <c r="G10" s="53" t="s">
        <v>36</v>
      </c>
      <c r="H10" s="53" t="s">
        <v>36</v>
      </c>
      <c r="I10" s="53" t="s">
        <v>36</v>
      </c>
      <c r="J10" s="53" t="s">
        <v>36</v>
      </c>
      <c r="K10" s="31"/>
      <c r="L10" s="53" t="s">
        <v>36</v>
      </c>
      <c r="M10" s="62"/>
      <c r="N10" s="32" t="s">
        <v>36</v>
      </c>
      <c r="O10" s="32" t="s">
        <v>36</v>
      </c>
      <c r="P10" s="32" t="s">
        <v>36</v>
      </c>
      <c r="R10" s="32" t="s">
        <v>36</v>
      </c>
      <c r="S10" s="32" t="s">
        <v>36</v>
      </c>
      <c r="T10" s="32" t="s">
        <v>36</v>
      </c>
      <c r="U10" s="32" t="s">
        <v>36</v>
      </c>
      <c r="V10" s="32" t="s">
        <v>36</v>
      </c>
      <c r="X10" s="32" t="s">
        <v>36</v>
      </c>
      <c r="Y10" s="31"/>
      <c r="Z10" s="32" t="s">
        <v>36</v>
      </c>
      <c r="AA10" s="32" t="s">
        <v>36</v>
      </c>
      <c r="AB10" s="32" t="s">
        <v>36</v>
      </c>
      <c r="AD10" s="32" t="s">
        <v>36</v>
      </c>
      <c r="AE10" s="32" t="s">
        <v>36</v>
      </c>
      <c r="AF10" s="32" t="s">
        <v>36</v>
      </c>
      <c r="AG10" s="32" t="s">
        <v>36</v>
      </c>
      <c r="AH10" s="32" t="s">
        <v>36</v>
      </c>
      <c r="AJ10" s="32" t="s">
        <v>36</v>
      </c>
      <c r="AK10" s="31"/>
    </row>
    <row r="11" spans="1:37" ht="12.75" customHeight="1">
      <c r="A11" s="52">
        <v>2009</v>
      </c>
      <c r="B11" s="53">
        <v>111.10000726623839</v>
      </c>
      <c r="C11" s="53">
        <v>67.651704719522058</v>
      </c>
      <c r="D11" s="53">
        <v>41.71592942238108</v>
      </c>
      <c r="E11" s="31"/>
      <c r="F11" s="53">
        <v>71.372094408160748</v>
      </c>
      <c r="G11" s="53">
        <v>57.511072078284499</v>
      </c>
      <c r="H11" s="53">
        <v>25.458971720531505</v>
      </c>
      <c r="I11" s="53">
        <v>3.1512246826167871</v>
      </c>
      <c r="J11" s="53">
        <v>62.974278518551934</v>
      </c>
      <c r="K11" s="31"/>
      <c r="L11" s="53">
        <v>220.4676414081415</v>
      </c>
      <c r="M11" s="62"/>
      <c r="N11" s="32" t="s">
        <v>36</v>
      </c>
      <c r="O11" s="32" t="s">
        <v>36</v>
      </c>
      <c r="P11" s="32" t="s">
        <v>36</v>
      </c>
      <c r="R11" s="32" t="s">
        <v>36</v>
      </c>
      <c r="S11" s="32" t="s">
        <v>36</v>
      </c>
      <c r="T11" s="32" t="s">
        <v>36</v>
      </c>
      <c r="U11" s="32" t="s">
        <v>36</v>
      </c>
      <c r="V11" s="32" t="s">
        <v>36</v>
      </c>
      <c r="X11" s="32" t="s">
        <v>36</v>
      </c>
      <c r="Y11" s="31"/>
      <c r="Z11" s="32" t="s">
        <v>36</v>
      </c>
      <c r="AA11" s="32" t="s">
        <v>36</v>
      </c>
      <c r="AB11" s="32" t="s">
        <v>36</v>
      </c>
      <c r="AD11" s="32" t="s">
        <v>36</v>
      </c>
      <c r="AE11" s="32" t="s">
        <v>36</v>
      </c>
      <c r="AF11" s="32" t="s">
        <v>36</v>
      </c>
      <c r="AG11" s="32" t="s">
        <v>36</v>
      </c>
      <c r="AH11" s="32" t="s">
        <v>36</v>
      </c>
      <c r="AJ11" s="32" t="s">
        <v>36</v>
      </c>
      <c r="AK11" s="31"/>
    </row>
    <row r="12" spans="1:37" ht="12.75" customHeight="1">
      <c r="A12" s="52">
        <v>2010</v>
      </c>
      <c r="B12" s="53">
        <v>117.31633511953939</v>
      </c>
      <c r="C12" s="53">
        <v>66.467732555099104</v>
      </c>
      <c r="D12" s="53">
        <v>50.836015188424234</v>
      </c>
      <c r="E12" s="31"/>
      <c r="F12" s="53">
        <v>72.772227105214284</v>
      </c>
      <c r="G12" s="53">
        <v>56.543078785877469</v>
      </c>
      <c r="H12" s="53">
        <v>34.109353836323109</v>
      </c>
      <c r="I12" s="53">
        <v>1.5807972071810679</v>
      </c>
      <c r="J12" s="53">
        <v>69.614625928466808</v>
      </c>
      <c r="K12" s="31"/>
      <c r="L12" s="53">
        <v>234.62008286306272</v>
      </c>
      <c r="M12" s="62"/>
      <c r="N12" s="25">
        <f t="shared" ref="N12:N22" si="0">B12/B11-1</f>
        <v>5.595254227485591E-2</v>
      </c>
      <c r="O12" s="25">
        <f t="shared" ref="O12:O22" si="1">C12/C11-1</f>
        <v>-1.750099527176141E-2</v>
      </c>
      <c r="P12" s="25">
        <f t="shared" ref="P12:P22" si="2">D12/D11-1</f>
        <v>0.21862357838658442</v>
      </c>
      <c r="R12" s="25">
        <f>F12/F11-1</f>
        <v>1.9617368786272404E-2</v>
      </c>
      <c r="S12" s="25">
        <f>G12/G11-1</f>
        <v>-1.6831424931348704E-2</v>
      </c>
      <c r="T12" s="25">
        <f>H12/H11-1</f>
        <v>0.33977735671136577</v>
      </c>
      <c r="U12" s="25">
        <f>I12/I11-1</f>
        <v>-0.49835465052642047</v>
      </c>
      <c r="V12" s="25">
        <f>J12/J11-1</f>
        <v>0.10544539081870785</v>
      </c>
      <c r="X12" s="25">
        <f t="shared" ref="X12:X22" si="3">L12/L11-1</f>
        <v>6.4192828319515005E-2</v>
      </c>
      <c r="Y12" s="31"/>
      <c r="Z12" s="32" t="s">
        <v>36</v>
      </c>
      <c r="AA12" s="32" t="s">
        <v>36</v>
      </c>
      <c r="AB12" s="32" t="s">
        <v>36</v>
      </c>
      <c r="AD12" s="32" t="s">
        <v>36</v>
      </c>
      <c r="AE12" s="32" t="s">
        <v>36</v>
      </c>
      <c r="AF12" s="32" t="s">
        <v>36</v>
      </c>
      <c r="AG12" s="32" t="s">
        <v>36</v>
      </c>
      <c r="AH12" s="32" t="s">
        <v>36</v>
      </c>
      <c r="AJ12" s="32" t="s">
        <v>36</v>
      </c>
      <c r="AK12" s="31"/>
    </row>
    <row r="13" spans="1:37" ht="12.75" customHeight="1">
      <c r="A13" s="52">
        <v>2011</v>
      </c>
      <c r="B13" s="53">
        <v>121.20551996355589</v>
      </c>
      <c r="C13" s="53">
        <v>76.671945809058954</v>
      </c>
      <c r="D13" s="53">
        <v>55.236746574943766</v>
      </c>
      <c r="E13" s="31"/>
      <c r="F13" s="53">
        <v>73.756504556589121</v>
      </c>
      <c r="G13" s="53">
        <v>57.280900351235431</v>
      </c>
      <c r="H13" s="53">
        <v>52.616051832051433</v>
      </c>
      <c r="I13" s="53">
        <v>0</v>
      </c>
      <c r="J13" s="53">
        <v>69.46075560767656</v>
      </c>
      <c r="K13" s="31"/>
      <c r="L13" s="53">
        <v>253.11421234755861</v>
      </c>
      <c r="M13" s="62"/>
      <c r="N13" s="25">
        <f t="shared" si="0"/>
        <v>3.3151264400252733E-2</v>
      </c>
      <c r="O13" s="25">
        <f t="shared" si="1"/>
        <v>0.15352130818515541</v>
      </c>
      <c r="P13" s="25">
        <f t="shared" si="2"/>
        <v>8.6567197885360825E-2</v>
      </c>
      <c r="R13" s="25">
        <f t="shared" ref="R13:R22" si="4">F13/F12-1</f>
        <v>1.3525454565953554E-2</v>
      </c>
      <c r="S13" s="25">
        <f t="shared" ref="S13:S22" si="5">G13/G12-1</f>
        <v>1.3048839596301542E-2</v>
      </c>
      <c r="T13" s="25">
        <f t="shared" ref="T13:T22" si="6">H13/H12-1</f>
        <v>0.54256958617669593</v>
      </c>
      <c r="U13" s="32" t="s">
        <v>36</v>
      </c>
      <c r="V13" s="25">
        <f t="shared" ref="V13:V22" si="7">J13/J12-1</f>
        <v>-2.2103159894639735E-3</v>
      </c>
      <c r="X13" s="25">
        <f t="shared" si="3"/>
        <v>7.8825858634148149E-2</v>
      </c>
      <c r="Y13" s="31"/>
      <c r="Z13" s="32" t="s">
        <v>36</v>
      </c>
      <c r="AA13" s="32" t="s">
        <v>36</v>
      </c>
      <c r="AB13" s="32" t="s">
        <v>36</v>
      </c>
      <c r="AD13" s="32" t="s">
        <v>36</v>
      </c>
      <c r="AE13" s="32" t="s">
        <v>36</v>
      </c>
      <c r="AF13" s="32" t="s">
        <v>36</v>
      </c>
      <c r="AG13" s="32" t="s">
        <v>36</v>
      </c>
      <c r="AH13" s="32" t="s">
        <v>36</v>
      </c>
      <c r="AJ13" s="32" t="s">
        <v>36</v>
      </c>
      <c r="AK13" s="31"/>
    </row>
    <row r="14" spans="1:37" ht="12.75" customHeight="1">
      <c r="A14" s="54">
        <v>2012</v>
      </c>
      <c r="B14" s="53">
        <v>102.65453244061005</v>
      </c>
      <c r="C14" s="53">
        <v>54.6564825930514</v>
      </c>
      <c r="D14" s="53">
        <v>53.492625365582896</v>
      </c>
      <c r="E14" s="31"/>
      <c r="F14" s="53">
        <v>55.209866370754177</v>
      </c>
      <c r="G14" s="53">
        <v>46.69905951901368</v>
      </c>
      <c r="H14" s="53">
        <v>44.566645684099818</v>
      </c>
      <c r="I14" s="53">
        <v>0</v>
      </c>
      <c r="J14" s="53">
        <v>64.328068825376846</v>
      </c>
      <c r="K14" s="31"/>
      <c r="L14" s="53">
        <v>210.80364039924433</v>
      </c>
      <c r="M14" s="62"/>
      <c r="N14" s="25">
        <f t="shared" si="0"/>
        <v>-0.15305398243020407</v>
      </c>
      <c r="O14" s="25">
        <f t="shared" si="1"/>
        <v>-0.28713844397315891</v>
      </c>
      <c r="P14" s="25">
        <f t="shared" si="2"/>
        <v>-3.1575379027700246E-2</v>
      </c>
      <c r="R14" s="25">
        <f t="shared" si="4"/>
        <v>-0.25145766190160457</v>
      </c>
      <c r="S14" s="25">
        <f t="shared" si="5"/>
        <v>-0.1847359375871529</v>
      </c>
      <c r="T14" s="25">
        <f t="shared" si="6"/>
        <v>-0.15298384937062615</v>
      </c>
      <c r="U14" s="32" t="s">
        <v>36</v>
      </c>
      <c r="V14" s="25">
        <f t="shared" si="7"/>
        <v>-7.3893333543473161E-2</v>
      </c>
      <c r="X14" s="25">
        <f t="shared" si="3"/>
        <v>-0.1671600008387375</v>
      </c>
      <c r="Y14" s="31"/>
      <c r="Z14" s="32" t="s">
        <v>36</v>
      </c>
      <c r="AA14" s="32" t="s">
        <v>36</v>
      </c>
      <c r="AB14" s="32" t="s">
        <v>36</v>
      </c>
      <c r="AD14" s="32" t="s">
        <v>36</v>
      </c>
      <c r="AE14" s="32" t="s">
        <v>36</v>
      </c>
      <c r="AF14" s="32" t="s">
        <v>36</v>
      </c>
      <c r="AG14" s="32" t="s">
        <v>36</v>
      </c>
      <c r="AH14" s="32" t="s">
        <v>36</v>
      </c>
      <c r="AJ14" s="32" t="s">
        <v>36</v>
      </c>
      <c r="AK14" s="31"/>
    </row>
    <row r="15" spans="1:37" ht="12.75" customHeight="1">
      <c r="A15" s="54">
        <v>2013</v>
      </c>
      <c r="B15" s="53">
        <v>108.04431090167479</v>
      </c>
      <c r="C15" s="53">
        <v>58.182069237283898</v>
      </c>
      <c r="D15" s="53">
        <v>56.441019737050176</v>
      </c>
      <c r="E15" s="31"/>
      <c r="F15" s="53">
        <v>55.663198174873642</v>
      </c>
      <c r="G15" s="53">
        <v>45.188200090304989</v>
      </c>
      <c r="H15" s="53">
        <v>47.320828545319237</v>
      </c>
      <c r="I15" s="53">
        <v>0</v>
      </c>
      <c r="J15" s="53">
        <v>74.49517306551131</v>
      </c>
      <c r="K15" s="31"/>
      <c r="L15" s="53">
        <v>222.66739987600886</v>
      </c>
      <c r="M15" s="62"/>
      <c r="N15" s="25">
        <f t="shared" si="0"/>
        <v>5.250404763358052E-2</v>
      </c>
      <c r="O15" s="25">
        <f t="shared" si="1"/>
        <v>6.4504455408930905E-2</v>
      </c>
      <c r="P15" s="25">
        <f t="shared" si="2"/>
        <v>5.5117772801711817E-2</v>
      </c>
      <c r="R15" s="25">
        <f t="shared" si="4"/>
        <v>8.2110650490472281E-3</v>
      </c>
      <c r="S15" s="25">
        <f t="shared" si="5"/>
        <v>-3.2353101845520871E-2</v>
      </c>
      <c r="T15" s="25">
        <f t="shared" si="6"/>
        <v>6.1799195764962844E-2</v>
      </c>
      <c r="U15" s="32" t="s">
        <v>36</v>
      </c>
      <c r="V15" s="25">
        <f t="shared" si="7"/>
        <v>0.15805082331530573</v>
      </c>
      <c r="X15" s="25">
        <f t="shared" si="3"/>
        <v>5.6278722010187243E-2</v>
      </c>
      <c r="Y15" s="31"/>
      <c r="Z15" s="32" t="s">
        <v>36</v>
      </c>
      <c r="AA15" s="32" t="s">
        <v>36</v>
      </c>
      <c r="AB15" s="32" t="s">
        <v>36</v>
      </c>
      <c r="AD15" s="32" t="s">
        <v>36</v>
      </c>
      <c r="AE15" s="32" t="s">
        <v>36</v>
      </c>
      <c r="AF15" s="32" t="s">
        <v>36</v>
      </c>
      <c r="AG15" s="32" t="s">
        <v>36</v>
      </c>
      <c r="AH15" s="32" t="s">
        <v>36</v>
      </c>
      <c r="AJ15" s="32" t="s">
        <v>36</v>
      </c>
      <c r="AK15" s="31"/>
    </row>
    <row r="16" spans="1:37">
      <c r="A16" s="54">
        <v>2014</v>
      </c>
      <c r="B16" s="53">
        <v>124.90107862166892</v>
      </c>
      <c r="C16" s="53">
        <v>64.045686452349756</v>
      </c>
      <c r="D16" s="53">
        <v>70.842213191872901</v>
      </c>
      <c r="E16" s="31"/>
      <c r="F16" s="53">
        <v>64.04854449048247</v>
      </c>
      <c r="G16" s="53">
        <v>56.852279738211266</v>
      </c>
      <c r="H16" s="53">
        <v>52.460910509930265</v>
      </c>
      <c r="I16" s="53">
        <v>0</v>
      </c>
      <c r="J16" s="53">
        <v>86.42724352726762</v>
      </c>
      <c r="K16" s="31"/>
      <c r="L16" s="53">
        <v>259.78897826589161</v>
      </c>
      <c r="M16" s="62"/>
      <c r="N16" s="25">
        <f t="shared" si="0"/>
        <v>0.15601717091179879</v>
      </c>
      <c r="O16" s="25">
        <f t="shared" si="1"/>
        <v>0.10078048601455314</v>
      </c>
      <c r="P16" s="25">
        <f t="shared" si="2"/>
        <v>0.25515473536650513</v>
      </c>
      <c r="R16" s="25">
        <f t="shared" si="4"/>
        <v>0.15064435013714261</v>
      </c>
      <c r="S16" s="25">
        <f t="shared" si="5"/>
        <v>0.25812224484702972</v>
      </c>
      <c r="T16" s="25">
        <f t="shared" si="6"/>
        <v>0.10862197731149958</v>
      </c>
      <c r="U16" s="32" t="s">
        <v>36</v>
      </c>
      <c r="V16" s="25">
        <f t="shared" si="7"/>
        <v>0.16017239736141309</v>
      </c>
      <c r="X16" s="25">
        <f t="shared" si="3"/>
        <v>0.16671312644129177</v>
      </c>
      <c r="Y16" s="31"/>
      <c r="Z16" s="32" t="s">
        <v>36</v>
      </c>
      <c r="AA16" s="32" t="s">
        <v>36</v>
      </c>
      <c r="AB16" s="32" t="s">
        <v>36</v>
      </c>
      <c r="AD16" s="32" t="s">
        <v>36</v>
      </c>
      <c r="AE16" s="32" t="s">
        <v>36</v>
      </c>
      <c r="AF16" s="32" t="s">
        <v>36</v>
      </c>
      <c r="AG16" s="32" t="s">
        <v>36</v>
      </c>
      <c r="AH16" s="32" t="s">
        <v>36</v>
      </c>
      <c r="AJ16" s="32" t="s">
        <v>36</v>
      </c>
      <c r="AK16" s="31"/>
    </row>
    <row r="17" spans="1:37" ht="12.75" customHeight="1">
      <c r="A17" s="54">
        <v>2015</v>
      </c>
      <c r="B17" s="53">
        <v>131.17424836956317</v>
      </c>
      <c r="C17" s="53">
        <v>71.55853591621343</v>
      </c>
      <c r="D17" s="53">
        <v>75.43511718506906</v>
      </c>
      <c r="E17" s="31"/>
      <c r="F17" s="53">
        <v>71.170592038201306</v>
      </c>
      <c r="G17" s="53">
        <v>58.281126613595269</v>
      </c>
      <c r="H17" s="53">
        <v>56.703324846115571</v>
      </c>
      <c r="I17" s="53">
        <v>0</v>
      </c>
      <c r="J17" s="53">
        <v>92.012857972933688</v>
      </c>
      <c r="K17" s="31"/>
      <c r="L17" s="53">
        <v>278.16790147084566</v>
      </c>
      <c r="M17" s="62"/>
      <c r="N17" s="25">
        <f t="shared" si="0"/>
        <v>5.0225104675804877E-2</v>
      </c>
      <c r="O17" s="25">
        <f t="shared" si="1"/>
        <v>0.11730453493465576</v>
      </c>
      <c r="P17" s="25">
        <f t="shared" si="2"/>
        <v>6.4832869926811698E-2</v>
      </c>
      <c r="R17" s="25">
        <f t="shared" si="4"/>
        <v>0.11119764866439952</v>
      </c>
      <c r="S17" s="25">
        <f t="shared" si="5"/>
        <v>2.5132622332181498E-2</v>
      </c>
      <c r="T17" s="25">
        <f t="shared" si="6"/>
        <v>8.0868103411629866E-2</v>
      </c>
      <c r="U17" s="32" t="s">
        <v>36</v>
      </c>
      <c r="V17" s="25">
        <f t="shared" si="7"/>
        <v>6.4627936952586174E-2</v>
      </c>
      <c r="X17" s="25">
        <f t="shared" si="3"/>
        <v>7.0745584849805976E-2</v>
      </c>
      <c r="Y17" s="31"/>
      <c r="Z17" s="32" t="s">
        <v>36</v>
      </c>
      <c r="AA17" s="32" t="s">
        <v>36</v>
      </c>
      <c r="AB17" s="32" t="s">
        <v>36</v>
      </c>
      <c r="AD17" s="32" t="s">
        <v>36</v>
      </c>
      <c r="AE17" s="32" t="s">
        <v>36</v>
      </c>
      <c r="AF17" s="32" t="s">
        <v>36</v>
      </c>
      <c r="AG17" s="32" t="s">
        <v>36</v>
      </c>
      <c r="AH17" s="32" t="s">
        <v>36</v>
      </c>
      <c r="AJ17" s="32" t="s">
        <v>36</v>
      </c>
      <c r="AK17" s="31"/>
    </row>
    <row r="18" spans="1:37">
      <c r="A18" s="54">
        <v>2016</v>
      </c>
      <c r="B18" s="53">
        <v>129.00871273850166</v>
      </c>
      <c r="C18" s="53">
        <v>72.390952754316061</v>
      </c>
      <c r="D18" s="53">
        <v>71.487266481163331</v>
      </c>
      <c r="E18" s="31"/>
      <c r="F18" s="53">
        <v>70.817653166920451</v>
      </c>
      <c r="G18" s="53">
        <v>53.345030153610885</v>
      </c>
      <c r="H18" s="53">
        <v>54.295743743047332</v>
      </c>
      <c r="I18" s="53">
        <v>1.6489611325966491</v>
      </c>
      <c r="J18" s="53">
        <v>92.779543777805799</v>
      </c>
      <c r="K18" s="31"/>
      <c r="L18" s="53">
        <v>272.88693197398106</v>
      </c>
      <c r="M18" s="62"/>
      <c r="N18" s="25">
        <f t="shared" si="0"/>
        <v>-1.6508847262158177E-2</v>
      </c>
      <c r="O18" s="25">
        <f t="shared" si="1"/>
        <v>1.1632670057382111E-2</v>
      </c>
      <c r="P18" s="25">
        <f t="shared" si="2"/>
        <v>-5.2334388163277512E-2</v>
      </c>
      <c r="R18" s="25">
        <f t="shared" si="4"/>
        <v>-4.9590548732741935E-3</v>
      </c>
      <c r="S18" s="25">
        <f t="shared" si="5"/>
        <v>-8.4694595777304982E-2</v>
      </c>
      <c r="T18" s="25">
        <f t="shared" si="6"/>
        <v>-4.2459258069999506E-2</v>
      </c>
      <c r="U18" s="32" t="s">
        <v>36</v>
      </c>
      <c r="V18" s="25">
        <f t="shared" si="7"/>
        <v>8.332376819527143E-3</v>
      </c>
      <c r="X18" s="25">
        <f t="shared" si="3"/>
        <v>-1.8984827037702212E-2</v>
      </c>
      <c r="Y18" s="31"/>
      <c r="Z18" s="32" t="s">
        <v>36</v>
      </c>
      <c r="AA18" s="32" t="s">
        <v>36</v>
      </c>
      <c r="AB18" s="32" t="s">
        <v>36</v>
      </c>
      <c r="AD18" s="32" t="s">
        <v>36</v>
      </c>
      <c r="AE18" s="32" t="s">
        <v>36</v>
      </c>
      <c r="AF18" s="32" t="s">
        <v>36</v>
      </c>
      <c r="AG18" s="32" t="s">
        <v>36</v>
      </c>
      <c r="AH18" s="32" t="s">
        <v>36</v>
      </c>
      <c r="AJ18" s="32" t="s">
        <v>36</v>
      </c>
      <c r="AK18" s="31"/>
    </row>
    <row r="19" spans="1:37" ht="12.75" customHeight="1">
      <c r="A19" s="54">
        <v>2017</v>
      </c>
      <c r="B19" s="53">
        <v>126.44797949438333</v>
      </c>
      <c r="C19" s="53">
        <v>61.298328135595511</v>
      </c>
      <c r="D19" s="53">
        <v>83.404404879608066</v>
      </c>
      <c r="E19" s="31"/>
      <c r="F19" s="53">
        <v>64.54592426288238</v>
      </c>
      <c r="G19" s="53">
        <v>55.976375801737738</v>
      </c>
      <c r="H19" s="53">
        <v>49.01011418108515</v>
      </c>
      <c r="I19" s="53">
        <v>6.4430650505617093</v>
      </c>
      <c r="J19" s="53">
        <v>95.175233213319899</v>
      </c>
      <c r="K19" s="31"/>
      <c r="L19" s="53">
        <v>271.15071250958692</v>
      </c>
      <c r="M19" s="62"/>
      <c r="N19" s="25">
        <f t="shared" si="0"/>
        <v>-1.9849304669126377E-2</v>
      </c>
      <c r="O19" s="25">
        <f t="shared" si="1"/>
        <v>-0.15323219541490551</v>
      </c>
      <c r="P19" s="25">
        <f t="shared" si="2"/>
        <v>0.16670295263821377</v>
      </c>
      <c r="R19" s="25">
        <f t="shared" si="4"/>
        <v>-8.8561659749657573E-2</v>
      </c>
      <c r="S19" s="25">
        <f t="shared" si="5"/>
        <v>4.9326912751754159E-2</v>
      </c>
      <c r="T19" s="25">
        <f t="shared" si="6"/>
        <v>-9.7348874839549793E-2</v>
      </c>
      <c r="U19" s="25">
        <f>I19/I18-1</f>
        <v>2.9073480406513266</v>
      </c>
      <c r="V19" s="25">
        <f t="shared" si="7"/>
        <v>2.5821310797253361E-2</v>
      </c>
      <c r="X19" s="25">
        <f t="shared" si="3"/>
        <v>-6.3624133696503771E-3</v>
      </c>
      <c r="Y19" s="31"/>
      <c r="Z19" s="32" t="s">
        <v>36</v>
      </c>
      <c r="AA19" s="32" t="s">
        <v>36</v>
      </c>
      <c r="AB19" s="32" t="s">
        <v>36</v>
      </c>
      <c r="AD19" s="32" t="s">
        <v>36</v>
      </c>
      <c r="AE19" s="32" t="s">
        <v>36</v>
      </c>
      <c r="AF19" s="32" t="s">
        <v>36</v>
      </c>
      <c r="AG19" s="32" t="s">
        <v>36</v>
      </c>
      <c r="AH19" s="32" t="s">
        <v>36</v>
      </c>
      <c r="AJ19" s="32" t="s">
        <v>36</v>
      </c>
      <c r="AK19" s="31"/>
    </row>
    <row r="20" spans="1:37" ht="12.75" customHeight="1">
      <c r="A20" s="54">
        <v>2018</v>
      </c>
      <c r="B20" s="53">
        <v>149.47192484097161</v>
      </c>
      <c r="C20" s="53">
        <v>86.3365973747689</v>
      </c>
      <c r="D20" s="53">
        <v>121.06050640056999</v>
      </c>
      <c r="E20" s="31"/>
      <c r="F20" s="53">
        <v>81.505542764487402</v>
      </c>
      <c r="G20" s="53">
        <v>80.834704211475142</v>
      </c>
      <c r="H20" s="53">
        <v>63.888485191872626</v>
      </c>
      <c r="I20" s="53">
        <v>8.7119344775660892</v>
      </c>
      <c r="J20" s="53">
        <v>121.92836197090925</v>
      </c>
      <c r="K20" s="31"/>
      <c r="L20" s="53">
        <v>356.86902861631052</v>
      </c>
      <c r="M20" s="62"/>
      <c r="N20" s="25">
        <f t="shared" si="0"/>
        <v>0.18208235069197753</v>
      </c>
      <c r="O20" s="25">
        <f t="shared" si="1"/>
        <v>0.40846577713811816</v>
      </c>
      <c r="P20" s="25">
        <f t="shared" si="2"/>
        <v>0.45148816270936121</v>
      </c>
      <c r="R20" s="25">
        <f t="shared" si="4"/>
        <v>0.26275274070802612</v>
      </c>
      <c r="S20" s="25">
        <f t="shared" si="5"/>
        <v>0.44408606405285878</v>
      </c>
      <c r="T20" s="25">
        <f t="shared" si="6"/>
        <v>0.30357756270091696</v>
      </c>
      <c r="U20" s="25">
        <f>I20/I19-1</f>
        <v>0.35214131926334957</v>
      </c>
      <c r="V20" s="25">
        <f t="shared" si="7"/>
        <v>0.28109338799965466</v>
      </c>
      <c r="X20" s="25">
        <f t="shared" si="3"/>
        <v>0.31612793974750453</v>
      </c>
      <c r="Y20" s="31"/>
      <c r="Z20" s="32" t="s">
        <v>36</v>
      </c>
      <c r="AA20" s="32" t="s">
        <v>36</v>
      </c>
      <c r="AB20" s="32" t="s">
        <v>36</v>
      </c>
      <c r="AD20" s="32" t="s">
        <v>36</v>
      </c>
      <c r="AE20" s="32" t="s">
        <v>36</v>
      </c>
      <c r="AF20" s="32" t="s">
        <v>36</v>
      </c>
      <c r="AG20" s="32" t="s">
        <v>36</v>
      </c>
      <c r="AH20" s="32" t="s">
        <v>36</v>
      </c>
      <c r="AJ20" s="32" t="s">
        <v>36</v>
      </c>
      <c r="AK20" s="31"/>
    </row>
    <row r="21" spans="1:37" ht="12.75" customHeight="1">
      <c r="A21" s="54">
        <v>2019</v>
      </c>
      <c r="B21" s="53">
        <v>137.9217699704266</v>
      </c>
      <c r="C21" s="53">
        <v>75.192233958364653</v>
      </c>
      <c r="D21" s="53">
        <v>108.63007536351815</v>
      </c>
      <c r="E21" s="31"/>
      <c r="F21" s="53">
        <v>75.908627393778261</v>
      </c>
      <c r="G21" s="53">
        <v>71.82917200983492</v>
      </c>
      <c r="H21" s="53">
        <v>52.183195962263603</v>
      </c>
      <c r="I21" s="53">
        <v>9.1947557985753168</v>
      </c>
      <c r="J21" s="53">
        <v>112.62832812785724</v>
      </c>
      <c r="K21" s="31"/>
      <c r="L21" s="53">
        <v>321.74407929230938</v>
      </c>
      <c r="M21" s="62"/>
      <c r="N21" s="25">
        <f t="shared" si="0"/>
        <v>-7.7273072403621135E-2</v>
      </c>
      <c r="O21" s="25">
        <f t="shared" si="1"/>
        <v>-0.12908041033895423</v>
      </c>
      <c r="P21" s="25">
        <f t="shared" si="2"/>
        <v>-0.10267948984057218</v>
      </c>
      <c r="R21" s="25">
        <f t="shared" si="4"/>
        <v>-6.8669138084039072E-2</v>
      </c>
      <c r="S21" s="25">
        <f t="shared" si="5"/>
        <v>-0.11140675641096509</v>
      </c>
      <c r="T21" s="25">
        <f t="shared" si="6"/>
        <v>-0.18321438040759919</v>
      </c>
      <c r="U21" s="25">
        <f>I21/I20-1</f>
        <v>5.5420678639460652E-2</v>
      </c>
      <c r="V21" s="25">
        <f t="shared" si="7"/>
        <v>-7.6274573796627276E-2</v>
      </c>
      <c r="X21" s="25">
        <f t="shared" si="3"/>
        <v>-9.8425322758299405E-2</v>
      </c>
      <c r="Y21" s="31"/>
      <c r="Z21" s="32" t="s">
        <v>36</v>
      </c>
      <c r="AA21" s="32" t="s">
        <v>36</v>
      </c>
      <c r="AB21" s="32" t="s">
        <v>36</v>
      </c>
      <c r="AD21" s="32" t="s">
        <v>36</v>
      </c>
      <c r="AE21" s="32" t="s">
        <v>36</v>
      </c>
      <c r="AF21" s="32" t="s">
        <v>36</v>
      </c>
      <c r="AG21" s="32" t="s">
        <v>36</v>
      </c>
      <c r="AH21" s="32" t="s">
        <v>36</v>
      </c>
      <c r="AJ21" s="32" t="s">
        <v>36</v>
      </c>
      <c r="AK21" s="31"/>
    </row>
    <row r="22" spans="1:37" ht="12.75" customHeight="1">
      <c r="A22" s="54">
        <v>2020</v>
      </c>
      <c r="B22" s="53">
        <v>175.81567732383732</v>
      </c>
      <c r="C22" s="53">
        <v>104.64001922909529</v>
      </c>
      <c r="D22" s="53">
        <v>198.99217502336634</v>
      </c>
      <c r="E22" s="31"/>
      <c r="F22" s="53">
        <v>103.8002513631471</v>
      </c>
      <c r="G22" s="53">
        <v>104.54774899343698</v>
      </c>
      <c r="H22" s="53">
        <v>74.880383920155921</v>
      </c>
      <c r="I22" s="53">
        <v>13.046317421399612</v>
      </c>
      <c r="J22" s="53">
        <v>183.17316987815875</v>
      </c>
      <c r="K22" s="31"/>
      <c r="L22" s="53">
        <v>479.44787157629901</v>
      </c>
      <c r="M22" s="62"/>
      <c r="N22" s="25">
        <f t="shared" si="0"/>
        <v>0.27474928259357467</v>
      </c>
      <c r="O22" s="25">
        <f t="shared" si="1"/>
        <v>0.39163333392962385</v>
      </c>
      <c r="P22" s="25">
        <f t="shared" si="2"/>
        <v>0.8318331673568462</v>
      </c>
      <c r="R22" s="25">
        <f t="shared" si="4"/>
        <v>0.36743681090003388</v>
      </c>
      <c r="S22" s="25">
        <f t="shared" si="5"/>
        <v>0.45550541748027107</v>
      </c>
      <c r="T22" s="25">
        <f t="shared" si="6"/>
        <v>0.43495204805596499</v>
      </c>
      <c r="U22" s="25">
        <f>I22/I21-1</f>
        <v>0.41888677711495892</v>
      </c>
      <c r="V22" s="25">
        <f t="shared" si="7"/>
        <v>0.62635078512590558</v>
      </c>
      <c r="X22" s="25">
        <f t="shared" si="3"/>
        <v>0.49015289614921964</v>
      </c>
      <c r="Y22" s="31"/>
      <c r="Z22" s="32" t="s">
        <v>36</v>
      </c>
      <c r="AA22" s="32" t="s">
        <v>36</v>
      </c>
      <c r="AB22" s="32" t="s">
        <v>36</v>
      </c>
      <c r="AD22" s="32" t="s">
        <v>36</v>
      </c>
      <c r="AE22" s="32" t="s">
        <v>36</v>
      </c>
      <c r="AF22" s="32" t="s">
        <v>36</v>
      </c>
      <c r="AG22" s="32" t="s">
        <v>36</v>
      </c>
      <c r="AH22" s="32" t="s">
        <v>36</v>
      </c>
      <c r="AJ22" s="32" t="s">
        <v>36</v>
      </c>
      <c r="AK22" s="31"/>
    </row>
    <row r="23" spans="1:37" ht="12.75" customHeight="1">
      <c r="A23" s="54"/>
      <c r="B23" s="53"/>
      <c r="C23" s="53"/>
      <c r="D23" s="53"/>
      <c r="E23" s="31"/>
      <c r="F23" s="53"/>
      <c r="G23" s="53"/>
      <c r="H23" s="53"/>
      <c r="I23" s="53"/>
      <c r="J23" s="53"/>
      <c r="K23" s="31"/>
      <c r="L23" s="53"/>
      <c r="M23" s="62"/>
      <c r="N23" s="25"/>
      <c r="O23" s="25"/>
      <c r="P23" s="25"/>
      <c r="R23" s="25"/>
      <c r="S23" s="25"/>
      <c r="T23" s="25"/>
      <c r="U23" s="25"/>
      <c r="V23" s="25"/>
      <c r="X23" s="25"/>
      <c r="Y23" s="31"/>
      <c r="Z23" s="32"/>
      <c r="AA23" s="32"/>
      <c r="AB23" s="32"/>
      <c r="AD23" s="32"/>
      <c r="AE23" s="32"/>
      <c r="AF23" s="32"/>
      <c r="AG23" s="32"/>
      <c r="AH23" s="32"/>
      <c r="AJ23" s="32"/>
      <c r="AK23" s="31"/>
    </row>
    <row r="24" spans="1:37" ht="12.75" customHeight="1">
      <c r="A24" s="95" t="s">
        <v>82</v>
      </c>
      <c r="B24" s="96">
        <v>175.80933355070241</v>
      </c>
      <c r="C24" s="96">
        <v>112.17994833846429</v>
      </c>
      <c r="D24" s="96">
        <v>187.5857639211012</v>
      </c>
      <c r="E24" s="97"/>
      <c r="F24" s="96">
        <v>104.76939076223215</v>
      </c>
      <c r="G24" s="96">
        <v>104.65631742905357</v>
      </c>
      <c r="H24" s="96">
        <v>76.556683260976186</v>
      </c>
      <c r="I24" s="96">
        <v>11.639614206785714</v>
      </c>
      <c r="J24" s="96">
        <v>177.95304015122025</v>
      </c>
      <c r="K24" s="97"/>
      <c r="L24" s="96">
        <v>475.57504581026791</v>
      </c>
      <c r="M24" s="98"/>
      <c r="N24" s="99"/>
      <c r="O24" s="99"/>
      <c r="P24" s="99"/>
      <c r="Q24" s="100"/>
      <c r="R24" s="99"/>
      <c r="S24" s="99"/>
      <c r="T24" s="99"/>
      <c r="U24" s="99"/>
      <c r="V24" s="99"/>
      <c r="W24" s="100"/>
      <c r="X24" s="99"/>
      <c r="Y24" s="97"/>
      <c r="Z24" s="101"/>
      <c r="AA24" s="101"/>
      <c r="AB24" s="101"/>
      <c r="AC24" s="100"/>
      <c r="AD24" s="101"/>
      <c r="AE24" s="101"/>
      <c r="AF24" s="101"/>
      <c r="AG24" s="101"/>
      <c r="AH24" s="101"/>
      <c r="AI24" s="100"/>
      <c r="AJ24" s="101"/>
      <c r="AK24" s="31"/>
    </row>
    <row r="25" spans="1:37" ht="12.75" customHeight="1">
      <c r="A25" s="95" t="s">
        <v>83</v>
      </c>
      <c r="B25" s="96">
        <v>209.28494911794243</v>
      </c>
      <c r="C25" s="96">
        <v>107.90988289355329</v>
      </c>
      <c r="D25" s="96">
        <v>240.37347372379196</v>
      </c>
      <c r="E25" s="97"/>
      <c r="F25" s="96">
        <v>118.9276147185452</v>
      </c>
      <c r="G25" s="96">
        <v>117.65841671937417</v>
      </c>
      <c r="H25" s="96">
        <v>84.435923661925244</v>
      </c>
      <c r="I25" s="96">
        <v>26.024295813506704</v>
      </c>
      <c r="J25" s="96">
        <v>210.52205482193588</v>
      </c>
      <c r="K25" s="97"/>
      <c r="L25" s="96">
        <v>557.56830573528714</v>
      </c>
      <c r="M25" s="98"/>
      <c r="N25" s="99">
        <f>B25/B24-1</f>
        <v>0.19040863696571519</v>
      </c>
      <c r="O25" s="99">
        <f t="shared" ref="O25:P25" si="8">C25/C24-1</f>
        <v>-3.8064426915472849E-2</v>
      </c>
      <c r="P25" s="99">
        <f t="shared" si="8"/>
        <v>0.28140573516492084</v>
      </c>
      <c r="Q25" s="100"/>
      <c r="R25" s="99">
        <f>F25/F24-1</f>
        <v>0.13513702669555738</v>
      </c>
      <c r="S25" s="99">
        <f t="shared" ref="S25:T25" si="9">G25/G24-1</f>
        <v>0.12423616280149274</v>
      </c>
      <c r="T25" s="99">
        <f t="shared" si="9"/>
        <v>0.10292034692894547</v>
      </c>
      <c r="U25" s="99">
        <f>I25/I24-1</f>
        <v>1.2358383492070506</v>
      </c>
      <c r="V25" s="99">
        <f t="shared" ref="V25" si="10">J25/J24-1</f>
        <v>0.1830202768271858</v>
      </c>
      <c r="W25" s="100"/>
      <c r="X25" s="99">
        <f>L25/L24-1</f>
        <v>0.17240866745924821</v>
      </c>
      <c r="Y25" s="97"/>
      <c r="Z25" s="101" t="s">
        <v>36</v>
      </c>
      <c r="AA25" s="101" t="s">
        <v>36</v>
      </c>
      <c r="AB25" s="101" t="s">
        <v>36</v>
      </c>
      <c r="AC25" s="100"/>
      <c r="AD25" s="101" t="s">
        <v>36</v>
      </c>
      <c r="AE25" s="101" t="s">
        <v>36</v>
      </c>
      <c r="AF25" s="101" t="s">
        <v>36</v>
      </c>
      <c r="AG25" s="101" t="s">
        <v>36</v>
      </c>
      <c r="AH25" s="101" t="s">
        <v>36</v>
      </c>
      <c r="AI25" s="100"/>
      <c r="AJ25" s="101" t="s">
        <v>36</v>
      </c>
      <c r="AK25" s="31"/>
    </row>
    <row r="26" spans="1:37" ht="12.75" customHeight="1">
      <c r="A26" s="54"/>
      <c r="B26" s="53"/>
      <c r="C26" s="53"/>
      <c r="D26" s="53"/>
      <c r="E26" s="31"/>
      <c r="F26" s="53"/>
      <c r="G26" s="53"/>
      <c r="H26" s="53"/>
      <c r="I26" s="53"/>
      <c r="J26" s="53"/>
      <c r="K26" s="31"/>
      <c r="L26" s="53"/>
      <c r="M26" s="62"/>
      <c r="N26" s="26"/>
      <c r="O26" s="26"/>
      <c r="P26" s="26"/>
      <c r="R26" s="23"/>
      <c r="S26" s="23"/>
      <c r="T26" s="23"/>
      <c r="U26" s="23"/>
      <c r="V26" s="23"/>
      <c r="X26" s="23"/>
      <c r="Y26" s="31"/>
      <c r="Z26" s="26"/>
      <c r="AA26" s="26"/>
      <c r="AB26" s="26"/>
      <c r="AD26" s="23"/>
      <c r="AE26" s="23"/>
      <c r="AF26" s="23"/>
      <c r="AG26" s="23"/>
      <c r="AH26" s="23"/>
      <c r="AJ26" s="23"/>
      <c r="AK26" s="31"/>
    </row>
    <row r="27" spans="1:37" ht="12.75" customHeight="1">
      <c r="A27" s="54" t="s">
        <v>49</v>
      </c>
      <c r="B27" s="53">
        <v>145.04144474238322</v>
      </c>
      <c r="C27" s="53">
        <v>82.568950180216817</v>
      </c>
      <c r="D27" s="53">
        <v>114.84861503648443</v>
      </c>
      <c r="E27" s="31"/>
      <c r="F27" s="53">
        <v>80.95672702012773</v>
      </c>
      <c r="G27" s="53">
        <v>77.496936100138356</v>
      </c>
      <c r="H27" s="53">
        <v>54.620473465500076</v>
      </c>
      <c r="I27" s="53">
        <v>9.4504211750289251</v>
      </c>
      <c r="J27" s="53">
        <v>119.93445219828919</v>
      </c>
      <c r="K27" s="31"/>
      <c r="L27" s="53">
        <v>342.45900995908448</v>
      </c>
      <c r="M27" s="62"/>
      <c r="N27" s="32" t="s">
        <v>36</v>
      </c>
      <c r="O27" s="32" t="s">
        <v>36</v>
      </c>
      <c r="P27" s="32" t="s">
        <v>36</v>
      </c>
      <c r="R27" s="32" t="s">
        <v>36</v>
      </c>
      <c r="S27" s="32" t="s">
        <v>36</v>
      </c>
      <c r="T27" s="32" t="s">
        <v>36</v>
      </c>
      <c r="U27" s="32" t="s">
        <v>36</v>
      </c>
      <c r="V27" s="32" t="s">
        <v>36</v>
      </c>
      <c r="X27" s="32" t="s">
        <v>36</v>
      </c>
      <c r="Y27" s="31"/>
      <c r="Z27" s="32" t="s">
        <v>36</v>
      </c>
      <c r="AA27" s="32" t="s">
        <v>36</v>
      </c>
      <c r="AB27" s="32" t="s">
        <v>36</v>
      </c>
      <c r="AD27" s="32" t="s">
        <v>36</v>
      </c>
      <c r="AE27" s="32" t="s">
        <v>36</v>
      </c>
      <c r="AF27" s="32" t="s">
        <v>36</v>
      </c>
      <c r="AG27" s="32" t="s">
        <v>36</v>
      </c>
      <c r="AH27" s="32" t="s">
        <v>36</v>
      </c>
      <c r="AJ27" s="32" t="s">
        <v>36</v>
      </c>
      <c r="AK27" s="31"/>
    </row>
    <row r="28" spans="1:37" ht="12.75" customHeight="1">
      <c r="A28" s="54" t="s">
        <v>50</v>
      </c>
      <c r="B28" s="53">
        <v>138.99524313282916</v>
      </c>
      <c r="C28" s="53">
        <v>74.353199733459093</v>
      </c>
      <c r="D28" s="53">
        <v>110.43852881058582</v>
      </c>
      <c r="E28" s="31"/>
      <c r="F28" s="53">
        <v>75.980724638409328</v>
      </c>
      <c r="G28" s="53">
        <v>73.568342735144569</v>
      </c>
      <c r="H28" s="53">
        <v>51.10678776931465</v>
      </c>
      <c r="I28" s="53">
        <v>9.5540177671069717</v>
      </c>
      <c r="J28" s="53">
        <v>113.5770987668985</v>
      </c>
      <c r="K28" s="31"/>
      <c r="L28" s="53">
        <v>323.78697167687409</v>
      </c>
      <c r="M28" s="62"/>
      <c r="N28" s="32" t="s">
        <v>36</v>
      </c>
      <c r="O28" s="32" t="s">
        <v>36</v>
      </c>
      <c r="P28" s="32" t="s">
        <v>36</v>
      </c>
      <c r="R28" s="32" t="s">
        <v>36</v>
      </c>
      <c r="S28" s="32" t="s">
        <v>36</v>
      </c>
      <c r="T28" s="32" t="s">
        <v>36</v>
      </c>
      <c r="U28" s="32" t="s">
        <v>36</v>
      </c>
      <c r="V28" s="32" t="s">
        <v>36</v>
      </c>
      <c r="X28" s="32" t="s">
        <v>36</v>
      </c>
      <c r="Y28" s="31"/>
      <c r="Z28" s="35">
        <f>B28/B27-1</f>
        <v>-4.1686027192386788E-2</v>
      </c>
      <c r="AA28" s="35">
        <f>C28/C27-1</f>
        <v>-9.9501694387852169E-2</v>
      </c>
      <c r="AB28" s="35">
        <f>D28/D27-1</f>
        <v>-3.839912413830715E-2</v>
      </c>
      <c r="AC28" s="35"/>
      <c r="AD28" s="35">
        <f t="shared" ref="AD28:AJ34" si="11">F28/F27-1</f>
        <v>-6.146496486303421E-2</v>
      </c>
      <c r="AE28" s="35">
        <f t="shared" si="11"/>
        <v>-5.0693531418034676E-2</v>
      </c>
      <c r="AF28" s="35">
        <f t="shared" si="11"/>
        <v>-6.4329096275680842E-2</v>
      </c>
      <c r="AG28" s="35">
        <f t="shared" si="11"/>
        <v>1.0962113768197224E-2</v>
      </c>
      <c r="AH28" s="35">
        <f t="shared" si="11"/>
        <v>-5.300689930929936E-2</v>
      </c>
      <c r="AI28" s="35"/>
      <c r="AJ28" s="35">
        <f>L28/L27-1</f>
        <v>-5.4523425400433312E-2</v>
      </c>
      <c r="AK28" s="31"/>
    </row>
    <row r="29" spans="1:37" ht="12.75" customHeight="1">
      <c r="A29" s="54" t="s">
        <v>51</v>
      </c>
      <c r="B29" s="53">
        <v>134.62425262756341</v>
      </c>
      <c r="C29" s="53">
        <v>76.627917579654635</v>
      </c>
      <c r="D29" s="53">
        <v>105.31260469383436</v>
      </c>
      <c r="E29" s="31"/>
      <c r="F29" s="53">
        <v>73.095204233322576</v>
      </c>
      <c r="G29" s="53">
        <v>72.91819263103524</v>
      </c>
      <c r="H29" s="53">
        <v>54.264974298879117</v>
      </c>
      <c r="I29" s="53">
        <v>9.3984726469361135</v>
      </c>
      <c r="J29" s="53">
        <v>106.88793109087929</v>
      </c>
      <c r="K29" s="31"/>
      <c r="L29" s="53">
        <v>316.56477490105243</v>
      </c>
      <c r="M29" s="62"/>
      <c r="N29" s="32" t="s">
        <v>36</v>
      </c>
      <c r="O29" s="32" t="s">
        <v>36</v>
      </c>
      <c r="P29" s="32" t="s">
        <v>36</v>
      </c>
      <c r="R29" s="32" t="s">
        <v>36</v>
      </c>
      <c r="S29" s="32" t="s">
        <v>36</v>
      </c>
      <c r="T29" s="32" t="s">
        <v>36</v>
      </c>
      <c r="U29" s="32" t="s">
        <v>36</v>
      </c>
      <c r="V29" s="32" t="s">
        <v>36</v>
      </c>
      <c r="X29" s="32" t="s">
        <v>36</v>
      </c>
      <c r="Y29" s="31"/>
      <c r="Z29" s="35">
        <f t="shared" ref="Z29:AB33" si="12">B29/B28-1</f>
        <v>-3.1447051041082474E-2</v>
      </c>
      <c r="AA29" s="35">
        <f t="shared" si="12"/>
        <v>3.0593408950118306E-2</v>
      </c>
      <c r="AB29" s="35">
        <f t="shared" si="12"/>
        <v>-4.6414273822344976E-2</v>
      </c>
      <c r="AC29" s="35"/>
      <c r="AD29" s="35">
        <f t="shared" si="11"/>
        <v>-3.7977005600024039E-2</v>
      </c>
      <c r="AE29" s="35">
        <f t="shared" si="11"/>
        <v>-8.8373623754167685E-3</v>
      </c>
      <c r="AF29" s="35">
        <f t="shared" si="11"/>
        <v>6.1795833144901557E-2</v>
      </c>
      <c r="AG29" s="35">
        <f t="shared" si="11"/>
        <v>-1.6280597750862102E-2</v>
      </c>
      <c r="AH29" s="35">
        <f t="shared" si="11"/>
        <v>-5.8895391312537515E-2</v>
      </c>
      <c r="AI29" s="35"/>
      <c r="AJ29" s="35">
        <f t="shared" si="11"/>
        <v>-2.2305396472311112E-2</v>
      </c>
      <c r="AK29" s="31"/>
    </row>
    <row r="30" spans="1:37" ht="12.75" customHeight="1">
      <c r="A30" s="54" t="s">
        <v>52</v>
      </c>
      <c r="B30" s="53">
        <v>133.37664715202885</v>
      </c>
      <c r="C30" s="53">
        <v>67.551542003263364</v>
      </c>
      <c r="D30" s="53">
        <v>104.24030404544868</v>
      </c>
      <c r="E30" s="31"/>
      <c r="F30" s="53">
        <v>73.839609872685898</v>
      </c>
      <c r="G30" s="53">
        <v>63.62606755733735</v>
      </c>
      <c r="H30" s="53">
        <v>48.837976820310033</v>
      </c>
      <c r="I30" s="53">
        <v>8.3937093880088085</v>
      </c>
      <c r="J30" s="53">
        <v>110.47112956239876</v>
      </c>
      <c r="K30" s="31"/>
      <c r="L30" s="53">
        <v>305.1684932007409</v>
      </c>
      <c r="M30" s="62"/>
      <c r="N30" s="32" t="s">
        <v>36</v>
      </c>
      <c r="O30" s="32" t="s">
        <v>36</v>
      </c>
      <c r="P30" s="32" t="s">
        <v>36</v>
      </c>
      <c r="R30" s="32" t="s">
        <v>36</v>
      </c>
      <c r="S30" s="32" t="s">
        <v>36</v>
      </c>
      <c r="T30" s="32" t="s">
        <v>36</v>
      </c>
      <c r="U30" s="32" t="s">
        <v>36</v>
      </c>
      <c r="V30" s="32" t="s">
        <v>36</v>
      </c>
      <c r="X30" s="32" t="s">
        <v>36</v>
      </c>
      <c r="Y30" s="31"/>
      <c r="Z30" s="35">
        <f t="shared" si="12"/>
        <v>-9.2673158898496366E-3</v>
      </c>
      <c r="AA30" s="35">
        <f t="shared" si="12"/>
        <v>-0.1184473735301026</v>
      </c>
      <c r="AB30" s="35">
        <f t="shared" si="12"/>
        <v>-1.01820731858554E-2</v>
      </c>
      <c r="AC30" s="35"/>
      <c r="AD30" s="35">
        <f t="shared" si="11"/>
        <v>1.0184055810106951E-2</v>
      </c>
      <c r="AE30" s="35">
        <f t="shared" si="11"/>
        <v>-0.12743219131494221</v>
      </c>
      <c r="AF30" s="35">
        <f t="shared" si="11"/>
        <v>-0.10000921494366544</v>
      </c>
      <c r="AG30" s="35">
        <f t="shared" si="11"/>
        <v>-0.10690707912576158</v>
      </c>
      <c r="AH30" s="35">
        <f t="shared" si="11"/>
        <v>3.3522947211626075E-2</v>
      </c>
      <c r="AI30" s="35"/>
      <c r="AJ30" s="35">
        <f t="shared" si="11"/>
        <v>-3.5999841434896318E-2</v>
      </c>
      <c r="AK30" s="31"/>
    </row>
    <row r="31" spans="1:37" ht="12.75" customHeight="1">
      <c r="A31" s="54" t="s">
        <v>53</v>
      </c>
      <c r="B31" s="53">
        <v>187.44388928996696</v>
      </c>
      <c r="C31" s="53">
        <v>135.71781187843249</v>
      </c>
      <c r="D31" s="53">
        <v>182.37752133440844</v>
      </c>
      <c r="E31" s="31"/>
      <c r="F31" s="53">
        <v>117.5832998937411</v>
      </c>
      <c r="G31" s="53">
        <v>108.88329033354084</v>
      </c>
      <c r="H31" s="53">
        <v>86.70601783380431</v>
      </c>
      <c r="I31" s="53">
        <v>13.849617852223556</v>
      </c>
      <c r="J31" s="53">
        <v>178.51699658949764</v>
      </c>
      <c r="K31" s="31"/>
      <c r="L31" s="53">
        <v>505.53922250280789</v>
      </c>
      <c r="M31" s="62"/>
      <c r="N31" s="25">
        <f>B31/B27-1</f>
        <v>0.29234709170814765</v>
      </c>
      <c r="O31" s="25">
        <f t="shared" ref="O31:X31" si="13">C31/C27-1</f>
        <v>0.64369065589682073</v>
      </c>
      <c r="P31" s="25">
        <f t="shared" si="13"/>
        <v>0.58798189491855712</v>
      </c>
      <c r="Q31" s="25"/>
      <c r="R31" s="25">
        <f t="shared" si="13"/>
        <v>0.45242161117144897</v>
      </c>
      <c r="S31" s="25">
        <f t="shared" si="13"/>
        <v>0.4050012273110557</v>
      </c>
      <c r="T31" s="25">
        <f t="shared" si="13"/>
        <v>0.58742706411306411</v>
      </c>
      <c r="U31" s="25">
        <f t="shared" si="13"/>
        <v>0.46550271101342378</v>
      </c>
      <c r="V31" s="25">
        <f t="shared" si="13"/>
        <v>0.4884546793472917</v>
      </c>
      <c r="W31" s="25"/>
      <c r="X31" s="25">
        <f t="shared" si="13"/>
        <v>0.47620359751436392</v>
      </c>
      <c r="Y31" s="31"/>
      <c r="Z31" s="35">
        <f t="shared" si="12"/>
        <v>0.40537262926027662</v>
      </c>
      <c r="AA31" s="35">
        <f t="shared" si="12"/>
        <v>1.0091001308582426</v>
      </c>
      <c r="AB31" s="35">
        <f t="shared" si="12"/>
        <v>0.7495873885296036</v>
      </c>
      <c r="AC31" s="35"/>
      <c r="AD31" s="35">
        <f t="shared" si="11"/>
        <v>0.59241496666190385</v>
      </c>
      <c r="AE31" s="35">
        <f t="shared" si="11"/>
        <v>0.71130001450143743</v>
      </c>
      <c r="AF31" s="35">
        <f t="shared" si="11"/>
        <v>0.77538103498477162</v>
      </c>
      <c r="AG31" s="35">
        <f t="shared" si="11"/>
        <v>0.64999968571809474</v>
      </c>
      <c r="AH31" s="35">
        <f t="shared" si="11"/>
        <v>0.61596063420953517</v>
      </c>
      <c r="AI31" s="35"/>
      <c r="AJ31" s="35">
        <f t="shared" si="11"/>
        <v>0.65659048612945248</v>
      </c>
      <c r="AK31" s="31"/>
    </row>
    <row r="32" spans="1:37" ht="12.75" customHeight="1">
      <c r="A32" s="54" t="s">
        <v>54</v>
      </c>
      <c r="B32" s="53">
        <v>180.62751458913894</v>
      </c>
      <c r="C32" s="53">
        <v>111.37218405645937</v>
      </c>
      <c r="D32" s="53">
        <v>181.46992002791825</v>
      </c>
      <c r="E32" s="31"/>
      <c r="F32" s="53">
        <v>102.58160206404537</v>
      </c>
      <c r="G32" s="53">
        <v>102.7654814577309</v>
      </c>
      <c r="H32" s="53">
        <v>76.64241186044822</v>
      </c>
      <c r="I32" s="53">
        <v>10.916751714977126</v>
      </c>
      <c r="J32" s="53">
        <v>180.56337157631461</v>
      </c>
      <c r="K32" s="31"/>
      <c r="L32" s="53">
        <v>473.46961867351655</v>
      </c>
      <c r="M32" s="62"/>
      <c r="N32" s="25">
        <f t="shared" ref="N32:N34" si="14">B32/B28-1</f>
        <v>0.29952299458568077</v>
      </c>
      <c r="O32" s="25">
        <f t="shared" ref="O32:O34" si="15">C32/C28-1</f>
        <v>0.49788017806504259</v>
      </c>
      <c r="P32" s="25">
        <f t="shared" ref="P32:P34" si="16">D32/D28-1</f>
        <v>0.64317581900388276</v>
      </c>
      <c r="Q32" s="25"/>
      <c r="R32" s="25">
        <f t="shared" ref="R32:R34" si="17">F32/F28-1</f>
        <v>0.3501003386349506</v>
      </c>
      <c r="S32" s="25">
        <f t="shared" ref="S32:S34" si="18">G32/G28-1</f>
        <v>0.39687095885386148</v>
      </c>
      <c r="T32" s="25">
        <f t="shared" ref="T32:T34" si="19">H32/H28-1</f>
        <v>0.49965230071582734</v>
      </c>
      <c r="U32" s="25">
        <f t="shared" ref="U32:U34" si="20">I32/I28-1</f>
        <v>0.1426346466051005</v>
      </c>
      <c r="V32" s="25">
        <f t="shared" ref="V32:V34" si="21">J32/J28-1</f>
        <v>0.58978679273095613</v>
      </c>
      <c r="W32" s="25"/>
      <c r="X32" s="25">
        <f t="shared" ref="X32:X34" si="22">L32/L28-1</f>
        <v>0.46228742997732319</v>
      </c>
      <c r="Y32" s="31"/>
      <c r="Z32" s="35">
        <f t="shared" si="12"/>
        <v>-3.6364880853935966E-2</v>
      </c>
      <c r="AA32" s="35">
        <f t="shared" si="12"/>
        <v>-0.17938417577628207</v>
      </c>
      <c r="AB32" s="35">
        <f t="shared" si="12"/>
        <v>-4.9764976508591685E-3</v>
      </c>
      <c r="AC32" s="35"/>
      <c r="AD32" s="35">
        <f t="shared" si="11"/>
        <v>-0.12758357558643629</v>
      </c>
      <c r="AE32" s="35">
        <f t="shared" si="11"/>
        <v>-5.6186847927439887E-2</v>
      </c>
      <c r="AF32" s="35">
        <f t="shared" si="11"/>
        <v>-0.11606583054760666</v>
      </c>
      <c r="AG32" s="35">
        <f t="shared" si="11"/>
        <v>-0.2117651308895544</v>
      </c>
      <c r="AH32" s="35">
        <f t="shared" si="11"/>
        <v>1.1463194126678289E-2</v>
      </c>
      <c r="AI32" s="35"/>
      <c r="AJ32" s="35">
        <f t="shared" si="11"/>
        <v>-6.3436430650271047E-2</v>
      </c>
      <c r="AK32" s="31"/>
    </row>
    <row r="33" spans="1:37" ht="12.75" customHeight="1">
      <c r="A33" s="54" t="s">
        <v>55</v>
      </c>
      <c r="B33" s="53">
        <v>155.05858445538536</v>
      </c>
      <c r="C33" s="53">
        <v>85.099968158053656</v>
      </c>
      <c r="D33" s="53">
        <v>219.59426683150045</v>
      </c>
      <c r="E33" s="31"/>
      <c r="F33" s="53">
        <v>94.587771526329021</v>
      </c>
      <c r="G33" s="53">
        <v>107.9855651325306</v>
      </c>
      <c r="H33" s="53">
        <v>65.75219962888859</v>
      </c>
      <c r="I33" s="53">
        <v>9.8737790664166809</v>
      </c>
      <c r="J33" s="53">
        <v>181.55350409077411</v>
      </c>
      <c r="K33" s="31"/>
      <c r="L33" s="53">
        <v>459.75281944493946</v>
      </c>
      <c r="M33" s="62"/>
      <c r="N33" s="25">
        <f t="shared" si="14"/>
        <v>0.15178789429831285</v>
      </c>
      <c r="O33" s="25">
        <f t="shared" si="15"/>
        <v>0.11056088754587812</v>
      </c>
      <c r="P33" s="25">
        <f t="shared" si="16"/>
        <v>1.085166039430006</v>
      </c>
      <c r="Q33" s="25"/>
      <c r="R33" s="25">
        <f t="shared" si="17"/>
        <v>0.29403525878936443</v>
      </c>
      <c r="S33" s="25">
        <f t="shared" si="18"/>
        <v>0.48091390140366808</v>
      </c>
      <c r="T33" s="25">
        <f t="shared" si="19"/>
        <v>0.21168765817045165</v>
      </c>
      <c r="U33" s="25">
        <f t="shared" si="20"/>
        <v>5.0572729988794141E-2</v>
      </c>
      <c r="V33" s="25">
        <f t="shared" si="21"/>
        <v>0.69854072614065221</v>
      </c>
      <c r="W33" s="25"/>
      <c r="X33" s="25">
        <f t="shared" si="22"/>
        <v>0.45231831175355142</v>
      </c>
      <c r="Y33" s="31"/>
      <c r="Z33" s="35">
        <f t="shared" si="12"/>
        <v>-0.14155612001811291</v>
      </c>
      <c r="AA33" s="35">
        <f t="shared" si="12"/>
        <v>-0.23589566929106098</v>
      </c>
      <c r="AB33" s="35">
        <f t="shared" si="12"/>
        <v>0.21008631511887454</v>
      </c>
      <c r="AC33" s="35"/>
      <c r="AD33" s="35">
        <f t="shared" si="11"/>
        <v>-7.7926551904751062E-2</v>
      </c>
      <c r="AE33" s="35">
        <f t="shared" si="11"/>
        <v>5.0796080558886958E-2</v>
      </c>
      <c r="AF33" s="35">
        <f t="shared" si="11"/>
        <v>-0.1420911994704539</v>
      </c>
      <c r="AG33" s="35">
        <f t="shared" si="11"/>
        <v>-9.5538734945262993E-2</v>
      </c>
      <c r="AH33" s="35">
        <f t="shared" si="11"/>
        <v>5.4835734723808205E-3</v>
      </c>
      <c r="AI33" s="35"/>
      <c r="AJ33" s="35">
        <f t="shared" si="11"/>
        <v>-2.8970811827391141E-2</v>
      </c>
      <c r="AK33" s="31"/>
    </row>
    <row r="34" spans="1:37" ht="12.75" customHeight="1">
      <c r="A34" s="54" t="s">
        <v>44</v>
      </c>
      <c r="B34" s="53">
        <v>180.57128754207017</v>
      </c>
      <c r="C34" s="53">
        <v>87.446483919154986</v>
      </c>
      <c r="D34" s="53">
        <v>211.73399873755395</v>
      </c>
      <c r="E34" s="31"/>
      <c r="F34" s="53">
        <v>100.86001083975555</v>
      </c>
      <c r="G34" s="53">
        <v>98.664296786578447</v>
      </c>
      <c r="H34" s="53">
        <v>70.817989103851119</v>
      </c>
      <c r="I34" s="53">
        <v>17.536949726281506</v>
      </c>
      <c r="J34" s="53">
        <v>191.87252374231218</v>
      </c>
      <c r="K34" s="31"/>
      <c r="L34" s="53">
        <v>479.75177019877913</v>
      </c>
      <c r="M34" s="62"/>
      <c r="N34" s="25">
        <f t="shared" si="14"/>
        <v>0.35384485513604713</v>
      </c>
      <c r="O34" s="25">
        <f t="shared" si="15"/>
        <v>0.29451499293577199</v>
      </c>
      <c r="P34" s="25">
        <f t="shared" si="16"/>
        <v>1.0312104869268044</v>
      </c>
      <c r="Q34" s="25"/>
      <c r="R34" s="25">
        <f t="shared" si="17"/>
        <v>0.36593369078815785</v>
      </c>
      <c r="S34" s="25">
        <f t="shared" si="18"/>
        <v>0.55068984418479117</v>
      </c>
      <c r="T34" s="25">
        <f t="shared" si="19"/>
        <v>0.45005984511627761</v>
      </c>
      <c r="U34" s="25">
        <f t="shared" si="20"/>
        <v>1.0892967477924196</v>
      </c>
      <c r="V34" s="25">
        <f t="shared" si="21"/>
        <v>0.73685671996260771</v>
      </c>
      <c r="W34" s="25"/>
      <c r="X34" s="25">
        <f t="shared" si="22"/>
        <v>0.57208814437864253</v>
      </c>
      <c r="Y34" s="31"/>
      <c r="Z34" s="35">
        <f>B34/B33-1</f>
        <v>0.16453589574736194</v>
      </c>
      <c r="AA34" s="35">
        <f>C34/C33-1</f>
        <v>2.7573638532310873E-2</v>
      </c>
      <c r="AB34" s="35">
        <f>D34/D33-1</f>
        <v>-3.5794505054077108E-2</v>
      </c>
      <c r="AC34" s="35"/>
      <c r="AD34" s="35">
        <f t="shared" si="11"/>
        <v>6.6311312891863761E-2</v>
      </c>
      <c r="AE34" s="35">
        <f t="shared" si="11"/>
        <v>-8.6319577385293722E-2</v>
      </c>
      <c r="AF34" s="35">
        <f t="shared" si="11"/>
        <v>7.7043650304541966E-2</v>
      </c>
      <c r="AG34" s="35">
        <f t="shared" si="11"/>
        <v>0.77611323975531143</v>
      </c>
      <c r="AH34" s="35">
        <f t="shared" si="11"/>
        <v>5.6837347773682767E-2</v>
      </c>
      <c r="AI34" s="35"/>
      <c r="AJ34" s="35">
        <f t="shared" si="11"/>
        <v>4.3499354235574827E-2</v>
      </c>
      <c r="AK34" s="31"/>
    </row>
    <row r="35" spans="1:37" ht="12.75" customHeight="1">
      <c r="A35" s="54" t="s">
        <v>56</v>
      </c>
      <c r="B35" s="53">
        <v>233.80245957264933</v>
      </c>
      <c r="C35" s="53">
        <v>119.45670024640499</v>
      </c>
      <c r="D35" s="53">
        <v>273.54658519473679</v>
      </c>
      <c r="E35" s="31"/>
      <c r="F35" s="53">
        <v>133.45566413822837</v>
      </c>
      <c r="G35" s="53">
        <v>134.07474222105219</v>
      </c>
      <c r="H35" s="53">
        <v>95.887745692861586</v>
      </c>
      <c r="I35" s="53">
        <v>25.248443980410606</v>
      </c>
      <c r="J35" s="53">
        <v>238.13914898123832</v>
      </c>
      <c r="K35" s="31"/>
      <c r="L35" s="53">
        <v>626.80574501379112</v>
      </c>
      <c r="M35" s="62"/>
      <c r="N35" s="25">
        <f t="shared" ref="N35" si="23">B35/B31-1</f>
        <v>0.24731972036158423</v>
      </c>
      <c r="O35" s="25">
        <f t="shared" ref="O35" si="24">C35/C31-1</f>
        <v>-0.11981560420818738</v>
      </c>
      <c r="P35" s="25">
        <f t="shared" ref="P35" si="25">D35/D31-1</f>
        <v>0.49989199981043853</v>
      </c>
      <c r="Q35" s="25"/>
      <c r="R35" s="25">
        <f t="shared" ref="R35" si="26">F35/F31-1</f>
        <v>0.13498825308382201</v>
      </c>
      <c r="S35" s="25">
        <f t="shared" ref="S35" si="27">G35/G31-1</f>
        <v>0.23136196390045427</v>
      </c>
      <c r="T35" s="25">
        <f t="shared" ref="T35" si="28">H35/H31-1</f>
        <v>0.10589493196027711</v>
      </c>
      <c r="U35" s="25">
        <f t="shared" ref="U35" si="29">I35/I31-1</f>
        <v>0.82304264636131963</v>
      </c>
      <c r="V35" s="25">
        <f t="shared" ref="V35" si="30">J35/J31-1</f>
        <v>0.33398585866220154</v>
      </c>
      <c r="W35" s="25"/>
      <c r="X35" s="25">
        <f t="shared" ref="X35" si="31">L35/L31-1</f>
        <v>0.23987559641885103</v>
      </c>
      <c r="Y35" s="31"/>
      <c r="Z35" s="35">
        <f t="shared" ref="Z35" si="32">B35/B34-1</f>
        <v>0.29479311331917679</v>
      </c>
      <c r="AA35" s="35">
        <f t="shared" ref="AA35" si="33">C35/C34-1</f>
        <v>0.36605492745533064</v>
      </c>
      <c r="AB35" s="35">
        <f t="shared" ref="AB35" si="34">D35/D34-1</f>
        <v>0.29193510171127524</v>
      </c>
      <c r="AC35" s="35"/>
      <c r="AD35" s="35">
        <f t="shared" ref="AD35" si="35">F35/F34-1</f>
        <v>0.32317717425452375</v>
      </c>
      <c r="AE35" s="35">
        <f t="shared" ref="AE35" si="36">G35/G34-1</f>
        <v>0.35889827007098996</v>
      </c>
      <c r="AF35" s="35">
        <f t="shared" ref="AF35" si="37">H35/H34-1</f>
        <v>0.35400266099404343</v>
      </c>
      <c r="AG35" s="35">
        <f t="shared" ref="AG35" si="38">I35/I34-1</f>
        <v>0.43972836636307266</v>
      </c>
      <c r="AH35" s="35">
        <f t="shared" ref="AH35" si="39">J35/J34-1</f>
        <v>0.24113210342228553</v>
      </c>
      <c r="AI35" s="35"/>
      <c r="AJ35" s="35">
        <f t="shared" ref="AJ35" si="40">L35/L34-1</f>
        <v>0.30652096344341162</v>
      </c>
      <c r="AK35" s="31"/>
    </row>
    <row r="36" spans="1:37" ht="12.75" customHeight="1">
      <c r="A36" s="54" t="s">
        <v>57</v>
      </c>
      <c r="B36" s="53">
        <v>205.01765387311252</v>
      </c>
      <c r="C36" s="53">
        <v>102.57183023362731</v>
      </c>
      <c r="D36" s="53">
        <v>225.17616236017855</v>
      </c>
      <c r="E36" s="31"/>
      <c r="F36" s="53">
        <v>115.60407456943027</v>
      </c>
      <c r="G36" s="53">
        <v>111.68716169125624</v>
      </c>
      <c r="H36" s="53">
        <v>79.928975020133535</v>
      </c>
      <c r="I36" s="53">
        <v>25.873346712661981</v>
      </c>
      <c r="J36" s="53">
        <v>199.67208847343605</v>
      </c>
      <c r="K36" s="31"/>
      <c r="L36" s="53">
        <v>532.76564646691838</v>
      </c>
      <c r="M36" s="62"/>
      <c r="N36" s="25">
        <f t="shared" ref="N36" si="41">B36/B32-1</f>
        <v>0.13503003315664364</v>
      </c>
      <c r="O36" s="25">
        <f t="shared" ref="O36" si="42">C36/C32-1</f>
        <v>-7.9017520374484063E-2</v>
      </c>
      <c r="P36" s="25">
        <f t="shared" ref="P36" si="43">D36/D32-1</f>
        <v>0.24084565819798853</v>
      </c>
      <c r="Q36" s="25"/>
      <c r="R36" s="25">
        <f t="shared" ref="R36" si="44">F36/F32-1</f>
        <v>0.12694744713827433</v>
      </c>
      <c r="S36" s="25">
        <f t="shared" ref="S36" si="45">G36/G32-1</f>
        <v>8.6815924053204263E-2</v>
      </c>
      <c r="T36" s="25">
        <f t="shared" ref="T36" si="46">H36/H32-1</f>
        <v>4.2881781508514516E-2</v>
      </c>
      <c r="U36" s="25">
        <f t="shared" ref="U36" si="47">I36/I32-1</f>
        <v>1.3700590970815347</v>
      </c>
      <c r="V36" s="25">
        <f t="shared" ref="V36" si="48">J36/J32-1</f>
        <v>0.10582831241077706</v>
      </c>
      <c r="W36" s="25"/>
      <c r="X36" s="25">
        <f t="shared" ref="X36" si="49">L36/L32-1</f>
        <v>0.12523723900073458</v>
      </c>
      <c r="Y36" s="31"/>
      <c r="Z36" s="35">
        <f t="shared" ref="Z36" si="50">B36/B35-1</f>
        <v>-0.12311592338314348</v>
      </c>
      <c r="AA36" s="35">
        <f t="shared" ref="AA36" si="51">C36/C35-1</f>
        <v>-0.14134719926089556</v>
      </c>
      <c r="AB36" s="35">
        <f t="shared" ref="AB36" si="52">D36/D35-1</f>
        <v>-0.1768270029769281</v>
      </c>
      <c r="AC36" s="35"/>
      <c r="AD36" s="35">
        <f t="shared" ref="AD36" si="53">F36/F35-1</f>
        <v>-0.13376419565308295</v>
      </c>
      <c r="AE36" s="35">
        <f t="shared" ref="AE36" si="54">G36/G35-1</f>
        <v>-0.16697835967407659</v>
      </c>
      <c r="AF36" s="35">
        <f t="shared" ref="AF36" si="55">H36/H35-1</f>
        <v>-0.16643180583101469</v>
      </c>
      <c r="AG36" s="35">
        <f t="shared" ref="AG36" si="56">I36/I35-1</f>
        <v>2.4750148275918038E-2</v>
      </c>
      <c r="AH36" s="35">
        <f t="shared" ref="AH36" si="57">J36/J35-1</f>
        <v>-0.16153186350234616</v>
      </c>
      <c r="AI36" s="35"/>
      <c r="AJ36" s="35">
        <f t="shared" ref="AJ36" si="58">L36/L35-1</f>
        <v>-0.15003069020180027</v>
      </c>
      <c r="AK36" s="31"/>
    </row>
    <row r="37" spans="1:37" ht="12.75" customHeight="1">
      <c r="A37" s="54" t="s">
        <v>58</v>
      </c>
      <c r="B37" s="53"/>
      <c r="C37" s="53"/>
      <c r="D37" s="53"/>
      <c r="E37" s="31"/>
      <c r="F37" s="53"/>
      <c r="G37" s="53"/>
      <c r="H37" s="53"/>
      <c r="I37" s="53"/>
      <c r="J37" s="53"/>
      <c r="K37" s="31"/>
      <c r="L37" s="53"/>
      <c r="M37" s="62"/>
      <c r="N37" s="25"/>
      <c r="O37" s="25"/>
      <c r="P37" s="25"/>
      <c r="Q37" s="25"/>
      <c r="R37" s="25"/>
      <c r="S37" s="25"/>
      <c r="T37" s="25"/>
      <c r="U37" s="25"/>
      <c r="V37" s="25"/>
      <c r="W37" s="25"/>
      <c r="X37" s="25"/>
      <c r="Y37" s="31"/>
      <c r="Z37" s="35"/>
      <c r="AA37" s="35"/>
      <c r="AB37" s="35"/>
      <c r="AC37" s="35"/>
      <c r="AD37" s="35"/>
      <c r="AE37" s="35"/>
      <c r="AF37" s="35"/>
      <c r="AG37" s="35"/>
      <c r="AH37" s="35"/>
      <c r="AI37" s="35"/>
      <c r="AJ37" s="35"/>
      <c r="AK37" s="31"/>
    </row>
    <row r="38" spans="1:37" ht="12.75" customHeight="1">
      <c r="A38" s="54" t="s">
        <v>59</v>
      </c>
      <c r="B38" s="53"/>
      <c r="C38" s="53"/>
      <c r="D38" s="53"/>
      <c r="E38" s="31"/>
      <c r="F38" s="53"/>
      <c r="G38" s="53"/>
      <c r="H38" s="53"/>
      <c r="I38" s="53"/>
      <c r="J38" s="53"/>
      <c r="K38" s="31"/>
      <c r="L38" s="53"/>
      <c r="M38" s="62"/>
      <c r="N38" s="25"/>
      <c r="O38" s="25"/>
      <c r="P38" s="25"/>
      <c r="Q38" s="25"/>
      <c r="R38" s="25"/>
      <c r="S38" s="25"/>
      <c r="T38" s="25"/>
      <c r="U38" s="25"/>
      <c r="V38" s="25"/>
      <c r="W38" s="25"/>
      <c r="X38" s="25"/>
      <c r="Y38" s="31"/>
      <c r="Z38" s="35"/>
      <c r="AA38" s="35"/>
      <c r="AB38" s="35"/>
      <c r="AC38" s="35"/>
      <c r="AD38" s="35"/>
      <c r="AE38" s="35"/>
      <c r="AF38" s="35"/>
      <c r="AG38" s="35"/>
      <c r="AH38" s="35"/>
      <c r="AI38" s="35"/>
      <c r="AJ38" s="35"/>
      <c r="AK38" s="31"/>
    </row>
    <row r="39" spans="1:37" ht="12.75" customHeight="1">
      <c r="A39" s="54"/>
      <c r="B39" s="53"/>
      <c r="C39" s="53"/>
      <c r="D39" s="53"/>
      <c r="E39" s="31"/>
      <c r="K39" s="31"/>
      <c r="N39" s="26"/>
      <c r="O39" s="26"/>
      <c r="P39" s="26"/>
      <c r="R39" s="23"/>
      <c r="S39" s="23"/>
      <c r="T39" s="23"/>
      <c r="U39" s="23"/>
      <c r="V39" s="23"/>
      <c r="X39" s="23"/>
      <c r="Y39" s="31"/>
      <c r="Z39" s="26"/>
      <c r="AA39" s="26"/>
      <c r="AB39" s="26"/>
      <c r="AD39" s="23"/>
      <c r="AE39" s="23"/>
      <c r="AF39" s="23"/>
      <c r="AG39" s="23"/>
      <c r="AH39" s="23"/>
      <c r="AJ39" s="23"/>
      <c r="AK39" s="31"/>
    </row>
    <row r="40" spans="1:37" ht="12.75" customHeight="1">
      <c r="A40" s="55">
        <v>43496</v>
      </c>
      <c r="B40" s="53">
        <v>143.17516881664383</v>
      </c>
      <c r="C40" s="53">
        <v>91.677622010259</v>
      </c>
      <c r="D40" s="53">
        <v>119.66689058950537</v>
      </c>
      <c r="E40" s="31"/>
      <c r="F40" s="53">
        <v>81.695107407858856</v>
      </c>
      <c r="G40" s="53">
        <v>79.712887826162969</v>
      </c>
      <c r="H40" s="53">
        <v>57.589720016397173</v>
      </c>
      <c r="I40" s="53">
        <v>9.6043087063255932</v>
      </c>
      <c r="J40" s="53">
        <v>125.91765745966332</v>
      </c>
      <c r="K40" s="31"/>
      <c r="L40" s="53">
        <v>354.51968141640822</v>
      </c>
      <c r="M40" s="62"/>
      <c r="N40" s="32" t="s">
        <v>36</v>
      </c>
      <c r="O40" s="32" t="s">
        <v>36</v>
      </c>
      <c r="P40" s="32" t="s">
        <v>36</v>
      </c>
      <c r="R40" s="32" t="s">
        <v>36</v>
      </c>
      <c r="S40" s="32" t="s">
        <v>36</v>
      </c>
      <c r="T40" s="32" t="s">
        <v>36</v>
      </c>
      <c r="U40" s="32" t="s">
        <v>36</v>
      </c>
      <c r="V40" s="32" t="s">
        <v>36</v>
      </c>
      <c r="X40" s="32" t="s">
        <v>36</v>
      </c>
      <c r="Y40" s="31"/>
      <c r="Z40" s="32" t="s">
        <v>36</v>
      </c>
      <c r="AA40" s="32" t="s">
        <v>36</v>
      </c>
      <c r="AB40" s="32" t="s">
        <v>36</v>
      </c>
      <c r="AD40" s="32" t="s">
        <v>36</v>
      </c>
      <c r="AE40" s="32" t="s">
        <v>36</v>
      </c>
      <c r="AF40" s="32" t="s">
        <v>36</v>
      </c>
      <c r="AG40" s="32" t="s">
        <v>36</v>
      </c>
      <c r="AH40" s="32" t="s">
        <v>36</v>
      </c>
      <c r="AJ40" s="32" t="s">
        <v>36</v>
      </c>
      <c r="AK40" s="31"/>
    </row>
    <row r="41" spans="1:37" ht="12.75" customHeight="1">
      <c r="A41" s="55">
        <v>43524</v>
      </c>
      <c r="B41" s="53">
        <v>142.60819584284846</v>
      </c>
      <c r="C41" s="53">
        <v>73.183646929673486</v>
      </c>
      <c r="D41" s="53">
        <v>107.91807423358227</v>
      </c>
      <c r="F41" s="53">
        <v>74.949394276295621</v>
      </c>
      <c r="G41" s="53">
        <v>72.980368522890075</v>
      </c>
      <c r="H41" s="53">
        <v>51.410926575603689</v>
      </c>
      <c r="I41" s="53">
        <v>9.0510646561691228</v>
      </c>
      <c r="J41" s="53">
        <v>115.31816297514571</v>
      </c>
      <c r="L41" s="53">
        <v>323.70991700610421</v>
      </c>
      <c r="N41" s="32" t="s">
        <v>36</v>
      </c>
      <c r="O41" s="32" t="s">
        <v>36</v>
      </c>
      <c r="P41" s="32" t="s">
        <v>36</v>
      </c>
      <c r="R41" s="32" t="s">
        <v>36</v>
      </c>
      <c r="S41" s="32" t="s">
        <v>36</v>
      </c>
      <c r="T41" s="32" t="s">
        <v>36</v>
      </c>
      <c r="U41" s="32" t="s">
        <v>36</v>
      </c>
      <c r="V41" s="32" t="s">
        <v>36</v>
      </c>
      <c r="X41" s="32" t="s">
        <v>36</v>
      </c>
      <c r="Z41" s="25">
        <f>B41/B40-1</f>
        <v>-3.9599951477722328E-3</v>
      </c>
      <c r="AA41" s="25">
        <f t="shared" ref="AA41:AB41" si="59">C41/C40-1</f>
        <v>-0.2017283462971583</v>
      </c>
      <c r="AB41" s="25">
        <f t="shared" si="59"/>
        <v>-9.8179340150361116E-2</v>
      </c>
      <c r="AD41" s="25">
        <f>F41/F40-1</f>
        <v>-8.2571812995918981E-2</v>
      </c>
      <c r="AE41" s="25">
        <f t="shared" ref="AE41" si="60">G41/G40-1</f>
        <v>-8.4459608563612676E-2</v>
      </c>
      <c r="AF41" s="25">
        <f t="shared" ref="AF41" si="61">H41/H40-1</f>
        <v>-0.10728986768878601</v>
      </c>
      <c r="AG41" s="25">
        <f>I41/I40-1</f>
        <v>-5.7603734643815963E-2</v>
      </c>
      <c r="AH41" s="25">
        <f t="shared" ref="AH41:AJ41" si="62">J41/J40-1</f>
        <v>-8.4177983440591464E-2</v>
      </c>
      <c r="AJ41" s="25">
        <f t="shared" si="62"/>
        <v>-8.6905652987191329E-2</v>
      </c>
    </row>
    <row r="42" spans="1:37" ht="12.75" customHeight="1">
      <c r="A42" s="55">
        <v>43555</v>
      </c>
      <c r="B42" s="53">
        <v>149.10923157722553</v>
      </c>
      <c r="C42" s="53">
        <v>81.951743195904328</v>
      </c>
      <c r="D42" s="53">
        <v>116.30082878132728</v>
      </c>
      <c r="E42" s="31"/>
      <c r="F42" s="53">
        <v>85.65355244824471</v>
      </c>
      <c r="G42" s="53">
        <v>79.367402658290743</v>
      </c>
      <c r="H42" s="53">
        <v>54.555102672128264</v>
      </c>
      <c r="I42" s="53">
        <v>9.6578562084149411</v>
      </c>
      <c r="J42" s="53">
        <v>118.12788956737828</v>
      </c>
      <c r="K42" s="31"/>
      <c r="L42" s="53">
        <v>347.36180355445714</v>
      </c>
      <c r="M42" s="62"/>
      <c r="N42" s="32" t="s">
        <v>36</v>
      </c>
      <c r="O42" s="32" t="s">
        <v>36</v>
      </c>
      <c r="P42" s="32" t="s">
        <v>36</v>
      </c>
      <c r="R42" s="32" t="s">
        <v>36</v>
      </c>
      <c r="S42" s="32" t="s">
        <v>36</v>
      </c>
      <c r="T42" s="32" t="s">
        <v>36</v>
      </c>
      <c r="U42" s="32" t="s">
        <v>36</v>
      </c>
      <c r="V42" s="32" t="s">
        <v>36</v>
      </c>
      <c r="X42" s="32" t="s">
        <v>36</v>
      </c>
      <c r="Y42" s="31"/>
      <c r="Z42" s="25">
        <f t="shared" ref="Z42:Z63" si="63">B42/B41-1</f>
        <v>4.5586690834663379E-2</v>
      </c>
      <c r="AA42" s="25">
        <f t="shared" ref="AA42:AA63" si="64">C42/C41-1</f>
        <v>0.11980950163165049</v>
      </c>
      <c r="AB42" s="25">
        <f t="shared" ref="AB42:AB63" si="65">D42/D41-1</f>
        <v>7.7677021270793123E-2</v>
      </c>
      <c r="AD42" s="25">
        <f t="shared" ref="AD42:AD63" si="66">F42/F41-1</f>
        <v>0.14281847472294396</v>
      </c>
      <c r="AE42" s="25">
        <f t="shared" ref="AE42:AE63" si="67">G42/G41-1</f>
        <v>8.7517153786328183E-2</v>
      </c>
      <c r="AF42" s="25">
        <f t="shared" ref="AF42:AF63" si="68">H42/H41-1</f>
        <v>6.1157740308391828E-2</v>
      </c>
      <c r="AG42" s="25">
        <f t="shared" ref="AG42:AG63" si="69">I42/I41-1</f>
        <v>6.7040903506554228E-2</v>
      </c>
      <c r="AH42" s="25">
        <f t="shared" ref="AH42:AH63" si="70">J42/J41-1</f>
        <v>2.4364996109399906E-2</v>
      </c>
      <c r="AJ42" s="25">
        <f t="shared" ref="AJ42:AJ63" si="71">L42/L41-1</f>
        <v>7.3065066301033044E-2</v>
      </c>
      <c r="AK42" s="31"/>
    </row>
    <row r="43" spans="1:37" ht="12.75" customHeight="1">
      <c r="A43" s="55">
        <v>43585</v>
      </c>
      <c r="B43" s="53">
        <v>137.08430316316989</v>
      </c>
      <c r="C43" s="53">
        <v>66.544427347684163</v>
      </c>
      <c r="D43" s="53">
        <v>105.32435230567452</v>
      </c>
      <c r="E43" s="31"/>
      <c r="F43" s="53">
        <v>71.905959319192746</v>
      </c>
      <c r="G43" s="53">
        <v>67.266148887356735</v>
      </c>
      <c r="H43" s="53">
        <v>47.91013842198192</v>
      </c>
      <c r="I43" s="53">
        <v>9.2739753119257564</v>
      </c>
      <c r="J43" s="53">
        <v>112.59686087607122</v>
      </c>
      <c r="K43" s="31"/>
      <c r="L43" s="53">
        <v>308.95308281652854</v>
      </c>
      <c r="M43" s="62"/>
      <c r="N43" s="32" t="s">
        <v>36</v>
      </c>
      <c r="O43" s="32" t="s">
        <v>36</v>
      </c>
      <c r="P43" s="32" t="s">
        <v>36</v>
      </c>
      <c r="R43" s="32" t="s">
        <v>36</v>
      </c>
      <c r="S43" s="32" t="s">
        <v>36</v>
      </c>
      <c r="T43" s="32" t="s">
        <v>36</v>
      </c>
      <c r="U43" s="32" t="s">
        <v>36</v>
      </c>
      <c r="V43" s="32" t="s">
        <v>36</v>
      </c>
      <c r="X43" s="32" t="s">
        <v>36</v>
      </c>
      <c r="Y43" s="31"/>
      <c r="Z43" s="25">
        <f t="shared" si="63"/>
        <v>-8.0645096798233951E-2</v>
      </c>
      <c r="AA43" s="25">
        <f t="shared" si="64"/>
        <v>-0.18800473604800849</v>
      </c>
      <c r="AB43" s="25">
        <f t="shared" si="65"/>
        <v>-9.4380036588484706E-2</v>
      </c>
      <c r="AD43" s="25">
        <f t="shared" si="66"/>
        <v>-0.16050231118386837</v>
      </c>
      <c r="AE43" s="25">
        <f t="shared" si="67"/>
        <v>-0.15247133414501257</v>
      </c>
      <c r="AF43" s="25">
        <f t="shared" si="68"/>
        <v>-0.12180279982391451</v>
      </c>
      <c r="AG43" s="25">
        <f t="shared" si="69"/>
        <v>-3.9748044307670205E-2</v>
      </c>
      <c r="AH43" s="25">
        <f t="shared" si="70"/>
        <v>-4.6822377946168614E-2</v>
      </c>
      <c r="AJ43" s="25">
        <f t="shared" si="71"/>
        <v>-0.11057266615069017</v>
      </c>
      <c r="AK43" s="31"/>
    </row>
    <row r="44" spans="1:37" ht="12.75" customHeight="1">
      <c r="A44" s="55">
        <v>43616</v>
      </c>
      <c r="B44" s="53">
        <v>138.2817434198702</v>
      </c>
      <c r="C44" s="53">
        <v>81.759034797786711</v>
      </c>
      <c r="D44" s="53">
        <v>114.25473560998564</v>
      </c>
      <c r="E44" s="31"/>
      <c r="F44" s="53">
        <v>77.925179934501998</v>
      </c>
      <c r="G44" s="53">
        <v>78.171353859138691</v>
      </c>
      <c r="H44" s="53">
        <v>54.680979513606502</v>
      </c>
      <c r="I44" s="53">
        <v>9.8903143030825493</v>
      </c>
      <c r="J44" s="53">
        <v>113.6276862173128</v>
      </c>
      <c r="K44" s="31"/>
      <c r="L44" s="53">
        <v>334.29551382764254</v>
      </c>
      <c r="M44" s="62"/>
      <c r="N44" s="32" t="s">
        <v>36</v>
      </c>
      <c r="O44" s="32" t="s">
        <v>36</v>
      </c>
      <c r="P44" s="32" t="s">
        <v>36</v>
      </c>
      <c r="R44" s="32" t="s">
        <v>36</v>
      </c>
      <c r="S44" s="32" t="s">
        <v>36</v>
      </c>
      <c r="T44" s="32" t="s">
        <v>36</v>
      </c>
      <c r="U44" s="32" t="s">
        <v>36</v>
      </c>
      <c r="V44" s="32" t="s">
        <v>36</v>
      </c>
      <c r="X44" s="32" t="s">
        <v>36</v>
      </c>
      <c r="Y44" s="31"/>
      <c r="Z44" s="25">
        <f t="shared" si="63"/>
        <v>8.735064694277872E-3</v>
      </c>
      <c r="AA44" s="25">
        <f t="shared" si="64"/>
        <v>0.22863834067740374</v>
      </c>
      <c r="AB44" s="25">
        <f t="shared" si="65"/>
        <v>8.478934936521787E-2</v>
      </c>
      <c r="AD44" s="25">
        <f t="shared" si="66"/>
        <v>8.3709621181601301E-2</v>
      </c>
      <c r="AE44" s="25">
        <f t="shared" si="67"/>
        <v>0.16212025145134601</v>
      </c>
      <c r="AF44" s="25">
        <f t="shared" si="68"/>
        <v>0.14132376391795209</v>
      </c>
      <c r="AG44" s="25">
        <f t="shared" si="69"/>
        <v>6.6458985540345239E-2</v>
      </c>
      <c r="AH44" s="25">
        <f t="shared" si="70"/>
        <v>9.1550095910413187E-3</v>
      </c>
      <c r="AJ44" s="25">
        <f t="shared" si="71"/>
        <v>8.2026794424846727E-2</v>
      </c>
      <c r="AK44" s="31"/>
    </row>
    <row r="45" spans="1:37" ht="12.75" customHeight="1">
      <c r="A45" s="55">
        <v>43646</v>
      </c>
      <c r="B45" s="53">
        <v>141.78657978522614</v>
      </c>
      <c r="C45" s="53">
        <v>74.40599216776242</v>
      </c>
      <c r="D45" s="53">
        <v>111.61058666140288</v>
      </c>
      <c r="E45" s="31"/>
      <c r="F45" s="53">
        <v>78.120327397884864</v>
      </c>
      <c r="G45" s="53">
        <v>75.122334038928145</v>
      </c>
      <c r="H45" s="53">
        <v>50.531658665292994</v>
      </c>
      <c r="I45" s="53">
        <v>9.4781361554741075</v>
      </c>
      <c r="J45" s="53">
        <v>114.55070235681129</v>
      </c>
      <c r="K45" s="31"/>
      <c r="L45" s="53">
        <v>327.80315861439141</v>
      </c>
      <c r="M45" s="62"/>
      <c r="N45" s="32" t="s">
        <v>36</v>
      </c>
      <c r="O45" s="32" t="s">
        <v>36</v>
      </c>
      <c r="P45" s="32" t="s">
        <v>36</v>
      </c>
      <c r="R45" s="32" t="s">
        <v>36</v>
      </c>
      <c r="S45" s="32" t="s">
        <v>36</v>
      </c>
      <c r="T45" s="32" t="s">
        <v>36</v>
      </c>
      <c r="U45" s="32" t="s">
        <v>36</v>
      </c>
      <c r="V45" s="32" t="s">
        <v>36</v>
      </c>
      <c r="X45" s="32" t="s">
        <v>36</v>
      </c>
      <c r="Y45" s="31"/>
      <c r="Z45" s="25">
        <f t="shared" si="63"/>
        <v>2.5345618869687447E-2</v>
      </c>
      <c r="AA45" s="25">
        <f t="shared" si="64"/>
        <v>-8.9935536154633566E-2</v>
      </c>
      <c r="AB45" s="25">
        <f t="shared" si="65"/>
        <v>-2.3142576405836723E-2</v>
      </c>
      <c r="AD45" s="25">
        <f t="shared" si="66"/>
        <v>2.5042927529572712E-3</v>
      </c>
      <c r="AE45" s="25">
        <f t="shared" si="67"/>
        <v>-3.9004311294195348E-2</v>
      </c>
      <c r="AF45" s="25">
        <f t="shared" si="68"/>
        <v>-7.5882343096670635E-2</v>
      </c>
      <c r="AG45" s="25">
        <f t="shared" si="69"/>
        <v>-4.1674929125354199E-2</v>
      </c>
      <c r="AH45" s="25">
        <f t="shared" si="70"/>
        <v>8.1231623227213667E-3</v>
      </c>
      <c r="AJ45" s="25">
        <f t="shared" si="71"/>
        <v>-1.9421006100005522E-2</v>
      </c>
      <c r="AK45" s="31"/>
    </row>
    <row r="46" spans="1:37" ht="12.75" customHeight="1">
      <c r="A46" s="55">
        <v>43677</v>
      </c>
      <c r="B46" s="53">
        <v>128.07034352263335</v>
      </c>
      <c r="C46" s="53">
        <v>61.858391682915652</v>
      </c>
      <c r="D46" s="53">
        <v>99.575118718604671</v>
      </c>
      <c r="E46" s="31"/>
      <c r="F46" s="53">
        <v>63.609595264852594</v>
      </c>
      <c r="G46" s="53">
        <v>67.269043620751361</v>
      </c>
      <c r="H46" s="53">
        <v>49.311606144623418</v>
      </c>
      <c r="I46" s="53">
        <v>8.91087108787295</v>
      </c>
      <c r="J46" s="53">
        <v>100.40273780605332</v>
      </c>
      <c r="K46" s="31"/>
      <c r="L46" s="53">
        <v>289.50385392415365</v>
      </c>
      <c r="M46" s="62"/>
      <c r="N46" s="32" t="s">
        <v>36</v>
      </c>
      <c r="O46" s="32" t="s">
        <v>36</v>
      </c>
      <c r="P46" s="32" t="s">
        <v>36</v>
      </c>
      <c r="R46" s="32" t="s">
        <v>36</v>
      </c>
      <c r="S46" s="32" t="s">
        <v>36</v>
      </c>
      <c r="T46" s="32" t="s">
        <v>36</v>
      </c>
      <c r="U46" s="32" t="s">
        <v>36</v>
      </c>
      <c r="V46" s="32" t="s">
        <v>36</v>
      </c>
      <c r="X46" s="32" t="s">
        <v>36</v>
      </c>
      <c r="Y46" s="31"/>
      <c r="Z46" s="25">
        <f t="shared" si="63"/>
        <v>-9.6738607302395696E-2</v>
      </c>
      <c r="AA46" s="25">
        <f t="shared" si="64"/>
        <v>-0.16863696214890622</v>
      </c>
      <c r="AB46" s="25">
        <f t="shared" si="65"/>
        <v>-0.10783446537478247</v>
      </c>
      <c r="AD46" s="25">
        <f t="shared" si="66"/>
        <v>-0.18574848079073913</v>
      </c>
      <c r="AE46" s="25">
        <f t="shared" si="67"/>
        <v>-0.10454002153483721</v>
      </c>
      <c r="AF46" s="25">
        <f t="shared" si="68"/>
        <v>-2.4144319677904313E-2</v>
      </c>
      <c r="AG46" s="25">
        <f t="shared" si="69"/>
        <v>-5.9849854264177549E-2</v>
      </c>
      <c r="AH46" s="25">
        <f t="shared" si="70"/>
        <v>-0.12350831779877525</v>
      </c>
      <c r="AJ46" s="25">
        <f t="shared" si="71"/>
        <v>-0.11683628935159485</v>
      </c>
      <c r="AK46" s="31"/>
    </row>
    <row r="47" spans="1:37" ht="12.75" customHeight="1">
      <c r="A47" s="55">
        <v>43708</v>
      </c>
      <c r="B47" s="53">
        <v>136.43554105967883</v>
      </c>
      <c r="C47" s="53">
        <v>90.7348026736489</v>
      </c>
      <c r="D47" s="53">
        <v>108.80007334689977</v>
      </c>
      <c r="E47" s="31"/>
      <c r="F47" s="53">
        <v>78.00996705082612</v>
      </c>
      <c r="G47" s="53">
        <v>77.807789920519568</v>
      </c>
      <c r="H47" s="53">
        <v>59.376401737821645</v>
      </c>
      <c r="I47" s="53">
        <v>10.140833383458116</v>
      </c>
      <c r="J47" s="53">
        <v>110.63542498760197</v>
      </c>
      <c r="K47" s="31"/>
      <c r="L47" s="53">
        <v>335.97041708022749</v>
      </c>
      <c r="M47" s="62"/>
      <c r="N47" s="32" t="s">
        <v>36</v>
      </c>
      <c r="O47" s="32" t="s">
        <v>36</v>
      </c>
      <c r="P47" s="32" t="s">
        <v>36</v>
      </c>
      <c r="R47" s="32" t="s">
        <v>36</v>
      </c>
      <c r="S47" s="32" t="s">
        <v>36</v>
      </c>
      <c r="T47" s="32" t="s">
        <v>36</v>
      </c>
      <c r="U47" s="32" t="s">
        <v>36</v>
      </c>
      <c r="V47" s="32" t="s">
        <v>36</v>
      </c>
      <c r="X47" s="32" t="s">
        <v>36</v>
      </c>
      <c r="Y47" s="31"/>
      <c r="Z47" s="25">
        <f t="shared" si="63"/>
        <v>6.5317210112481039E-2</v>
      </c>
      <c r="AA47" s="25">
        <f t="shared" si="64"/>
        <v>0.46681477169262497</v>
      </c>
      <c r="AB47" s="25">
        <f t="shared" si="65"/>
        <v>9.2643169769794032E-2</v>
      </c>
      <c r="AD47" s="25">
        <f t="shared" si="66"/>
        <v>0.22638678529574663</v>
      </c>
      <c r="AE47" s="25">
        <f t="shared" si="67"/>
        <v>0.15666561812865121</v>
      </c>
      <c r="AF47" s="25">
        <f t="shared" si="68"/>
        <v>0.20410601844279253</v>
      </c>
      <c r="AG47" s="25">
        <f t="shared" si="69"/>
        <v>0.13802941187860474</v>
      </c>
      <c r="AH47" s="25">
        <f t="shared" si="70"/>
        <v>0.10191641587817046</v>
      </c>
      <c r="AJ47" s="25">
        <f t="shared" si="71"/>
        <v>0.16050412637424682</v>
      </c>
      <c r="AK47" s="31"/>
    </row>
    <row r="48" spans="1:37" ht="12.75" customHeight="1">
      <c r="A48" s="55">
        <v>43738</v>
      </c>
      <c r="B48" s="53">
        <v>139.84113536765966</v>
      </c>
      <c r="C48" s="53">
        <v>77.356822462673748</v>
      </c>
      <c r="D48" s="53">
        <v>107.78762374821505</v>
      </c>
      <c r="E48" s="31"/>
      <c r="F48" s="53">
        <v>78.123134999385641</v>
      </c>
      <c r="G48" s="53">
        <v>73.753699523914776</v>
      </c>
      <c r="H48" s="53">
        <v>54.091109085723652</v>
      </c>
      <c r="I48" s="53">
        <v>9.1182375517313989</v>
      </c>
      <c r="J48" s="53">
        <v>109.89940041779295</v>
      </c>
      <c r="K48" s="31"/>
      <c r="L48" s="53">
        <v>324.98558157854848</v>
      </c>
      <c r="M48" s="62"/>
      <c r="N48" s="32" t="s">
        <v>36</v>
      </c>
      <c r="O48" s="32" t="s">
        <v>36</v>
      </c>
      <c r="P48" s="32" t="s">
        <v>36</v>
      </c>
      <c r="R48" s="32" t="s">
        <v>36</v>
      </c>
      <c r="S48" s="32" t="s">
        <v>36</v>
      </c>
      <c r="T48" s="32" t="s">
        <v>36</v>
      </c>
      <c r="U48" s="32" t="s">
        <v>36</v>
      </c>
      <c r="V48" s="32" t="s">
        <v>36</v>
      </c>
      <c r="X48" s="32" t="s">
        <v>36</v>
      </c>
      <c r="Y48" s="31"/>
      <c r="Z48" s="25">
        <f t="shared" si="63"/>
        <v>2.4961196192208934E-2</v>
      </c>
      <c r="AA48" s="25">
        <f t="shared" si="64"/>
        <v>-0.14744045081678869</v>
      </c>
      <c r="AB48" s="25">
        <f t="shared" si="65"/>
        <v>-9.3055966557724634E-3</v>
      </c>
      <c r="AD48" s="25">
        <f t="shared" si="66"/>
        <v>1.4506857628306946E-3</v>
      </c>
      <c r="AE48" s="25">
        <f t="shared" si="67"/>
        <v>-5.2103914026423781E-2</v>
      </c>
      <c r="AF48" s="25">
        <f t="shared" si="68"/>
        <v>-8.9013353746752233E-2</v>
      </c>
      <c r="AG48" s="25">
        <f t="shared" si="69"/>
        <v>-0.10083942739802731</v>
      </c>
      <c r="AH48" s="25">
        <f t="shared" si="70"/>
        <v>-6.6527025127033346E-3</v>
      </c>
      <c r="AJ48" s="25">
        <f t="shared" si="71"/>
        <v>-3.2695841488496025E-2</v>
      </c>
      <c r="AK48" s="31"/>
    </row>
    <row r="49" spans="1:37" ht="12.75" customHeight="1">
      <c r="A49" s="55">
        <v>43769</v>
      </c>
      <c r="B49" s="53">
        <v>127.60876089095967</v>
      </c>
      <c r="C49" s="53">
        <v>69.573161676504398</v>
      </c>
      <c r="D49" s="53">
        <v>100.47188558869161</v>
      </c>
      <c r="E49" s="31"/>
      <c r="F49" s="53">
        <v>70.756414490381502</v>
      </c>
      <c r="G49" s="53">
        <v>64.360566494861246</v>
      </c>
      <c r="H49" s="53">
        <v>50.389682864052119</v>
      </c>
      <c r="I49" s="53">
        <v>8.3114286363677419</v>
      </c>
      <c r="J49" s="53">
        <v>103.83571567049296</v>
      </c>
      <c r="K49" s="31"/>
      <c r="L49" s="53">
        <v>297.65380815615572</v>
      </c>
      <c r="M49" s="62"/>
      <c r="N49" s="32" t="s">
        <v>36</v>
      </c>
      <c r="O49" s="32" t="s">
        <v>36</v>
      </c>
      <c r="P49" s="32" t="s">
        <v>36</v>
      </c>
      <c r="R49" s="32" t="s">
        <v>36</v>
      </c>
      <c r="S49" s="32" t="s">
        <v>36</v>
      </c>
      <c r="T49" s="32" t="s">
        <v>36</v>
      </c>
      <c r="U49" s="32" t="s">
        <v>36</v>
      </c>
      <c r="V49" s="32" t="s">
        <v>36</v>
      </c>
      <c r="X49" s="32" t="s">
        <v>36</v>
      </c>
      <c r="Y49" s="31"/>
      <c r="Z49" s="25">
        <f t="shared" si="63"/>
        <v>-8.7473363574598895E-2</v>
      </c>
      <c r="AA49" s="25">
        <f t="shared" si="64"/>
        <v>-0.10062022376791813</v>
      </c>
      <c r="AB49" s="25">
        <f t="shared" si="65"/>
        <v>-6.7871782539826064E-2</v>
      </c>
      <c r="AD49" s="25">
        <f t="shared" si="66"/>
        <v>-9.4296273556636834E-2</v>
      </c>
      <c r="AE49" s="25">
        <f t="shared" si="67"/>
        <v>-0.12735812697785809</v>
      </c>
      <c r="AF49" s="25">
        <f t="shared" si="68"/>
        <v>-6.8429475457889133E-2</v>
      </c>
      <c r="AG49" s="25">
        <f t="shared" si="69"/>
        <v>-8.8482989260403433E-2</v>
      </c>
      <c r="AH49" s="25">
        <f t="shared" si="70"/>
        <v>-5.5174866507445186E-2</v>
      </c>
      <c r="AJ49" s="25">
        <f t="shared" si="71"/>
        <v>-8.4101495486767375E-2</v>
      </c>
      <c r="AK49" s="31"/>
    </row>
    <row r="50" spans="1:37" ht="12.75" customHeight="1">
      <c r="A50" s="55">
        <v>43799</v>
      </c>
      <c r="B50" s="53">
        <v>138.01199225046315</v>
      </c>
      <c r="C50" s="53">
        <v>63.468531225827739</v>
      </c>
      <c r="D50" s="53">
        <v>103.87608361711568</v>
      </c>
      <c r="E50" s="31"/>
      <c r="F50" s="53">
        <v>73.33545633420772</v>
      </c>
      <c r="G50" s="53">
        <v>62.714480063040504</v>
      </c>
      <c r="H50" s="53">
        <v>49.076230984560013</v>
      </c>
      <c r="I50" s="53">
        <v>8.8436128278122812</v>
      </c>
      <c r="J50" s="53">
        <v>111.38682688378601</v>
      </c>
      <c r="K50" s="31"/>
      <c r="L50" s="53">
        <v>305.35660709340658</v>
      </c>
      <c r="M50" s="62"/>
      <c r="N50" s="32" t="s">
        <v>36</v>
      </c>
      <c r="O50" s="32" t="s">
        <v>36</v>
      </c>
      <c r="P50" s="32" t="s">
        <v>36</v>
      </c>
      <c r="R50" s="32" t="s">
        <v>36</v>
      </c>
      <c r="S50" s="32" t="s">
        <v>36</v>
      </c>
      <c r="T50" s="32" t="s">
        <v>36</v>
      </c>
      <c r="U50" s="32" t="s">
        <v>36</v>
      </c>
      <c r="V50" s="32" t="s">
        <v>36</v>
      </c>
      <c r="X50" s="32" t="s">
        <v>36</v>
      </c>
      <c r="Y50" s="31"/>
      <c r="Z50" s="25">
        <f t="shared" si="63"/>
        <v>8.1524428940995097E-2</v>
      </c>
      <c r="AA50" s="25">
        <f t="shared" si="64"/>
        <v>-8.7744042437822078E-2</v>
      </c>
      <c r="AB50" s="25">
        <f t="shared" si="65"/>
        <v>3.3882095558155134E-2</v>
      </c>
      <c r="AD50" s="25">
        <f t="shared" si="66"/>
        <v>3.6449583580536071E-2</v>
      </c>
      <c r="AE50" s="25">
        <f t="shared" si="67"/>
        <v>-2.5576009060643834E-2</v>
      </c>
      <c r="AF50" s="25">
        <f t="shared" si="68"/>
        <v>-2.6065888984372232E-2</v>
      </c>
      <c r="AG50" s="25">
        <f t="shared" si="69"/>
        <v>6.4030410983245245E-2</v>
      </c>
      <c r="AH50" s="25">
        <f t="shared" si="70"/>
        <v>7.2721713954911005E-2</v>
      </c>
      <c r="AJ50" s="25">
        <f t="shared" si="71"/>
        <v>2.5878381953070129E-2</v>
      </c>
      <c r="AK50" s="31"/>
    </row>
    <row r="51" spans="1:37" ht="12.75" customHeight="1">
      <c r="A51" s="55">
        <v>43830</v>
      </c>
      <c r="B51" s="53">
        <v>135.27924153469098</v>
      </c>
      <c r="C51" s="53">
        <v>69.225968815842819</v>
      </c>
      <c r="D51" s="53">
        <v>108.71449609649987</v>
      </c>
      <c r="E51" s="31"/>
      <c r="F51" s="53">
        <v>77.696589137569902</v>
      </c>
      <c r="G51" s="53">
        <v>63.689794906046274</v>
      </c>
      <c r="H51" s="53">
        <v>46.911580520735441</v>
      </c>
      <c r="I51" s="53">
        <v>8.0553469352314302</v>
      </c>
      <c r="J51" s="53">
        <v>116.86639494745052</v>
      </c>
      <c r="K51" s="31"/>
      <c r="L51" s="53">
        <v>313.21970644703367</v>
      </c>
      <c r="M51" s="62"/>
      <c r="N51" s="32" t="s">
        <v>36</v>
      </c>
      <c r="O51" s="32" t="s">
        <v>36</v>
      </c>
      <c r="P51" s="32" t="s">
        <v>36</v>
      </c>
      <c r="R51" s="32" t="s">
        <v>36</v>
      </c>
      <c r="S51" s="32" t="s">
        <v>36</v>
      </c>
      <c r="T51" s="32" t="s">
        <v>36</v>
      </c>
      <c r="U51" s="32" t="s">
        <v>36</v>
      </c>
      <c r="V51" s="32" t="s">
        <v>36</v>
      </c>
      <c r="X51" s="32" t="s">
        <v>36</v>
      </c>
      <c r="Y51" s="31"/>
      <c r="Z51" s="25">
        <f t="shared" si="63"/>
        <v>-1.9800820720077716E-2</v>
      </c>
      <c r="AA51" s="25">
        <f t="shared" si="64"/>
        <v>9.071326338921426E-2</v>
      </c>
      <c r="AB51" s="25">
        <f t="shared" si="65"/>
        <v>4.6578695604451603E-2</v>
      </c>
      <c r="AD51" s="25">
        <f t="shared" si="66"/>
        <v>5.9468271165961317E-2</v>
      </c>
      <c r="AE51" s="25">
        <f t="shared" si="67"/>
        <v>1.5551669120518641E-2</v>
      </c>
      <c r="AF51" s="25">
        <f t="shared" si="68"/>
        <v>-4.4107919870733259E-2</v>
      </c>
      <c r="AG51" s="25">
        <f t="shared" si="69"/>
        <v>-8.9133921614233613E-2</v>
      </c>
      <c r="AH51" s="25">
        <f t="shared" si="70"/>
        <v>4.9194040417198881E-2</v>
      </c>
      <c r="AJ51" s="25">
        <f t="shared" si="71"/>
        <v>2.5750545987766493E-2</v>
      </c>
      <c r="AK51" s="31"/>
    </row>
    <row r="52" spans="1:37" ht="12.75" customHeight="1">
      <c r="A52" s="55">
        <v>43861</v>
      </c>
      <c r="B52" s="53">
        <v>148.86951904381215</v>
      </c>
      <c r="C52" s="53">
        <v>82.764897445720536</v>
      </c>
      <c r="D52" s="53">
        <v>137.59530119084928</v>
      </c>
      <c r="E52" s="31"/>
      <c r="F52" s="53">
        <v>85.587807038834853</v>
      </c>
      <c r="G52" s="53">
        <v>75.39170688704111</v>
      </c>
      <c r="H52" s="53">
        <v>58.485991337948079</v>
      </c>
      <c r="I52" s="53">
        <v>10.172099598221708</v>
      </c>
      <c r="J52" s="53">
        <v>139.59211281833598</v>
      </c>
      <c r="K52" s="31"/>
      <c r="L52" s="53">
        <v>369.22971768038195</v>
      </c>
      <c r="M52" s="62"/>
      <c r="N52" s="25">
        <f>B52/B40-1</f>
        <v>3.9771912086660421E-2</v>
      </c>
      <c r="O52" s="25">
        <f t="shared" ref="O52:P52" si="72">C52/C40-1</f>
        <v>-9.7218103710642767E-2</v>
      </c>
      <c r="P52" s="25">
        <f t="shared" si="72"/>
        <v>0.14981930685275291</v>
      </c>
      <c r="R52" s="25">
        <f>F52/F40-1</f>
        <v>4.7649115773137796E-2</v>
      </c>
      <c r="S52" s="25">
        <f t="shared" ref="S52" si="73">G52/G40-1</f>
        <v>-5.4209313662621827E-2</v>
      </c>
      <c r="T52" s="25">
        <f t="shared" ref="T52" si="74">H52/H40-1</f>
        <v>1.5563043565687051E-2</v>
      </c>
      <c r="U52" s="25">
        <f>I52/I40-1</f>
        <v>5.9118350862895186E-2</v>
      </c>
      <c r="V52" s="25">
        <f t="shared" ref="V52:X52" si="75">J52/J40-1</f>
        <v>0.10859839385952008</v>
      </c>
      <c r="X52" s="25">
        <f t="shared" si="75"/>
        <v>4.1492862131667474E-2</v>
      </c>
      <c r="Y52" s="31"/>
      <c r="Z52" s="25">
        <f t="shared" si="63"/>
        <v>0.10046092330903611</v>
      </c>
      <c r="AA52" s="25">
        <f t="shared" si="64"/>
        <v>0.19557586353026579</v>
      </c>
      <c r="AB52" s="25">
        <f t="shared" si="65"/>
        <v>0.26565735142361802</v>
      </c>
      <c r="AD52" s="25">
        <f t="shared" si="66"/>
        <v>0.10156453441337976</v>
      </c>
      <c r="AE52" s="25">
        <f t="shared" si="67"/>
        <v>0.18373291982266915</v>
      </c>
      <c r="AF52" s="25">
        <f t="shared" si="68"/>
        <v>0.24672822123519422</v>
      </c>
      <c r="AG52" s="25">
        <f t="shared" si="69"/>
        <v>0.26277610139077923</v>
      </c>
      <c r="AH52" s="25">
        <f t="shared" si="70"/>
        <v>0.19445896214308811</v>
      </c>
      <c r="AJ52" s="25">
        <f t="shared" si="71"/>
        <v>0.1788202021791363</v>
      </c>
      <c r="AK52" s="31"/>
    </row>
    <row r="53" spans="1:37" ht="12.75" customHeight="1">
      <c r="A53" s="55">
        <v>43890</v>
      </c>
      <c r="B53" s="53">
        <v>175.44514283074176</v>
      </c>
      <c r="C53" s="53">
        <v>116.53662303674268</v>
      </c>
      <c r="D53" s="53">
        <v>178.67929594380453</v>
      </c>
      <c r="E53" s="31"/>
      <c r="F53" s="53">
        <v>112.01904589407557</v>
      </c>
      <c r="G53" s="53">
        <v>102.13024629178993</v>
      </c>
      <c r="H53" s="53">
        <v>77.001784583534061</v>
      </c>
      <c r="I53" s="53">
        <v>12.644990614321141</v>
      </c>
      <c r="J53" s="53">
        <v>166.86499442756784</v>
      </c>
      <c r="K53" s="31"/>
      <c r="L53" s="53">
        <v>470.66106181128896</v>
      </c>
      <c r="M53" s="62"/>
      <c r="N53" s="25">
        <f t="shared" ref="N53:N62" si="76">B53/B41-1</f>
        <v>0.23025988649403439</v>
      </c>
      <c r="O53" s="25">
        <f t="shared" ref="O53:O63" si="77">C53/C41-1</f>
        <v>0.59238611255229801</v>
      </c>
      <c r="P53" s="25">
        <f t="shared" ref="P53:P63" si="78">D53/D41-1</f>
        <v>0.65569388828291908</v>
      </c>
      <c r="R53" s="25">
        <f t="shared" ref="R53:R63" si="79">F53/F41-1</f>
        <v>0.49459574657968974</v>
      </c>
      <c r="S53" s="25">
        <f t="shared" ref="S53:S63" si="80">G53/G41-1</f>
        <v>0.39942080807329838</v>
      </c>
      <c r="T53" s="25">
        <f t="shared" ref="T53:U63" si="81">H53/H41-1</f>
        <v>0.49777079917626188</v>
      </c>
      <c r="U53" s="25">
        <f t="shared" si="81"/>
        <v>0.39707217821081753</v>
      </c>
      <c r="V53" s="25">
        <f t="shared" ref="V53:V63" si="82">J53/J41-1</f>
        <v>0.44699664062054056</v>
      </c>
      <c r="X53" s="25">
        <f t="shared" ref="X53:X63" si="83">L53/L41-1</f>
        <v>0.453959353992895</v>
      </c>
      <c r="Y53" s="31"/>
      <c r="Z53" s="25">
        <f t="shared" si="63"/>
        <v>0.17851621982541932</v>
      </c>
      <c r="AA53" s="25">
        <f t="shared" si="64"/>
        <v>0.4080440698083454</v>
      </c>
      <c r="AB53" s="25">
        <f t="shared" si="65"/>
        <v>0.29858573946482636</v>
      </c>
      <c r="AD53" s="25">
        <f t="shared" si="66"/>
        <v>0.30882014354273313</v>
      </c>
      <c r="AE53" s="25">
        <f t="shared" si="67"/>
        <v>0.35466154712229825</v>
      </c>
      <c r="AF53" s="25">
        <f t="shared" si="68"/>
        <v>0.31658509708071225</v>
      </c>
      <c r="AG53" s="25">
        <f t="shared" si="69"/>
        <v>0.24310526968608781</v>
      </c>
      <c r="AH53" s="25">
        <f t="shared" si="70"/>
        <v>0.19537551985279111</v>
      </c>
      <c r="AJ53" s="25">
        <f t="shared" si="71"/>
        <v>0.27471067271651606</v>
      </c>
      <c r="AK53" s="31"/>
    </row>
    <row r="54" spans="1:37" ht="12.75" customHeight="1">
      <c r="A54" s="55">
        <v>43921</v>
      </c>
      <c r="B54" s="53">
        <v>234.62743283062733</v>
      </c>
      <c r="C54" s="53">
        <v>202.82934783657137</v>
      </c>
      <c r="D54" s="53">
        <v>228.31810794514564</v>
      </c>
      <c r="E54" s="31"/>
      <c r="F54" s="53">
        <v>152.92994425495363</v>
      </c>
      <c r="G54" s="53">
        <v>146.6847034776209</v>
      </c>
      <c r="H54" s="53">
        <v>122.02424456871869</v>
      </c>
      <c r="I54" s="53">
        <v>18.40033607286831</v>
      </c>
      <c r="J54" s="53">
        <v>225.73566023818216</v>
      </c>
      <c r="K54" s="31"/>
      <c r="L54" s="53">
        <v>665.77488861234428</v>
      </c>
      <c r="M54" s="62"/>
      <c r="N54" s="25">
        <f t="shared" si="76"/>
        <v>0.57352720786513389</v>
      </c>
      <c r="O54" s="25">
        <f t="shared" si="77"/>
        <v>1.4749851550040987</v>
      </c>
      <c r="P54" s="25">
        <f t="shared" si="78"/>
        <v>0.96316836550182283</v>
      </c>
      <c r="R54" s="25">
        <f t="shared" si="79"/>
        <v>0.78544777050969361</v>
      </c>
      <c r="S54" s="25">
        <f t="shared" si="80"/>
        <v>0.84817316133121778</v>
      </c>
      <c r="T54" s="25">
        <f t="shared" si="81"/>
        <v>1.2367155149917779</v>
      </c>
      <c r="U54" s="25">
        <f t="shared" ref="U54:U63" si="84">I54/I42-1</f>
        <v>0.90521950998152168</v>
      </c>
      <c r="V54" s="25">
        <f t="shared" si="82"/>
        <v>0.91094297091819398</v>
      </c>
      <c r="X54" s="25">
        <f t="shared" si="83"/>
        <v>0.91666119245021815</v>
      </c>
      <c r="Y54" s="31"/>
      <c r="Z54" s="25">
        <f t="shared" si="63"/>
        <v>0.33732646595398119</v>
      </c>
      <c r="AA54" s="25">
        <f t="shared" si="64"/>
        <v>0.74047730705755543</v>
      </c>
      <c r="AB54" s="25">
        <f t="shared" si="65"/>
        <v>0.27780953433436828</v>
      </c>
      <c r="AD54" s="25">
        <f t="shared" si="66"/>
        <v>0.36521377266115174</v>
      </c>
      <c r="AE54" s="25">
        <f t="shared" si="67"/>
        <v>0.43625134378445751</v>
      </c>
      <c r="AF54" s="25">
        <f t="shared" si="68"/>
        <v>0.58469372143372578</v>
      </c>
      <c r="AG54" s="25">
        <f t="shared" si="69"/>
        <v>0.45514825863365416</v>
      </c>
      <c r="AH54" s="25">
        <f t="shared" si="70"/>
        <v>0.35280416969760964</v>
      </c>
      <c r="AJ54" s="25">
        <f t="shared" si="71"/>
        <v>0.41455272728570436</v>
      </c>
      <c r="AK54" s="31"/>
    </row>
    <row r="55" spans="1:37" ht="12.75" customHeight="1">
      <c r="A55" s="55">
        <v>43951</v>
      </c>
      <c r="B55" s="53">
        <v>172.09768842384631</v>
      </c>
      <c r="C55" s="53">
        <v>119.6376705221768</v>
      </c>
      <c r="D55" s="53">
        <v>173.68908207061335</v>
      </c>
      <c r="E55" s="31"/>
      <c r="F55" s="53">
        <v>98.162279879949565</v>
      </c>
      <c r="G55" s="53">
        <v>97.291458946147543</v>
      </c>
      <c r="H55" s="53">
        <v>78.444187319215899</v>
      </c>
      <c r="I55" s="53">
        <v>10.7183649567068</v>
      </c>
      <c r="J55" s="53">
        <v>180.80814991461645</v>
      </c>
      <c r="K55" s="31"/>
      <c r="L55" s="53">
        <v>465.42444101663648</v>
      </c>
      <c r="M55" s="62"/>
      <c r="N55" s="25">
        <f t="shared" si="76"/>
        <v>0.2554149851788674</v>
      </c>
      <c r="O55" s="25">
        <f t="shared" si="77"/>
        <v>0.79786159849402272</v>
      </c>
      <c r="P55" s="25">
        <f t="shared" si="78"/>
        <v>0.64908758770744002</v>
      </c>
      <c r="R55" s="25">
        <f t="shared" si="79"/>
        <v>0.36514804627255182</v>
      </c>
      <c r="S55" s="25">
        <f t="shared" si="80"/>
        <v>0.44636582523954083</v>
      </c>
      <c r="T55" s="25">
        <f t="shared" si="81"/>
        <v>0.63731915421109453</v>
      </c>
      <c r="U55" s="25">
        <f t="shared" si="84"/>
        <v>0.15574654840019342</v>
      </c>
      <c r="V55" s="25">
        <f t="shared" si="82"/>
        <v>0.60580098332955656</v>
      </c>
      <c r="X55" s="25">
        <f t="shared" si="83"/>
        <v>0.50645669812923755</v>
      </c>
      <c r="Y55" s="31"/>
      <c r="Z55" s="25">
        <f t="shared" si="63"/>
        <v>-0.26650653613859354</v>
      </c>
      <c r="AA55" s="25">
        <f t="shared" si="64"/>
        <v>-0.41015601638391008</v>
      </c>
      <c r="AB55" s="25">
        <f t="shared" si="65"/>
        <v>-0.23926716267137749</v>
      </c>
      <c r="AD55" s="25">
        <f t="shared" si="66"/>
        <v>-0.35812256809365872</v>
      </c>
      <c r="AE55" s="25">
        <f t="shared" si="67"/>
        <v>-0.33673071124971865</v>
      </c>
      <c r="AF55" s="25">
        <f t="shared" si="68"/>
        <v>-0.35714261049950946</v>
      </c>
      <c r="AG55" s="25">
        <f t="shared" si="69"/>
        <v>-0.41749080482767598</v>
      </c>
      <c r="AH55" s="25">
        <f t="shared" si="70"/>
        <v>-0.19902708449414241</v>
      </c>
      <c r="AJ55" s="25">
        <f t="shared" si="71"/>
        <v>-0.30092821315819307</v>
      </c>
      <c r="AK55" s="31"/>
    </row>
    <row r="56" spans="1:37" ht="12.75" customHeight="1">
      <c r="A56" s="55">
        <v>43982</v>
      </c>
      <c r="B56" s="53">
        <v>172.41980628241473</v>
      </c>
      <c r="C56" s="53">
        <v>99.617234655444378</v>
      </c>
      <c r="D56" s="53">
        <v>174.41632655398365</v>
      </c>
      <c r="E56" s="31"/>
      <c r="F56" s="53">
        <v>95.840738417071321</v>
      </c>
      <c r="G56" s="53">
        <v>92.765065464274969</v>
      </c>
      <c r="H56" s="53">
        <v>76.276369901094512</v>
      </c>
      <c r="I56" s="53">
        <v>10.763456359357569</v>
      </c>
      <c r="J56" s="53">
        <v>170.80773735004405</v>
      </c>
      <c r="K56" s="31"/>
      <c r="L56" s="53">
        <v>446.45336749184276</v>
      </c>
      <c r="M56" s="62"/>
      <c r="N56" s="25">
        <f t="shared" si="76"/>
        <v>0.24687324601404392</v>
      </c>
      <c r="O56" s="25">
        <f t="shared" si="77"/>
        <v>0.21842478818183286</v>
      </c>
      <c r="P56" s="25">
        <f t="shared" si="78"/>
        <v>0.52655665100274418</v>
      </c>
      <c r="R56" s="25">
        <f t="shared" si="79"/>
        <v>0.22990718144799649</v>
      </c>
      <c r="S56" s="25">
        <f t="shared" si="80"/>
        <v>0.18668874062784546</v>
      </c>
      <c r="T56" s="25">
        <f t="shared" si="81"/>
        <v>0.39493422721358407</v>
      </c>
      <c r="U56" s="25">
        <f t="shared" si="84"/>
        <v>8.8282538806970345E-2</v>
      </c>
      <c r="V56" s="25">
        <f t="shared" si="82"/>
        <v>0.50322287671487453</v>
      </c>
      <c r="X56" s="25">
        <f t="shared" si="83"/>
        <v>0.3355051115703187</v>
      </c>
      <c r="Y56" s="31"/>
      <c r="Z56" s="25">
        <f t="shared" si="63"/>
        <v>1.8717151957039491E-3</v>
      </c>
      <c r="AA56" s="25">
        <f t="shared" si="64"/>
        <v>-0.16734224077876303</v>
      </c>
      <c r="AB56" s="25">
        <f t="shared" si="65"/>
        <v>4.1870477677730111E-3</v>
      </c>
      <c r="AD56" s="25">
        <f t="shared" si="66"/>
        <v>-2.3650036100602456E-2</v>
      </c>
      <c r="AE56" s="25">
        <f t="shared" si="67"/>
        <v>-4.6524058030397164E-2</v>
      </c>
      <c r="AF56" s="25">
        <f t="shared" si="68"/>
        <v>-2.7635156819202034E-2</v>
      </c>
      <c r="AG56" s="25">
        <f t="shared" si="69"/>
        <v>4.206929212888344E-3</v>
      </c>
      <c r="AH56" s="25">
        <f t="shared" si="70"/>
        <v>-5.5309523211729772E-2</v>
      </c>
      <c r="AJ56" s="25">
        <f t="shared" si="71"/>
        <v>-4.0760802082836056E-2</v>
      </c>
      <c r="AK56" s="31"/>
    </row>
    <row r="57" spans="1:37" ht="12.75" customHeight="1">
      <c r="A57" s="55">
        <v>44012</v>
      </c>
      <c r="B57" s="53">
        <v>196.23117438939471</v>
      </c>
      <c r="C57" s="53">
        <v>114.16871915828823</v>
      </c>
      <c r="D57" s="53">
        <v>195.30944123619514</v>
      </c>
      <c r="E57" s="31"/>
      <c r="F57" s="53">
        <v>112.92810382793135</v>
      </c>
      <c r="G57" s="53">
        <v>117.08197203102041</v>
      </c>
      <c r="H57" s="53">
        <v>75.255300703764263</v>
      </c>
      <c r="I57" s="53">
        <v>11.245480307525671</v>
      </c>
      <c r="J57" s="53">
        <v>189.19847791363603</v>
      </c>
      <c r="K57" s="31"/>
      <c r="L57" s="53">
        <v>505.70933478387809</v>
      </c>
      <c r="M57" s="62"/>
      <c r="N57" s="25">
        <f t="shared" si="76"/>
        <v>0.38398975902119603</v>
      </c>
      <c r="O57" s="25">
        <f t="shared" si="77"/>
        <v>0.53440221455381165</v>
      </c>
      <c r="P57" s="25">
        <f t="shared" si="78"/>
        <v>0.74991859713731768</v>
      </c>
      <c r="R57" s="25">
        <f t="shared" si="79"/>
        <v>0.44556618730951358</v>
      </c>
      <c r="S57" s="25">
        <f t="shared" si="80"/>
        <v>0.55855077626247507</v>
      </c>
      <c r="T57" s="25">
        <f t="shared" si="81"/>
        <v>0.48927034440396033</v>
      </c>
      <c r="U57" s="25">
        <f t="shared" si="84"/>
        <v>0.18646536861900143</v>
      </c>
      <c r="V57" s="25">
        <f t="shared" si="82"/>
        <v>0.65165707429978159</v>
      </c>
      <c r="X57" s="25">
        <f t="shared" si="83"/>
        <v>0.54272258059223022</v>
      </c>
      <c r="Y57" s="31"/>
      <c r="Z57" s="25">
        <f t="shared" si="63"/>
        <v>0.13810111854538443</v>
      </c>
      <c r="AA57" s="25">
        <f t="shared" si="64"/>
        <v>0.14607396554596663</v>
      </c>
      <c r="AB57" s="25">
        <f t="shared" si="65"/>
        <v>0.11978875541645384</v>
      </c>
      <c r="AD57" s="25">
        <f t="shared" si="66"/>
        <v>0.17828916693547092</v>
      </c>
      <c r="AE57" s="25">
        <f t="shared" si="67"/>
        <v>0.26213431150016486</v>
      </c>
      <c r="AF57" s="25">
        <f t="shared" si="68"/>
        <v>-1.3386441943346816E-2</v>
      </c>
      <c r="AG57" s="25">
        <f t="shared" si="69"/>
        <v>4.4783379248714894E-2</v>
      </c>
      <c r="AH57" s="25">
        <f t="shared" si="70"/>
        <v>0.10766924759329255</v>
      </c>
      <c r="AJ57" s="25">
        <f t="shared" si="71"/>
        <v>0.13272599471011493</v>
      </c>
      <c r="AK57" s="31"/>
    </row>
    <row r="58" spans="1:37" ht="12.75" customHeight="1">
      <c r="A58" s="55">
        <v>44043</v>
      </c>
      <c r="B58" s="53">
        <v>154.99177385517882</v>
      </c>
      <c r="C58" s="53">
        <v>84.649071197570677</v>
      </c>
      <c r="D58" s="53">
        <v>202.38615105063946</v>
      </c>
      <c r="E58" s="31"/>
      <c r="F58" s="53">
        <v>92.026163660875326</v>
      </c>
      <c r="G58" s="53">
        <v>104.29321633021587</v>
      </c>
      <c r="H58" s="53">
        <v>63.655994322871827</v>
      </c>
      <c r="I58" s="53">
        <v>9.6683698113029646</v>
      </c>
      <c r="J58" s="53">
        <v>172.38325197812259</v>
      </c>
      <c r="K58" s="31"/>
      <c r="L58" s="53">
        <v>442.02699610338897</v>
      </c>
      <c r="M58" s="62"/>
      <c r="N58" s="25">
        <f t="shared" si="76"/>
        <v>0.21020815273902782</v>
      </c>
      <c r="O58" s="25">
        <f t="shared" si="77"/>
        <v>0.36843310817842467</v>
      </c>
      <c r="P58" s="25">
        <f t="shared" si="78"/>
        <v>1.0324972106995389</v>
      </c>
      <c r="R58" s="25">
        <f t="shared" si="79"/>
        <v>0.44673399158891169</v>
      </c>
      <c r="S58" s="25">
        <f t="shared" si="80"/>
        <v>0.55038946172921621</v>
      </c>
      <c r="T58" s="25">
        <f t="shared" si="81"/>
        <v>0.29089273904764945</v>
      </c>
      <c r="U58" s="25">
        <f t="shared" si="84"/>
        <v>8.5008380882191759E-2</v>
      </c>
      <c r="V58" s="25">
        <f t="shared" si="82"/>
        <v>0.71691784253048052</v>
      </c>
      <c r="X58" s="25">
        <f t="shared" si="83"/>
        <v>0.52684321853343774</v>
      </c>
      <c r="Y58" s="31"/>
      <c r="Z58" s="25">
        <f t="shared" si="63"/>
        <v>-0.21015723247103324</v>
      </c>
      <c r="AA58" s="25">
        <f t="shared" si="64"/>
        <v>-0.25856161108184361</v>
      </c>
      <c r="AB58" s="25">
        <f t="shared" si="65"/>
        <v>3.6233321695320342E-2</v>
      </c>
      <c r="AD58" s="25">
        <f t="shared" si="66"/>
        <v>-0.18509068565345199</v>
      </c>
      <c r="AE58" s="25">
        <f t="shared" si="67"/>
        <v>-0.10922907667985138</v>
      </c>
      <c r="AF58" s="25">
        <f t="shared" si="68"/>
        <v>-0.15413274908769636</v>
      </c>
      <c r="AG58" s="25">
        <f t="shared" si="69"/>
        <v>-0.1402439427302431</v>
      </c>
      <c r="AH58" s="25">
        <f t="shared" si="70"/>
        <v>-8.8876116345867895E-2</v>
      </c>
      <c r="AJ58" s="25">
        <f t="shared" si="71"/>
        <v>-0.12592676128413693</v>
      </c>
      <c r="AK58" s="31"/>
    </row>
    <row r="59" spans="1:37" ht="12.75" customHeight="1">
      <c r="A59" s="55">
        <v>44074</v>
      </c>
      <c r="B59" s="53">
        <v>148.8140217415436</v>
      </c>
      <c r="C59" s="53">
        <v>73.952372500877658</v>
      </c>
      <c r="D59" s="53">
        <v>205.80484434055356</v>
      </c>
      <c r="E59" s="31"/>
      <c r="F59" s="53">
        <v>86.851263051259536</v>
      </c>
      <c r="G59" s="53">
        <v>98.229582681595616</v>
      </c>
      <c r="H59" s="53">
        <v>59.849802848642696</v>
      </c>
      <c r="I59" s="53">
        <v>9.3485421908827284</v>
      </c>
      <c r="J59" s="53">
        <v>174.29204781059391</v>
      </c>
      <c r="K59" s="31"/>
      <c r="L59" s="53">
        <v>428.57123858297484</v>
      </c>
      <c r="M59" s="62"/>
      <c r="N59" s="25">
        <f t="shared" si="76"/>
        <v>9.0727684192275504E-2</v>
      </c>
      <c r="O59" s="25">
        <f t="shared" si="77"/>
        <v>-0.18496133433092454</v>
      </c>
      <c r="P59" s="25">
        <f t="shared" si="78"/>
        <v>0.89158736763312962</v>
      </c>
      <c r="R59" s="25">
        <f t="shared" si="79"/>
        <v>0.1133354664112729</v>
      </c>
      <c r="S59" s="25">
        <f t="shared" si="80"/>
        <v>0.26246462959475969</v>
      </c>
      <c r="T59" s="25">
        <f t="shared" si="81"/>
        <v>7.9728831145977619E-3</v>
      </c>
      <c r="U59" s="25">
        <f t="shared" si="84"/>
        <v>-7.8128804864083912E-2</v>
      </c>
      <c r="V59" s="25">
        <f t="shared" si="82"/>
        <v>0.57537287744974486</v>
      </c>
      <c r="X59" s="25">
        <f t="shared" si="83"/>
        <v>0.27562195001423273</v>
      </c>
      <c r="Y59" s="31"/>
      <c r="Z59" s="25">
        <f t="shared" si="63"/>
        <v>-3.9858580619946848E-2</v>
      </c>
      <c r="AA59" s="25">
        <f t="shared" si="64"/>
        <v>-0.12636522226838087</v>
      </c>
      <c r="AB59" s="25">
        <f t="shared" si="65"/>
        <v>1.6891932932005416E-2</v>
      </c>
      <c r="AD59" s="25">
        <f t="shared" si="66"/>
        <v>-5.623292772135724E-2</v>
      </c>
      <c r="AE59" s="25">
        <f t="shared" si="67"/>
        <v>-5.8140249787880904E-2</v>
      </c>
      <c r="AF59" s="25">
        <f t="shared" si="68"/>
        <v>-5.9793135190436497E-2</v>
      </c>
      <c r="AG59" s="25">
        <f t="shared" si="69"/>
        <v>-3.3079787664548888E-2</v>
      </c>
      <c r="AH59" s="25">
        <f t="shared" si="70"/>
        <v>1.10729772792173E-2</v>
      </c>
      <c r="AJ59" s="25">
        <f t="shared" si="71"/>
        <v>-3.0441031066045676E-2</v>
      </c>
      <c r="AK59" s="31"/>
    </row>
    <row r="60" spans="1:37" ht="12.75" customHeight="1">
      <c r="A60" s="55">
        <v>44104</v>
      </c>
      <c r="B60" s="53">
        <v>161.3731392265862</v>
      </c>
      <c r="C60" s="53">
        <v>96.719932059545087</v>
      </c>
      <c r="D60" s="53">
        <v>251.41123918811124</v>
      </c>
      <c r="E60" s="31"/>
      <c r="F60" s="53">
        <v>105.00786919377859</v>
      </c>
      <c r="G60" s="53">
        <v>121.60972251922385</v>
      </c>
      <c r="H60" s="53">
        <v>73.850621015437753</v>
      </c>
      <c r="I60" s="53">
        <v>10.614206590165001</v>
      </c>
      <c r="J60" s="53">
        <v>198.42189115563684</v>
      </c>
      <c r="K60" s="31"/>
      <c r="L60" s="53">
        <v>509.50431047424252</v>
      </c>
      <c r="M60" s="62"/>
      <c r="N60" s="25">
        <f t="shared" si="76"/>
        <v>0.15397475000697214</v>
      </c>
      <c r="O60" s="25">
        <f t="shared" si="77"/>
        <v>0.25030900934709965</v>
      </c>
      <c r="P60" s="25">
        <f t="shared" si="78"/>
        <v>1.332468519534225</v>
      </c>
      <c r="R60" s="25">
        <f t="shared" si="79"/>
        <v>0.34413281282944386</v>
      </c>
      <c r="S60" s="25">
        <f t="shared" si="80"/>
        <v>0.64886267813306997</v>
      </c>
      <c r="T60" s="25">
        <f t="shared" si="81"/>
        <v>0.36530055056551358</v>
      </c>
      <c r="U60" s="25">
        <f t="shared" si="84"/>
        <v>0.16406339821115346</v>
      </c>
      <c r="V60" s="25">
        <f t="shared" si="82"/>
        <v>0.80548656681762854</v>
      </c>
      <c r="X60" s="25">
        <f t="shared" si="83"/>
        <v>0.56777512405145325</v>
      </c>
      <c r="Y60" s="31"/>
      <c r="Z60" s="25">
        <f t="shared" si="63"/>
        <v>8.4394718576015437E-2</v>
      </c>
      <c r="AA60" s="25">
        <f t="shared" si="64"/>
        <v>0.30786787210102329</v>
      </c>
      <c r="AB60" s="25">
        <f t="shared" si="65"/>
        <v>0.22160020087812393</v>
      </c>
      <c r="AD60" s="25">
        <f t="shared" si="66"/>
        <v>0.20905402529152672</v>
      </c>
      <c r="AE60" s="25">
        <f t="shared" si="67"/>
        <v>0.23801526179148436</v>
      </c>
      <c r="AF60" s="25">
        <f t="shared" si="68"/>
        <v>0.23393256953915897</v>
      </c>
      <c r="AG60" s="25">
        <f t="shared" si="69"/>
        <v>0.13538628520248053</v>
      </c>
      <c r="AH60" s="25">
        <f t="shared" si="70"/>
        <v>0.13844488975920033</v>
      </c>
      <c r="AJ60" s="25">
        <f t="shared" si="71"/>
        <v>0.18884391812867385</v>
      </c>
      <c r="AK60" s="31"/>
    </row>
    <row r="61" spans="1:37" ht="12.75" customHeight="1">
      <c r="A61" s="55">
        <v>44135</v>
      </c>
      <c r="B61" s="53">
        <v>151.35147744456106</v>
      </c>
      <c r="C61" s="53">
        <v>83.522520796673462</v>
      </c>
      <c r="D61" s="53">
        <v>198.00459562426866</v>
      </c>
      <c r="E61" s="31"/>
      <c r="F61" s="53">
        <v>88.395638850743154</v>
      </c>
      <c r="G61" s="53">
        <v>91.092892021208201</v>
      </c>
      <c r="H61" s="53">
        <v>66.413103074292266</v>
      </c>
      <c r="I61" s="53">
        <v>16.560387132251577</v>
      </c>
      <c r="J61" s="53">
        <v>170.41657278700768</v>
      </c>
      <c r="K61" s="31"/>
      <c r="L61" s="53">
        <v>432.87859386550315</v>
      </c>
      <c r="M61" s="62"/>
      <c r="N61" s="25">
        <f t="shared" si="76"/>
        <v>0.18605867173876312</v>
      </c>
      <c r="O61" s="25">
        <f t="shared" si="77"/>
        <v>0.20049914053108076</v>
      </c>
      <c r="P61" s="25">
        <f t="shared" si="78"/>
        <v>0.97074628851749778</v>
      </c>
      <c r="R61" s="25">
        <f t="shared" si="79"/>
        <v>0.24929505667305252</v>
      </c>
      <c r="S61" s="25">
        <f t="shared" si="80"/>
        <v>0.41535255175980068</v>
      </c>
      <c r="T61" s="25">
        <f t="shared" si="81"/>
        <v>0.3179900983594246</v>
      </c>
      <c r="U61" s="25">
        <f t="shared" si="84"/>
        <v>0.99248382640132893</v>
      </c>
      <c r="V61" s="25">
        <f t="shared" si="82"/>
        <v>0.64121344651583145</v>
      </c>
      <c r="X61" s="25">
        <f t="shared" si="83"/>
        <v>0.45430221957182404</v>
      </c>
      <c r="Y61" s="31"/>
      <c r="Z61" s="25">
        <f t="shared" si="63"/>
        <v>-6.210241574314046E-2</v>
      </c>
      <c r="AA61" s="25">
        <f t="shared" si="64"/>
        <v>-0.13644975737520904</v>
      </c>
      <c r="AB61" s="25">
        <f t="shared" si="65"/>
        <v>-0.21242743059661939</v>
      </c>
      <c r="AD61" s="25">
        <f t="shared" si="66"/>
        <v>-0.15819986131115271</v>
      </c>
      <c r="AE61" s="25">
        <f t="shared" si="67"/>
        <v>-0.25094071317522826</v>
      </c>
      <c r="AF61" s="25">
        <f t="shared" si="68"/>
        <v>-0.10071029652669738</v>
      </c>
      <c r="AG61" s="25">
        <f t="shared" si="69"/>
        <v>0.5602096107302299</v>
      </c>
      <c r="AH61" s="25">
        <f t="shared" si="70"/>
        <v>-0.14114026534835578</v>
      </c>
      <c r="AJ61" s="25">
        <f t="shared" si="71"/>
        <v>-0.15039267584883975</v>
      </c>
      <c r="AK61" s="31"/>
    </row>
    <row r="62" spans="1:37" ht="12.75" customHeight="1">
      <c r="A62" s="55">
        <v>44165</v>
      </c>
      <c r="B62" s="53">
        <v>203.13241214389291</v>
      </c>
      <c r="C62" s="53">
        <v>97.186201731869843</v>
      </c>
      <c r="D62" s="53">
        <v>212.88681072056158</v>
      </c>
      <c r="E62" s="31"/>
      <c r="F62" s="53">
        <v>111.18288825532564</v>
      </c>
      <c r="G62" s="53">
        <v>104.53116941587338</v>
      </c>
      <c r="H62" s="53">
        <v>76.462002424362794</v>
      </c>
      <c r="I62" s="53">
        <v>19.435417758583224</v>
      </c>
      <c r="J62" s="53">
        <v>201.59394674217896</v>
      </c>
      <c r="K62" s="31"/>
      <c r="L62" s="53">
        <v>513.20542459632429</v>
      </c>
      <c r="M62" s="62"/>
      <c r="N62" s="25">
        <f t="shared" si="76"/>
        <v>0.47184609707864866</v>
      </c>
      <c r="O62" s="25">
        <f t="shared" si="77"/>
        <v>0.53125020943168</v>
      </c>
      <c r="P62" s="25">
        <f t="shared" si="78"/>
        <v>1.0494304685692271</v>
      </c>
      <c r="R62" s="25">
        <f t="shared" si="79"/>
        <v>0.51608640367134084</v>
      </c>
      <c r="S62" s="25">
        <f t="shared" si="80"/>
        <v>0.66677885730374875</v>
      </c>
      <c r="T62" s="25">
        <f t="shared" si="81"/>
        <v>0.55802515577079825</v>
      </c>
      <c r="U62" s="25">
        <f t="shared" si="84"/>
        <v>1.1976784982559132</v>
      </c>
      <c r="V62" s="25">
        <f t="shared" si="82"/>
        <v>0.80985447186236259</v>
      </c>
      <c r="X62" s="25">
        <f t="shared" si="83"/>
        <v>0.68067568434613279</v>
      </c>
      <c r="Y62" s="31"/>
      <c r="Z62" s="25">
        <f t="shared" si="63"/>
        <v>0.34212374780615429</v>
      </c>
      <c r="AA62" s="25">
        <f t="shared" si="64"/>
        <v>0.16359277479734047</v>
      </c>
      <c r="AB62" s="25">
        <f t="shared" si="65"/>
        <v>7.5160958003890332E-2</v>
      </c>
      <c r="AD62" s="25">
        <f t="shared" si="66"/>
        <v>0.2577870322659126</v>
      </c>
      <c r="AE62" s="25">
        <f t="shared" si="67"/>
        <v>0.14752278796392249</v>
      </c>
      <c r="AF62" s="25">
        <f t="shared" si="68"/>
        <v>0.15130898700561302</v>
      </c>
      <c r="AG62" s="25">
        <f t="shared" si="69"/>
        <v>0.17360890197623968</v>
      </c>
      <c r="AH62" s="25">
        <f t="shared" si="70"/>
        <v>0.18294801641233449</v>
      </c>
      <c r="AJ62" s="25">
        <f t="shared" si="71"/>
        <v>0.18556434036971337</v>
      </c>
      <c r="AK62" s="31"/>
    </row>
    <row r="63" spans="1:37" ht="12.75" customHeight="1">
      <c r="A63" s="55">
        <v>44196</v>
      </c>
      <c r="B63" s="53">
        <v>189.280984365195</v>
      </c>
      <c r="C63" s="53">
        <v>82.516158120986717</v>
      </c>
      <c r="D63" s="53">
        <v>224.41539095719577</v>
      </c>
      <c r="E63" s="31"/>
      <c r="F63" s="53">
        <v>103.93994881461333</v>
      </c>
      <c r="G63" s="53">
        <v>100.90218097986241</v>
      </c>
      <c r="H63" s="53">
        <v>70.091953932944804</v>
      </c>
      <c r="I63" s="53">
        <v>16.787632290946235</v>
      </c>
      <c r="J63" s="53">
        <v>204.49081742501048</v>
      </c>
      <c r="K63" s="31"/>
      <c r="L63" s="53">
        <v>496.21253344337748</v>
      </c>
      <c r="M63" s="62"/>
      <c r="N63" s="25">
        <f t="shared" ref="N63:N68" si="85">B63/B51-1</f>
        <v>0.39918720875335345</v>
      </c>
      <c r="O63" s="25">
        <f t="shared" si="77"/>
        <v>0.19198271302636294</v>
      </c>
      <c r="P63" s="25">
        <f t="shared" si="78"/>
        <v>1.064263727608088</v>
      </c>
      <c r="R63" s="25">
        <f t="shared" si="79"/>
        <v>0.33776720404774552</v>
      </c>
      <c r="S63" s="25">
        <f t="shared" si="80"/>
        <v>0.5842754891691988</v>
      </c>
      <c r="T63" s="25">
        <f t="shared" si="81"/>
        <v>0.49412902219236421</v>
      </c>
      <c r="U63" s="25">
        <f t="shared" si="84"/>
        <v>1.0840359112929909</v>
      </c>
      <c r="V63" s="25">
        <f t="shared" si="82"/>
        <v>0.74978288255542291</v>
      </c>
      <c r="X63" s="25">
        <f t="shared" si="83"/>
        <v>0.58423152576221571</v>
      </c>
      <c r="Y63" s="31"/>
      <c r="Z63" s="25">
        <f t="shared" si="63"/>
        <v>-6.8189156188850686E-2</v>
      </c>
      <c r="AA63" s="25">
        <f t="shared" si="64"/>
        <v>-0.15094780276892372</v>
      </c>
      <c r="AB63" s="25">
        <f t="shared" si="65"/>
        <v>5.4153567323467433E-2</v>
      </c>
      <c r="AD63" s="25">
        <f t="shared" si="66"/>
        <v>-6.5144372073508983E-2</v>
      </c>
      <c r="AE63" s="25">
        <f t="shared" si="67"/>
        <v>-3.4716807018327467E-2</v>
      </c>
      <c r="AF63" s="25">
        <f t="shared" si="68"/>
        <v>-8.3309987829828569E-2</v>
      </c>
      <c r="AG63" s="25">
        <f t="shared" si="69"/>
        <v>-0.13623506839556632</v>
      </c>
      <c r="AH63" s="25">
        <f t="shared" si="70"/>
        <v>1.4369829697993719E-2</v>
      </c>
      <c r="AJ63" s="25">
        <f t="shared" si="71"/>
        <v>-3.3111285147293668E-2</v>
      </c>
      <c r="AK63" s="31"/>
    </row>
    <row r="64" spans="1:37" ht="12.75" customHeight="1">
      <c r="A64" s="55">
        <v>44227</v>
      </c>
      <c r="B64" s="53">
        <v>234.18158866254529</v>
      </c>
      <c r="C64" s="53">
        <v>113.56631400176087</v>
      </c>
      <c r="D64" s="53">
        <v>273.05723788903987</v>
      </c>
      <c r="E64" s="31"/>
      <c r="F64" s="53">
        <v>130.1437369616053</v>
      </c>
      <c r="G64" s="53">
        <v>125.65751271280618</v>
      </c>
      <c r="H64" s="53">
        <v>91.835064624917848</v>
      </c>
      <c r="I64" s="53">
        <v>23.31865945489383</v>
      </c>
      <c r="J64" s="53">
        <v>249.85016679912252</v>
      </c>
      <c r="K64" s="31"/>
      <c r="L64" s="53">
        <v>620.80514055334606</v>
      </c>
      <c r="M64" s="62"/>
      <c r="N64" s="25">
        <f t="shared" si="85"/>
        <v>0.57306606595286902</v>
      </c>
      <c r="O64" s="25">
        <f t="shared" ref="O64" si="86">C64/C52-1</f>
        <v>0.37215555756884422</v>
      </c>
      <c r="P64" s="25">
        <f t="shared" ref="P64" si="87">D64/D52-1</f>
        <v>0.98449536812525551</v>
      </c>
      <c r="R64" s="25">
        <f t="shared" ref="R64" si="88">F64/F52-1</f>
        <v>0.5205873530858609</v>
      </c>
      <c r="S64" s="25">
        <f t="shared" ref="S64" si="89">G64/G52-1</f>
        <v>0.6667285819788904</v>
      </c>
      <c r="T64" s="25">
        <f t="shared" ref="T64" si="90">H64/H52-1</f>
        <v>0.57020617286402286</v>
      </c>
      <c r="U64" s="25">
        <f t="shared" ref="U64" si="91">I64/I52-1</f>
        <v>1.2924135995454087</v>
      </c>
      <c r="V64" s="25">
        <f t="shared" ref="V64" si="92">J64/J52-1</f>
        <v>0.78985876604844751</v>
      </c>
      <c r="X64" s="25">
        <f t="shared" ref="X64" si="93">L64/L52-1</f>
        <v>0.68135204407012684</v>
      </c>
      <c r="Y64" s="31"/>
      <c r="Z64" s="25">
        <f t="shared" ref="Z64" si="94">B64/B63-1</f>
        <v>0.23721666731571922</v>
      </c>
      <c r="AA64" s="25">
        <f t="shared" ref="AA64" si="95">C64/C63-1</f>
        <v>0.37629182681103313</v>
      </c>
      <c r="AB64" s="25">
        <f t="shared" ref="AB64" si="96">D64/D63-1</f>
        <v>0.21674915755275403</v>
      </c>
      <c r="AD64" s="25">
        <f t="shared" ref="AD64" si="97">F64/F63-1</f>
        <v>0.25210507072433619</v>
      </c>
      <c r="AE64" s="25">
        <f t="shared" ref="AE64" si="98">G64/G63-1</f>
        <v>0.2453399073493201</v>
      </c>
      <c r="AF64" s="25">
        <f t="shared" ref="AF64" si="99">H64/H63-1</f>
        <v>0.31020836874905955</v>
      </c>
      <c r="AG64" s="25">
        <f t="shared" ref="AG64" si="100">I64/I63-1</f>
        <v>0.38903801624663026</v>
      </c>
      <c r="AH64" s="25">
        <f t="shared" ref="AH64" si="101">J64/J63-1</f>
        <v>0.22181606951982547</v>
      </c>
      <c r="AJ64" s="25">
        <f t="shared" ref="AJ64" si="102">L64/L63-1</f>
        <v>0.25108718283550924</v>
      </c>
      <c r="AK64" s="31"/>
    </row>
    <row r="65" spans="1:37" ht="12.75" customHeight="1">
      <c r="A65" s="55">
        <v>44255</v>
      </c>
      <c r="B65" s="53">
        <v>224.67615830975066</v>
      </c>
      <c r="C65" s="53">
        <v>106.79547052573437</v>
      </c>
      <c r="D65" s="53">
        <v>265.93253046506572</v>
      </c>
      <c r="E65" s="31"/>
      <c r="F65" s="53">
        <v>123.26828804609637</v>
      </c>
      <c r="G65" s="53">
        <v>128.84152774235383</v>
      </c>
      <c r="H65" s="53">
        <v>90.553319101663504</v>
      </c>
      <c r="I65" s="53">
        <v>24.29670385085614</v>
      </c>
      <c r="J65" s="53">
        <v>230.4443205595804</v>
      </c>
      <c r="K65" s="31"/>
      <c r="L65" s="53">
        <v>597.40415930055076</v>
      </c>
      <c r="M65" s="62"/>
      <c r="N65" s="25">
        <f t="shared" si="85"/>
        <v>0.28060631764826827</v>
      </c>
      <c r="O65" s="25">
        <f t="shared" ref="O65" si="103">C65/C53-1</f>
        <v>-8.3588765979060842E-2</v>
      </c>
      <c r="P65" s="25">
        <f t="shared" ref="P65" si="104">D65/D53-1</f>
        <v>0.48832313816986805</v>
      </c>
      <c r="R65" s="25">
        <f t="shared" ref="R65" si="105">F65/F53-1</f>
        <v>0.100422584947367</v>
      </c>
      <c r="S65" s="25">
        <f t="shared" ref="S65" si="106">G65/G53-1</f>
        <v>0.26154133981277949</v>
      </c>
      <c r="T65" s="25">
        <f t="shared" ref="T65" si="107">H65/H53-1</f>
        <v>0.17598987596746274</v>
      </c>
      <c r="U65" s="25">
        <f t="shared" ref="U65" si="108">I65/I53-1</f>
        <v>0.92144894305724501</v>
      </c>
      <c r="V65" s="25">
        <f t="shared" ref="V65" si="109">J65/J53-1</f>
        <v>0.38102255269370389</v>
      </c>
      <c r="X65" s="25">
        <f t="shared" ref="X65" si="110">L65/L53-1</f>
        <v>0.26928740822855524</v>
      </c>
      <c r="Y65" s="31"/>
      <c r="Z65" s="25">
        <f t="shared" ref="Z65" si="111">B65/B64-1</f>
        <v>-4.0589998586489706E-2</v>
      </c>
      <c r="AA65" s="25">
        <f t="shared" ref="AA65" si="112">C65/C64-1</f>
        <v>-5.9620174657790792E-2</v>
      </c>
      <c r="AB65" s="25">
        <f t="shared" ref="AB65" si="113">D65/D64-1</f>
        <v>-2.6092358800133164E-2</v>
      </c>
      <c r="AD65" s="25">
        <f t="shared" ref="AD65" si="114">F65/F64-1</f>
        <v>-5.282965647080895E-2</v>
      </c>
      <c r="AE65" s="25">
        <f t="shared" ref="AE65" si="115">G65/G64-1</f>
        <v>2.5338835385233294E-2</v>
      </c>
      <c r="AF65" s="25">
        <f t="shared" ref="AF65" si="116">H65/H64-1</f>
        <v>-1.3957038398016874E-2</v>
      </c>
      <c r="AG65" s="25">
        <f t="shared" ref="AG65" si="117">I65/I64-1</f>
        <v>4.194256525998763E-2</v>
      </c>
      <c r="AH65" s="25">
        <f t="shared" ref="AH65" si="118">J65/J64-1</f>
        <v>-7.7669935098119258E-2</v>
      </c>
      <c r="AJ65" s="25">
        <f t="shared" ref="AJ65:AJ70" si="119">L65/L64-1</f>
        <v>-3.769456746433697E-2</v>
      </c>
      <c r="AK65" s="31"/>
    </row>
    <row r="66" spans="1:37" ht="12.75" customHeight="1">
      <c r="A66" s="55">
        <v>44286</v>
      </c>
      <c r="B66" s="53">
        <v>241.02838441121679</v>
      </c>
      <c r="C66" s="53">
        <v>134.78194821775207</v>
      </c>
      <c r="D66" s="53">
        <v>280.24069991960624</v>
      </c>
      <c r="E66" s="31"/>
      <c r="F66" s="53">
        <v>144.60726249067812</v>
      </c>
      <c r="G66" s="53">
        <v>145.35119594939758</v>
      </c>
      <c r="H66" s="53">
        <v>103.6423128895439</v>
      </c>
      <c r="I66" s="53">
        <v>27.62883391286077</v>
      </c>
      <c r="J66" s="53">
        <v>234.82142730609442</v>
      </c>
      <c r="K66" s="31"/>
      <c r="L66" s="53">
        <v>656.05103254857511</v>
      </c>
      <c r="M66" s="62"/>
      <c r="N66" s="25">
        <f t="shared" si="85"/>
        <v>2.7281343461700747E-2</v>
      </c>
      <c r="O66" s="25">
        <f t="shared" ref="O66" si="120">C66/C54-1</f>
        <v>-0.33549089589169367</v>
      </c>
      <c r="P66" s="25">
        <f t="shared" ref="P66" si="121">D66/D54-1</f>
        <v>0.22741337707184939</v>
      </c>
      <c r="R66" s="25">
        <f t="shared" ref="R66" si="122">F66/F54-1</f>
        <v>-5.4421531406567025E-2</v>
      </c>
      <c r="S66" s="25">
        <f t="shared" ref="S66" si="123">G66/G54-1</f>
        <v>-9.0909787906192641E-3</v>
      </c>
      <c r="T66" s="25">
        <f t="shared" ref="T66" si="124">H66/H54-1</f>
        <v>-0.15064163473532421</v>
      </c>
      <c r="U66" s="25">
        <f t="shared" ref="U66" si="125">I66/I54-1</f>
        <v>0.50153963511569111</v>
      </c>
      <c r="V66" s="25">
        <f t="shared" ref="V66" si="126">J66/J54-1</f>
        <v>4.0249586876639265E-2</v>
      </c>
      <c r="X66" s="25">
        <f t="shared" ref="X66" si="127">L66/L54-1</f>
        <v>-1.4605321152974637E-2</v>
      </c>
      <c r="Y66" s="31"/>
      <c r="Z66" s="25">
        <f t="shared" ref="Z66" si="128">B66/B65-1</f>
        <v>7.2781314334750435E-2</v>
      </c>
      <c r="AA66" s="25">
        <f t="shared" ref="AA66" si="129">C66/C65-1</f>
        <v>0.26205678531351051</v>
      </c>
      <c r="AB66" s="25">
        <f t="shared" ref="AB66" si="130">D66/D65-1</f>
        <v>5.3803757778404293E-2</v>
      </c>
      <c r="AD66" s="25">
        <f t="shared" ref="AD66" si="131">F66/F65-1</f>
        <v>0.17311000893110484</v>
      </c>
      <c r="AE66" s="25">
        <f t="shared" ref="AE66" si="132">G66/G65-1</f>
        <v>0.12813933904958308</v>
      </c>
      <c r="AF66" s="25">
        <f t="shared" ref="AF66" si="133">H66/H65-1</f>
        <v>0.14454460551783299</v>
      </c>
      <c r="AG66" s="25">
        <f t="shared" ref="AG66" si="134">I66/I65-1</f>
        <v>0.13714329657465929</v>
      </c>
      <c r="AH66" s="25">
        <f t="shared" ref="AH66" si="135">J66/J65-1</f>
        <v>1.8994205350278293E-2</v>
      </c>
      <c r="AJ66" s="25">
        <f t="shared" si="119"/>
        <v>9.8169509426732082E-2</v>
      </c>
      <c r="AK66" s="31"/>
    </row>
    <row r="67" spans="1:37" ht="12.75" customHeight="1">
      <c r="A67" s="55">
        <v>44316</v>
      </c>
      <c r="B67" s="53">
        <v>186.06668230809416</v>
      </c>
      <c r="C67" s="53">
        <v>99.484485977509152</v>
      </c>
      <c r="D67" s="53">
        <v>227.89583043995435</v>
      </c>
      <c r="E67" s="31"/>
      <c r="F67" s="53">
        <v>107.58620493635786</v>
      </c>
      <c r="G67" s="53">
        <v>107.00108097395706</v>
      </c>
      <c r="H67" s="53">
        <v>79.595527243654956</v>
      </c>
      <c r="I67" s="53">
        <v>23.893405021949878</v>
      </c>
      <c r="J67" s="53">
        <v>195.3707805496376</v>
      </c>
      <c r="K67" s="31"/>
      <c r="L67" s="53">
        <v>513.44699872555771</v>
      </c>
      <c r="M67" s="62"/>
      <c r="N67" s="25">
        <f t="shared" si="85"/>
        <v>8.1168980316834283E-2</v>
      </c>
      <c r="O67" s="25">
        <f t="shared" ref="O67" si="136">C67/C55-1</f>
        <v>-0.16845183006912468</v>
      </c>
      <c r="P67" s="25">
        <f t="shared" ref="P67" si="137">D67/D55-1</f>
        <v>0.31209070669913053</v>
      </c>
      <c r="R67" s="25">
        <f t="shared" ref="R67" si="138">F67/F55-1</f>
        <v>9.6003526690023433E-2</v>
      </c>
      <c r="S67" s="25">
        <f t="shared" ref="S67" si="139">G67/G55-1</f>
        <v>9.9799325994113675E-2</v>
      </c>
      <c r="T67" s="25">
        <f t="shared" ref="T67" si="140">H67/H55-1</f>
        <v>1.4677185955842331E-2</v>
      </c>
      <c r="U67" s="25">
        <f t="shared" ref="U67" si="141">I67/I55-1</f>
        <v>1.2292024127242525</v>
      </c>
      <c r="V67" s="25">
        <f t="shared" ref="V67" si="142">J67/J55-1</f>
        <v>8.054189283999702E-2</v>
      </c>
      <c r="X67" s="25">
        <f t="shared" ref="X67" si="143">L67/L55-1</f>
        <v>0.10318013726143072</v>
      </c>
      <c r="Y67" s="31"/>
      <c r="Z67" s="25">
        <f t="shared" ref="Z67" si="144">B67/B66-1</f>
        <v>-0.22802999836464433</v>
      </c>
      <c r="AA67" s="25">
        <f t="shared" ref="AA67" si="145">C67/C66-1</f>
        <v>-0.26188568058993156</v>
      </c>
      <c r="AB67" s="25">
        <f t="shared" ref="AB67" si="146">D67/D66-1</f>
        <v>-0.18678539375140113</v>
      </c>
      <c r="AD67" s="25">
        <f t="shared" ref="AD67" si="147">F67/F66-1</f>
        <v>-0.25601105308737016</v>
      </c>
      <c r="AE67" s="25">
        <f t="shared" ref="AE67" si="148">G67/G66-1</f>
        <v>-0.26384450932754411</v>
      </c>
      <c r="AF67" s="25">
        <f t="shared" ref="AF67" si="149">H67/H66-1</f>
        <v>-0.23201706885407547</v>
      </c>
      <c r="AG67" s="25">
        <f t="shared" ref="AG67" si="150">I67/I66-1</f>
        <v>-0.13520038169877702</v>
      </c>
      <c r="AH67" s="25">
        <f t="shared" ref="AH67" si="151">J67/J66-1</f>
        <v>-0.16800275515331109</v>
      </c>
      <c r="AJ67" s="25">
        <f t="shared" si="119"/>
        <v>-0.2173672881346449</v>
      </c>
      <c r="AK67" s="31"/>
    </row>
    <row r="68" spans="1:37" ht="12.75" customHeight="1">
      <c r="A68" s="55">
        <v>44347</v>
      </c>
      <c r="B68" s="53">
        <v>207.59415334622611</v>
      </c>
      <c r="C68" s="53">
        <v>113.41270100163855</v>
      </c>
      <c r="D68" s="53">
        <v>226.2160243886166</v>
      </c>
      <c r="E68" s="31"/>
      <c r="F68" s="53">
        <v>121.76149049802434</v>
      </c>
      <c r="G68" s="53">
        <v>117.1022996644014</v>
      </c>
      <c r="H68" s="53">
        <v>83.82817087171145</v>
      </c>
      <c r="I68" s="53">
        <v>26.808136290273989</v>
      </c>
      <c r="J68" s="53">
        <v>197.72278141206968</v>
      </c>
      <c r="K68" s="31"/>
      <c r="L68" s="53">
        <v>547.22287873648122</v>
      </c>
      <c r="M68" s="62"/>
      <c r="N68" s="25">
        <f t="shared" si="85"/>
        <v>0.20400409803382802</v>
      </c>
      <c r="O68" s="25">
        <f t="shared" ref="O68" si="152">C68/C56-1</f>
        <v>0.1384847350351559</v>
      </c>
      <c r="P68" s="25">
        <f t="shared" ref="P68" si="153">D68/D56-1</f>
        <v>0.29698881324966098</v>
      </c>
      <c r="R68" s="25">
        <f t="shared" ref="R68" si="154">F68/F56-1</f>
        <v>0.27045651472501575</v>
      </c>
      <c r="S68" s="25">
        <f t="shared" ref="S68" si="155">G68/G56-1</f>
        <v>0.26235344176519781</v>
      </c>
      <c r="T68" s="25">
        <f t="shared" ref="T68" si="156">H68/H56-1</f>
        <v>9.9005773090790061E-2</v>
      </c>
      <c r="U68" s="25">
        <f t="shared" ref="U68" si="157">I68/I56-1</f>
        <v>1.490662422481738</v>
      </c>
      <c r="V68" s="25">
        <f t="shared" ref="V68" si="158">J68/J56-1</f>
        <v>0.15757508693454203</v>
      </c>
      <c r="X68" s="25">
        <f t="shared" ref="X68" si="159">L68/L56-1</f>
        <v>0.22571116847154182</v>
      </c>
      <c r="Y68" s="31"/>
      <c r="Z68" s="25">
        <f t="shared" ref="Z68" si="160">B68/B67-1</f>
        <v>0.1156976131948555</v>
      </c>
      <c r="AA68" s="25">
        <f t="shared" ref="AA68" si="161">C68/C67-1</f>
        <v>0.14000388992589463</v>
      </c>
      <c r="AB68" s="25">
        <f t="shared" ref="AB68" si="162">D68/D67-1</f>
        <v>-7.3709380645309297E-3</v>
      </c>
      <c r="AD68" s="25">
        <f t="shared" ref="AD68" si="163">F68/F67-1</f>
        <v>0.13175746435197544</v>
      </c>
      <c r="AE68" s="25">
        <f t="shared" ref="AE68" si="164">G68/G67-1</f>
        <v>9.440295928321385E-2</v>
      </c>
      <c r="AF68" s="25">
        <f t="shared" ref="AF68" si="165">H68/H67-1</f>
        <v>5.3176902957118077E-2</v>
      </c>
      <c r="AG68" s="25">
        <f t="shared" ref="AG68" si="166">I68/I67-1</f>
        <v>0.12198894488443446</v>
      </c>
      <c r="AH68" s="25">
        <f t="shared" ref="AH68" si="167">J68/J67-1</f>
        <v>1.2038652125027083E-2</v>
      </c>
      <c r="AJ68" s="25">
        <f t="shared" si="119"/>
        <v>6.5782602867987539E-2</v>
      </c>
      <c r="AK68" s="31"/>
    </row>
    <row r="69" spans="1:37" ht="12.75" customHeight="1">
      <c r="A69" s="55">
        <v>44377</v>
      </c>
      <c r="B69" s="53">
        <v>220.76494539143565</v>
      </c>
      <c r="C69" s="53">
        <v>95.663503598093484</v>
      </c>
      <c r="D69" s="53">
        <v>221.63478643999446</v>
      </c>
      <c r="E69" s="31"/>
      <c r="F69" s="53">
        <v>117.65984473864107</v>
      </c>
      <c r="G69" s="53">
        <v>111.23738603672801</v>
      </c>
      <c r="H69" s="53">
        <v>76.702542578065007</v>
      </c>
      <c r="I69" s="53">
        <v>26.913482346876254</v>
      </c>
      <c r="J69" s="53">
        <v>205.54997972921302</v>
      </c>
      <c r="K69" s="31"/>
      <c r="L69" s="53">
        <v>538.0632354295235</v>
      </c>
      <c r="M69" s="62"/>
      <c r="N69" s="25">
        <f t="shared" ref="N69" si="168">B69/B57-1</f>
        <v>0.12502483908778395</v>
      </c>
      <c r="O69" s="25">
        <f t="shared" ref="O69" si="169">C69/C57-1</f>
        <v>-0.16208656536242949</v>
      </c>
      <c r="P69" s="25">
        <f t="shared" ref="P69" si="170">D69/D57-1</f>
        <v>0.13478787833898442</v>
      </c>
      <c r="R69" s="25">
        <f t="shared" ref="R69" si="171">F69/F57-1</f>
        <v>4.1900472515853826E-2</v>
      </c>
      <c r="S69" s="25">
        <f t="shared" ref="S69" si="172">G69/G57-1</f>
        <v>-4.9918752587664872E-2</v>
      </c>
      <c r="T69" s="25">
        <f t="shared" ref="T69" si="173">H69/H57-1</f>
        <v>1.9231095494491202E-2</v>
      </c>
      <c r="U69" s="25">
        <f t="shared" ref="U69" si="174">I69/I57-1</f>
        <v>1.3932710396429475</v>
      </c>
      <c r="V69" s="25">
        <f t="shared" ref="V69" si="175">J69/J57-1</f>
        <v>8.6425123478218513E-2</v>
      </c>
      <c r="X69" s="25">
        <f t="shared" ref="X69" si="176">L69/L57-1</f>
        <v>6.397726603063858E-2</v>
      </c>
      <c r="Y69" s="31"/>
      <c r="Z69" s="25">
        <f t="shared" ref="Z69" si="177">B69/B68-1</f>
        <v>6.3444908408587297E-2</v>
      </c>
      <c r="AA69" s="25">
        <f t="shared" ref="AA69" si="178">C69/C68-1</f>
        <v>-0.15650096723548301</v>
      </c>
      <c r="AB69" s="25">
        <f t="shared" ref="AB69" si="179">D69/D68-1</f>
        <v>-2.0251606671117361E-2</v>
      </c>
      <c r="AD69" s="25">
        <f t="shared" ref="AD69" si="180">F69/F68-1</f>
        <v>-3.3685903010934548E-2</v>
      </c>
      <c r="AE69" s="25">
        <f t="shared" ref="AE69" si="181">G69/G68-1</f>
        <v>-5.0083675935326588E-2</v>
      </c>
      <c r="AF69" s="25">
        <f t="shared" ref="AF69" si="182">H69/H68-1</f>
        <v>-8.5002788675316854E-2</v>
      </c>
      <c r="AG69" s="25">
        <f t="shared" ref="AG69" si="183">I69/I68-1</f>
        <v>3.9296299996984807E-3</v>
      </c>
      <c r="AH69" s="25">
        <f t="shared" ref="AH69" si="184">J69/J68-1</f>
        <v>3.9586729770055396E-2</v>
      </c>
      <c r="AJ69" s="25">
        <f t="shared" si="119"/>
        <v>-1.673841438813195E-2</v>
      </c>
      <c r="AK69" s="31"/>
    </row>
    <row r="70" spans="1:37" ht="12.75" customHeight="1">
      <c r="A70" s="55">
        <v>44408</v>
      </c>
      <c r="B70" s="53">
        <v>185.41025492949601</v>
      </c>
      <c r="C70" s="53">
        <v>107.08210074568657</v>
      </c>
      <c r="D70" s="53">
        <v>220.44226976138538</v>
      </c>
      <c r="E70" s="31"/>
      <c r="F70" s="53">
        <v>107.70734757345545</v>
      </c>
      <c r="G70" s="53">
        <v>106.85813882273243</v>
      </c>
      <c r="H70" s="53">
        <v>78.123999465901534</v>
      </c>
      <c r="I70" s="53">
        <v>27.023306785034624</v>
      </c>
      <c r="J70" s="53">
        <v>193.22183278944377</v>
      </c>
      <c r="K70" s="31"/>
      <c r="L70" s="53">
        <v>512.93462543656801</v>
      </c>
      <c r="M70" s="62"/>
      <c r="N70" s="25">
        <f t="shared" ref="N70" si="185">B70/B58-1</f>
        <v>0.19625868081708386</v>
      </c>
      <c r="O70" s="25">
        <f t="shared" ref="O70" si="186">C70/C58-1</f>
        <v>0.26501211685781256</v>
      </c>
      <c r="P70" s="25">
        <f t="shared" ref="P70" si="187">D70/D58-1</f>
        <v>8.9216177179178846E-2</v>
      </c>
      <c r="R70" s="25">
        <f t="shared" ref="R70" si="188">F70/F58-1</f>
        <v>0.17039919180339513</v>
      </c>
      <c r="S70" s="25">
        <f t="shared" ref="S70" si="189">G70/G58-1</f>
        <v>2.4593378004523547E-2</v>
      </c>
      <c r="T70" s="25">
        <f t="shared" ref="T70" si="190">H70/H58-1</f>
        <v>0.22728425338305169</v>
      </c>
      <c r="U70" s="25">
        <f t="shared" ref="U70" si="191">I70/I58-1</f>
        <v>1.7950220474027159</v>
      </c>
      <c r="V70" s="25">
        <f t="shared" ref="V70" si="192">J70/J58-1</f>
        <v>0.12088518212874777</v>
      </c>
      <c r="X70" s="25">
        <f t="shared" ref="X70" si="193">L70/L58-1</f>
        <v>0.16041470307979555</v>
      </c>
      <c r="Y70" s="31"/>
      <c r="Z70" s="25">
        <f t="shared" ref="Z70" si="194">B70/B69-1</f>
        <v>-0.16014630583334988</v>
      </c>
      <c r="AA70" s="25">
        <f t="shared" ref="AA70" si="195">C70/C69-1</f>
        <v>0.1193621048583533</v>
      </c>
      <c r="AB70" s="25">
        <f t="shared" ref="AB70" si="196">D70/D69-1</f>
        <v>-5.3805483235004337E-3</v>
      </c>
      <c r="AD70" s="25">
        <f t="shared" ref="AD70" si="197">F70/F69-1</f>
        <v>-8.4587032961782271E-2</v>
      </c>
      <c r="AE70" s="25">
        <f t="shared" ref="AE70" si="198">G70/G69-1</f>
        <v>-3.9368483654853792E-2</v>
      </c>
      <c r="AF70" s="25">
        <f t="shared" ref="AF70" si="199">H70/H69-1</f>
        <v>1.8532069994809053E-2</v>
      </c>
      <c r="AG70" s="25">
        <f t="shared" ref="AG70" si="200">I70/I69-1</f>
        <v>4.0806476376000766E-3</v>
      </c>
      <c r="AH70" s="25">
        <f t="shared" ref="AH70" si="201">J70/J69-1</f>
        <v>-5.9976395794395509E-2</v>
      </c>
      <c r="AJ70" s="25">
        <f t="shared" si="119"/>
        <v>-4.6701964264285634E-2</v>
      </c>
      <c r="AK70" s="31"/>
    </row>
    <row r="71" spans="1:37" ht="12.75" customHeight="1">
      <c r="A71" s="55">
        <v>44439</v>
      </c>
      <c r="B71" s="53">
        <v>176.3140418745127</v>
      </c>
      <c r="C71" s="53">
        <v>91.970104900670364</v>
      </c>
      <c r="D71" s="53">
        <v>210.93829642336192</v>
      </c>
      <c r="E71" s="31"/>
      <c r="F71" s="53">
        <v>98.872961302202327</v>
      </c>
      <c r="G71" s="53">
        <v>99.549282492035999</v>
      </c>
      <c r="H71" s="53">
        <v>71.614424964755671</v>
      </c>
      <c r="I71" s="53">
        <v>27.654183303051902</v>
      </c>
      <c r="J71" s="53">
        <v>181.53159113649875</v>
      </c>
      <c r="K71" s="31"/>
      <c r="L71" s="53">
        <v>479.22244319854497</v>
      </c>
      <c r="M71" s="62"/>
      <c r="N71" s="25">
        <f t="shared" ref="N71" si="202">B71/B59-1</f>
        <v>0.1847945496744281</v>
      </c>
      <c r="O71" s="25">
        <f t="shared" ref="O71" si="203">C71/C59-1</f>
        <v>0.24363968038454575</v>
      </c>
      <c r="P71" s="25">
        <f t="shared" ref="P71" si="204">D71/D59-1</f>
        <v>2.4943300529475465E-2</v>
      </c>
      <c r="R71" s="25">
        <f t="shared" ref="R71" si="205">F71/F59-1</f>
        <v>0.13841708028871835</v>
      </c>
      <c r="S71" s="25">
        <f t="shared" ref="S71" si="206">G71/G59-1</f>
        <v>1.3434851033808259E-2</v>
      </c>
      <c r="T71" s="25">
        <f t="shared" ref="T71" si="207">H71/H59-1</f>
        <v>0.1965691039261257</v>
      </c>
      <c r="U71" s="25">
        <f t="shared" ref="U71" si="208">I71/I59-1</f>
        <v>1.9581278811601188</v>
      </c>
      <c r="V71" s="25">
        <f t="shared" ref="V71" si="209">J71/J59-1</f>
        <v>4.1536853900369319E-2</v>
      </c>
      <c r="X71" s="25">
        <f t="shared" ref="X71" si="210">L71/L59-1</f>
        <v>0.1181861964956934</v>
      </c>
      <c r="Y71" s="31"/>
      <c r="Z71" s="25">
        <f t="shared" ref="Z71" si="211">B71/B70-1</f>
        <v>-4.9059924212078942E-2</v>
      </c>
      <c r="AA71" s="25">
        <f t="shared" ref="AA71" si="212">C71/C70-1</f>
        <v>-0.14112532103667141</v>
      </c>
      <c r="AB71" s="25">
        <f t="shared" ref="AB71" si="213">D71/D70-1</f>
        <v>-4.3113207590862235E-2</v>
      </c>
      <c r="AD71" s="25">
        <f t="shared" ref="AD71" si="214">F71/F70-1</f>
        <v>-8.2022131918420449E-2</v>
      </c>
      <c r="AE71" s="25">
        <f t="shared" ref="AE71" si="215">G71/G70-1</f>
        <v>-6.8397750617958386E-2</v>
      </c>
      <c r="AF71" s="25">
        <f t="shared" ref="AF71" si="216">H71/H70-1</f>
        <v>-8.3323620726651004E-2</v>
      </c>
      <c r="AG71" s="25">
        <f t="shared" ref="AG71" si="217">I71/I70-1</f>
        <v>2.3345644670202059E-2</v>
      </c>
      <c r="AH71" s="25">
        <f t="shared" ref="AH71" si="218">J71/J70-1</f>
        <v>-6.0501660108379318E-2</v>
      </c>
      <c r="AJ71" s="25">
        <f t="shared" ref="AJ71" si="219">L71/L70-1</f>
        <v>-6.5724130456839447E-2</v>
      </c>
      <c r="AK71" s="31"/>
    </row>
    <row r="72" spans="1:37" ht="12.75" customHeight="1">
      <c r="A72" s="55">
        <v>44469</v>
      </c>
      <c r="B72" s="53"/>
      <c r="C72" s="53"/>
      <c r="D72" s="53"/>
      <c r="E72" s="31"/>
      <c r="F72" s="53"/>
      <c r="G72" s="53"/>
      <c r="H72" s="53"/>
      <c r="I72" s="53"/>
      <c r="J72" s="53"/>
      <c r="K72" s="31"/>
      <c r="L72" s="53"/>
      <c r="M72" s="62"/>
      <c r="N72" s="25"/>
      <c r="O72" s="25"/>
      <c r="P72" s="25"/>
      <c r="R72" s="30"/>
      <c r="S72" s="30"/>
      <c r="T72" s="30"/>
      <c r="U72" s="30"/>
      <c r="V72" s="30"/>
      <c r="X72" s="30"/>
      <c r="Y72" s="31"/>
      <c r="Z72" s="25"/>
      <c r="AA72" s="25"/>
      <c r="AB72" s="25"/>
      <c r="AD72" s="30"/>
      <c r="AE72" s="30"/>
      <c r="AF72" s="30"/>
      <c r="AG72" s="30"/>
      <c r="AH72" s="30"/>
      <c r="AJ72" s="30"/>
      <c r="AK72" s="31"/>
    </row>
    <row r="73" spans="1:37" ht="12.75" customHeight="1">
      <c r="A73" s="55">
        <v>44500</v>
      </c>
      <c r="B73" s="53"/>
      <c r="C73" s="53"/>
      <c r="D73" s="53"/>
      <c r="F73" s="53"/>
      <c r="G73" s="53"/>
      <c r="H73" s="53"/>
      <c r="I73" s="53"/>
      <c r="J73" s="53"/>
      <c r="L73" s="53"/>
      <c r="M73" s="62"/>
      <c r="N73" s="25"/>
      <c r="O73" s="25"/>
      <c r="P73" s="25"/>
      <c r="R73" s="30"/>
      <c r="S73" s="30"/>
      <c r="T73" s="30"/>
      <c r="U73" s="30"/>
      <c r="V73" s="30"/>
      <c r="X73" s="30"/>
      <c r="Y73" s="31"/>
      <c r="Z73" s="25"/>
      <c r="AA73" s="25"/>
      <c r="AB73" s="25"/>
      <c r="AD73" s="30"/>
      <c r="AE73" s="30"/>
      <c r="AF73" s="30"/>
      <c r="AG73" s="30"/>
      <c r="AH73" s="30"/>
      <c r="AJ73" s="30"/>
      <c r="AK73" s="31"/>
    </row>
    <row r="74" spans="1:37" ht="12.75" customHeight="1">
      <c r="A74" s="55">
        <v>44530</v>
      </c>
      <c r="B74" s="53"/>
      <c r="C74" s="53"/>
      <c r="D74" s="53"/>
      <c r="F74" s="53"/>
      <c r="G74" s="53"/>
      <c r="H74" s="53"/>
      <c r="I74" s="53"/>
      <c r="J74" s="53"/>
      <c r="L74" s="53"/>
      <c r="M74" s="62"/>
      <c r="N74" s="25"/>
      <c r="O74" s="25"/>
      <c r="P74" s="25"/>
      <c r="R74" s="30"/>
      <c r="S74" s="30"/>
      <c r="T74" s="30"/>
      <c r="U74" s="30"/>
      <c r="V74" s="30"/>
      <c r="X74" s="30"/>
      <c r="Y74" s="31"/>
      <c r="Z74" s="25"/>
      <c r="AA74" s="25"/>
      <c r="AB74" s="25"/>
      <c r="AD74" s="30"/>
      <c r="AE74" s="30"/>
      <c r="AF74" s="30"/>
      <c r="AG74" s="30"/>
      <c r="AH74" s="30"/>
      <c r="AJ74" s="30"/>
      <c r="AK74" s="31"/>
    </row>
    <row r="75" spans="1:37" ht="12.75" customHeight="1">
      <c r="A75" s="55">
        <v>44561</v>
      </c>
      <c r="B75" s="53"/>
      <c r="C75" s="53"/>
      <c r="D75" s="53"/>
      <c r="F75" s="53"/>
      <c r="G75" s="53"/>
      <c r="H75" s="53"/>
      <c r="I75" s="53"/>
      <c r="J75" s="53"/>
      <c r="L75" s="53"/>
      <c r="M75" s="62"/>
      <c r="N75" s="25"/>
      <c r="O75" s="25"/>
      <c r="P75" s="25"/>
      <c r="R75" s="30"/>
      <c r="S75" s="30"/>
      <c r="T75" s="30"/>
      <c r="U75" s="30"/>
      <c r="V75" s="30"/>
      <c r="X75" s="30"/>
      <c r="Y75" s="31"/>
      <c r="Z75" s="25"/>
      <c r="AA75" s="25"/>
      <c r="AB75" s="25"/>
      <c r="AD75" s="30"/>
      <c r="AE75" s="30"/>
      <c r="AF75" s="30"/>
      <c r="AG75" s="30"/>
      <c r="AH75" s="30"/>
      <c r="AJ75" s="30"/>
      <c r="AK75" s="31"/>
    </row>
    <row r="76" spans="1:37" ht="12.75" customHeight="1">
      <c r="F76" s="53"/>
      <c r="G76" s="53"/>
      <c r="H76" s="53"/>
      <c r="I76" s="53"/>
      <c r="J76" s="53"/>
      <c r="L76" s="53"/>
      <c r="M76" s="62"/>
    </row>
    <row r="77" spans="1:37" ht="12.75" customHeight="1">
      <c r="F77" s="53"/>
      <c r="G77" s="53"/>
      <c r="H77" s="53"/>
      <c r="I77" s="53"/>
      <c r="J77" s="53"/>
      <c r="L77" s="53"/>
      <c r="M77" s="62"/>
    </row>
    <row r="78" spans="1:37" ht="12.75" customHeight="1">
      <c r="F78" s="53"/>
      <c r="G78" s="53"/>
      <c r="H78" s="53"/>
      <c r="I78" s="53"/>
      <c r="J78" s="53"/>
      <c r="L78" s="53"/>
      <c r="M78" s="62"/>
    </row>
    <row r="79" spans="1:37" ht="12.75" customHeight="1"/>
    <row r="80" spans="1:3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sheetData>
  <mergeCells count="4">
    <mergeCell ref="B8:D8"/>
    <mergeCell ref="N8:X8"/>
    <mergeCell ref="F8:J8"/>
    <mergeCell ref="Z8:AJ8"/>
  </mergeCells>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89"/>
  <sheetViews>
    <sheetView zoomScaleNormal="100" workbookViewId="0">
      <pane xSplit="1" ySplit="9" topLeftCell="B64" activePane="bottomRight" state="frozen"/>
      <selection pane="topRight" activeCell="B1" sqref="B1"/>
      <selection pane="bottomLeft" activeCell="A10" sqref="A10"/>
      <selection pane="bottomRight" activeCell="B80" sqref="B80"/>
    </sheetView>
  </sheetViews>
  <sheetFormatPr defaultColWidth="9.125" defaultRowHeight="12"/>
  <cols>
    <col min="1" max="1" width="8.125" style="44" customWidth="1"/>
    <col min="2" max="6" width="8.125" style="41" customWidth="1"/>
    <col min="7" max="7" width="8.125" style="47" customWidth="1"/>
    <col min="8" max="8" width="1.625" style="22" customWidth="1"/>
    <col min="9" max="13" width="8.125" style="41" customWidth="1"/>
    <col min="14" max="14" width="8.125" style="47" customWidth="1"/>
    <col min="15" max="15" width="2.625" style="22" customWidth="1"/>
    <col min="16" max="21" width="8.125" style="29" customWidth="1"/>
    <col min="22" max="22" width="1.625" style="22" customWidth="1"/>
    <col min="23" max="28" width="8.125" style="29" customWidth="1"/>
    <col min="29" max="29" width="1.625" style="22" customWidth="1"/>
    <col min="30" max="35" width="8.125" style="29" customWidth="1"/>
    <col min="36" max="36" width="1.625" style="22" customWidth="1"/>
    <col min="37" max="42" width="8.125" style="29" customWidth="1"/>
    <col min="43" max="43" width="1.625" style="22" customWidth="1"/>
    <col min="44" max="16384" width="9.125" style="43"/>
  </cols>
  <sheetData>
    <row r="1" spans="1:43" s="10" customFormat="1" ht="12.75">
      <c r="A1" s="39" t="s">
        <v>45</v>
      </c>
      <c r="B1" s="39" t="s">
        <v>76</v>
      </c>
      <c r="C1" s="9"/>
      <c r="D1" s="9"/>
      <c r="E1" s="9"/>
      <c r="F1" s="9"/>
      <c r="G1" s="88"/>
      <c r="H1" s="89"/>
      <c r="I1" s="9"/>
      <c r="J1" s="9"/>
      <c r="K1" s="9"/>
      <c r="L1" s="9"/>
      <c r="M1" s="9"/>
      <c r="N1" s="88"/>
      <c r="O1" s="89"/>
      <c r="P1" s="84"/>
      <c r="Q1" s="84"/>
      <c r="R1" s="84"/>
      <c r="S1" s="84"/>
      <c r="T1" s="84"/>
      <c r="U1" s="84"/>
      <c r="V1" s="89"/>
      <c r="W1" s="84"/>
      <c r="X1" s="84"/>
      <c r="Y1" s="84"/>
      <c r="Z1" s="84"/>
      <c r="AA1" s="84"/>
      <c r="AB1" s="84"/>
      <c r="AC1" s="89"/>
      <c r="AD1" s="84"/>
      <c r="AE1" s="84"/>
      <c r="AF1" s="84"/>
      <c r="AG1" s="84"/>
      <c r="AH1" s="84"/>
      <c r="AI1" s="84"/>
      <c r="AJ1" s="89"/>
      <c r="AK1" s="84"/>
      <c r="AL1" s="84"/>
      <c r="AM1" s="84"/>
      <c r="AN1" s="84"/>
      <c r="AO1" s="84"/>
      <c r="AP1" s="84"/>
      <c r="AQ1" s="89"/>
    </row>
    <row r="2" spans="1:43" s="10" customFormat="1" ht="12.75">
      <c r="A2" s="39" t="s">
        <v>48</v>
      </c>
      <c r="B2" s="8" t="s">
        <v>67</v>
      </c>
      <c r="C2" s="9"/>
      <c r="D2" s="9"/>
      <c r="E2" s="9"/>
      <c r="F2" s="9"/>
      <c r="G2" s="88"/>
      <c r="H2" s="89"/>
      <c r="I2" s="9"/>
      <c r="J2" s="9"/>
      <c r="K2" s="9"/>
      <c r="L2" s="9"/>
      <c r="M2" s="9"/>
      <c r="N2" s="88"/>
      <c r="O2" s="89"/>
      <c r="P2" s="84"/>
      <c r="Q2" s="84"/>
      <c r="R2" s="84"/>
      <c r="S2" s="84"/>
      <c r="T2" s="84"/>
      <c r="U2" s="84"/>
      <c r="V2" s="89"/>
      <c r="W2" s="84"/>
      <c r="X2" s="84"/>
      <c r="Y2" s="84"/>
      <c r="Z2" s="84"/>
      <c r="AA2" s="84"/>
      <c r="AB2" s="84"/>
      <c r="AC2" s="89"/>
      <c r="AD2" s="84"/>
      <c r="AE2" s="84"/>
      <c r="AF2" s="84"/>
      <c r="AG2" s="84"/>
      <c r="AH2" s="84"/>
      <c r="AI2" s="84"/>
      <c r="AJ2" s="89"/>
      <c r="AK2" s="84"/>
      <c r="AL2" s="84"/>
      <c r="AM2" s="84"/>
      <c r="AN2" s="84"/>
      <c r="AO2" s="84"/>
      <c r="AP2" s="84"/>
      <c r="AQ2" s="89"/>
    </row>
    <row r="3" spans="1:43" s="10" customFormat="1" ht="12.75">
      <c r="A3" s="8" t="s">
        <v>46</v>
      </c>
      <c r="B3" s="8" t="s">
        <v>77</v>
      </c>
      <c r="C3" s="9"/>
      <c r="D3" s="9"/>
      <c r="E3" s="9"/>
      <c r="F3" s="9"/>
      <c r="G3" s="9"/>
      <c r="H3" s="89"/>
      <c r="I3" s="9"/>
      <c r="J3" s="9"/>
      <c r="K3" s="9"/>
      <c r="L3" s="9"/>
      <c r="M3" s="9"/>
      <c r="N3" s="9"/>
      <c r="O3" s="89"/>
      <c r="P3" s="84"/>
      <c r="Q3" s="84"/>
      <c r="R3" s="84"/>
      <c r="S3" s="84"/>
      <c r="T3" s="84"/>
      <c r="U3" s="84"/>
      <c r="V3" s="89"/>
      <c r="W3" s="84"/>
      <c r="X3" s="84"/>
      <c r="Y3" s="84"/>
      <c r="Z3" s="84"/>
      <c r="AA3" s="84"/>
      <c r="AB3" s="84"/>
      <c r="AC3" s="89"/>
      <c r="AD3" s="84"/>
      <c r="AE3" s="84"/>
      <c r="AF3" s="84"/>
      <c r="AG3" s="84"/>
      <c r="AH3" s="84"/>
      <c r="AI3" s="84"/>
      <c r="AJ3" s="89"/>
      <c r="AK3" s="84"/>
      <c r="AL3" s="84"/>
      <c r="AM3" s="84"/>
      <c r="AN3" s="84"/>
      <c r="AO3" s="84"/>
      <c r="AP3" s="84"/>
      <c r="AQ3" s="89"/>
    </row>
    <row r="4" spans="1:43" s="14" customFormat="1" ht="11.25">
      <c r="A4" s="17" t="s">
        <v>61</v>
      </c>
      <c r="B4" s="17" t="s">
        <v>68</v>
      </c>
      <c r="C4" s="18"/>
      <c r="D4" s="18"/>
      <c r="E4" s="18"/>
      <c r="F4" s="18"/>
      <c r="G4" s="18"/>
      <c r="H4" s="33"/>
      <c r="I4" s="18"/>
      <c r="J4" s="18"/>
      <c r="K4" s="18"/>
      <c r="L4" s="18"/>
      <c r="M4" s="18"/>
      <c r="N4" s="18"/>
      <c r="O4" s="33"/>
      <c r="P4" s="56"/>
      <c r="Q4" s="56"/>
      <c r="R4" s="56"/>
      <c r="S4" s="56"/>
      <c r="T4" s="56"/>
      <c r="U4" s="56"/>
      <c r="V4" s="33"/>
      <c r="W4" s="56"/>
      <c r="X4" s="56"/>
      <c r="Y4" s="56"/>
      <c r="Z4" s="56"/>
      <c r="AA4" s="56"/>
      <c r="AB4" s="56"/>
      <c r="AC4" s="33"/>
      <c r="AD4" s="56"/>
      <c r="AE4" s="56"/>
      <c r="AF4" s="56"/>
      <c r="AG4" s="56"/>
      <c r="AH4" s="56"/>
      <c r="AI4" s="56"/>
      <c r="AJ4" s="33"/>
      <c r="AK4" s="56"/>
      <c r="AL4" s="56"/>
      <c r="AM4" s="56"/>
      <c r="AN4" s="56"/>
      <c r="AO4" s="56"/>
      <c r="AP4" s="56"/>
      <c r="AQ4" s="33"/>
    </row>
    <row r="5" spans="1:43" s="14" customFormat="1" ht="11.25">
      <c r="A5" s="15"/>
      <c r="B5" s="17"/>
      <c r="C5" s="18"/>
      <c r="D5" s="18"/>
      <c r="E5" s="18"/>
      <c r="F5" s="18"/>
      <c r="G5" s="18"/>
      <c r="H5" s="33"/>
      <c r="I5" s="18"/>
      <c r="J5" s="18"/>
      <c r="K5" s="18"/>
      <c r="L5" s="18"/>
      <c r="M5" s="18"/>
      <c r="N5" s="18"/>
      <c r="O5" s="33"/>
      <c r="P5" s="57"/>
      <c r="Q5" s="57"/>
      <c r="R5" s="57"/>
      <c r="S5" s="57"/>
      <c r="T5" s="57"/>
      <c r="U5" s="57"/>
      <c r="V5" s="33"/>
      <c r="W5" s="57"/>
      <c r="X5" s="57"/>
      <c r="Y5" s="57"/>
      <c r="Z5" s="57"/>
      <c r="AA5" s="57"/>
      <c r="AB5" s="57"/>
      <c r="AC5" s="33"/>
      <c r="AD5" s="57"/>
      <c r="AE5" s="57"/>
      <c r="AF5" s="57"/>
      <c r="AG5" s="57"/>
      <c r="AH5" s="57"/>
      <c r="AI5" s="57"/>
      <c r="AJ5" s="33"/>
      <c r="AK5" s="57"/>
      <c r="AL5" s="57"/>
      <c r="AM5" s="57"/>
      <c r="AN5" s="57"/>
      <c r="AO5" s="57"/>
      <c r="AP5" s="57"/>
      <c r="AQ5" s="33"/>
    </row>
    <row r="6" spans="1:43">
      <c r="G6" s="41"/>
      <c r="N6" s="41"/>
      <c r="P6" s="26"/>
      <c r="Q6" s="26"/>
      <c r="R6" s="26"/>
      <c r="S6" s="26"/>
      <c r="T6" s="26"/>
      <c r="U6" s="26"/>
      <c r="W6" s="26"/>
      <c r="X6" s="26"/>
      <c r="Y6" s="26"/>
      <c r="Z6" s="26"/>
      <c r="AA6" s="26"/>
      <c r="AB6" s="26"/>
      <c r="AD6" s="26"/>
      <c r="AE6" s="26"/>
      <c r="AF6" s="26"/>
      <c r="AG6" s="26"/>
      <c r="AH6" s="26"/>
      <c r="AI6" s="26"/>
      <c r="AK6" s="26"/>
      <c r="AL6" s="26"/>
      <c r="AM6" s="26"/>
      <c r="AN6" s="26"/>
      <c r="AO6" s="26"/>
      <c r="AP6" s="26"/>
    </row>
    <row r="7" spans="1:43">
      <c r="G7" s="41"/>
      <c r="N7" s="41"/>
    </row>
    <row r="8" spans="1:43">
      <c r="A8" s="46"/>
      <c r="B8" s="120" t="s">
        <v>25</v>
      </c>
      <c r="C8" s="120"/>
      <c r="D8" s="120"/>
      <c r="E8" s="120"/>
      <c r="F8" s="120"/>
      <c r="G8" s="120"/>
      <c r="H8" s="23"/>
      <c r="I8" s="120" t="s">
        <v>28</v>
      </c>
      <c r="J8" s="120"/>
      <c r="K8" s="120"/>
      <c r="L8" s="120"/>
      <c r="M8" s="120"/>
      <c r="N8" s="120"/>
      <c r="O8" s="23"/>
      <c r="P8" s="118" t="s">
        <v>40</v>
      </c>
      <c r="Q8" s="118"/>
      <c r="R8" s="118"/>
      <c r="S8" s="118"/>
      <c r="T8" s="118"/>
      <c r="U8" s="118"/>
      <c r="V8" s="23"/>
      <c r="W8" s="118" t="s">
        <v>41</v>
      </c>
      <c r="X8" s="118"/>
      <c r="Y8" s="118"/>
      <c r="Z8" s="118"/>
      <c r="AA8" s="118"/>
      <c r="AB8" s="118"/>
      <c r="AC8" s="23"/>
      <c r="AD8" s="118" t="s">
        <v>80</v>
      </c>
      <c r="AE8" s="118"/>
      <c r="AF8" s="118"/>
      <c r="AG8" s="118"/>
      <c r="AH8" s="118"/>
      <c r="AI8" s="118"/>
      <c r="AJ8" s="23"/>
      <c r="AK8" s="118" t="s">
        <v>81</v>
      </c>
      <c r="AL8" s="118"/>
      <c r="AM8" s="118"/>
      <c r="AN8" s="118"/>
      <c r="AO8" s="118"/>
      <c r="AP8" s="118"/>
      <c r="AQ8" s="23"/>
    </row>
    <row r="9" spans="1:43" s="44" customFormat="1" ht="24.75" thickBot="1">
      <c r="A9" s="50"/>
      <c r="B9" s="51" t="s">
        <v>22</v>
      </c>
      <c r="C9" s="51" t="s">
        <v>5</v>
      </c>
      <c r="D9" s="51" t="s">
        <v>11</v>
      </c>
      <c r="E9" s="61" t="s">
        <v>23</v>
      </c>
      <c r="F9" s="51" t="s">
        <v>6</v>
      </c>
      <c r="G9" s="51" t="s">
        <v>39</v>
      </c>
      <c r="H9" s="24"/>
      <c r="I9" s="51" t="s">
        <v>22</v>
      </c>
      <c r="J9" s="51" t="s">
        <v>5</v>
      </c>
      <c r="K9" s="51" t="s">
        <v>11</v>
      </c>
      <c r="L9" s="61" t="s">
        <v>23</v>
      </c>
      <c r="M9" s="51" t="s">
        <v>6</v>
      </c>
      <c r="N9" s="51" t="s">
        <v>39</v>
      </c>
      <c r="O9" s="24"/>
      <c r="P9" s="27" t="s">
        <v>22</v>
      </c>
      <c r="Q9" s="27" t="s">
        <v>5</v>
      </c>
      <c r="R9" s="27" t="s">
        <v>11</v>
      </c>
      <c r="S9" s="28" t="s">
        <v>23</v>
      </c>
      <c r="T9" s="27" t="s">
        <v>6</v>
      </c>
      <c r="U9" s="27" t="s">
        <v>39</v>
      </c>
      <c r="V9" s="24"/>
      <c r="W9" s="27" t="s">
        <v>22</v>
      </c>
      <c r="X9" s="27" t="s">
        <v>5</v>
      </c>
      <c r="Y9" s="27" t="s">
        <v>11</v>
      </c>
      <c r="Z9" s="28" t="s">
        <v>23</v>
      </c>
      <c r="AA9" s="27" t="s">
        <v>6</v>
      </c>
      <c r="AB9" s="27" t="s">
        <v>39</v>
      </c>
      <c r="AC9" s="24"/>
      <c r="AD9" s="27" t="s">
        <v>22</v>
      </c>
      <c r="AE9" s="27" t="s">
        <v>5</v>
      </c>
      <c r="AF9" s="27" t="s">
        <v>11</v>
      </c>
      <c r="AG9" s="28" t="s">
        <v>23</v>
      </c>
      <c r="AH9" s="27" t="s">
        <v>6</v>
      </c>
      <c r="AI9" s="27" t="s">
        <v>39</v>
      </c>
      <c r="AJ9" s="24"/>
      <c r="AK9" s="27" t="s">
        <v>22</v>
      </c>
      <c r="AL9" s="27" t="s">
        <v>5</v>
      </c>
      <c r="AM9" s="27" t="s">
        <v>11</v>
      </c>
      <c r="AN9" s="28" t="s">
        <v>23</v>
      </c>
      <c r="AO9" s="27" t="s">
        <v>6</v>
      </c>
      <c r="AP9" s="27" t="s">
        <v>39</v>
      </c>
      <c r="AQ9" s="24"/>
    </row>
    <row r="10" spans="1:43" s="42" customFormat="1" ht="12.75" customHeight="1" thickTop="1">
      <c r="A10" s="52">
        <v>2000</v>
      </c>
      <c r="B10" s="68">
        <v>10786.85</v>
      </c>
      <c r="C10" s="68">
        <v>1320.28</v>
      </c>
      <c r="D10" s="68">
        <v>2470.52</v>
      </c>
      <c r="E10" s="68">
        <v>483.58199999999999</v>
      </c>
      <c r="F10" s="68">
        <v>6945.57</v>
      </c>
      <c r="G10" s="69">
        <v>26.85</v>
      </c>
      <c r="H10" s="22"/>
      <c r="I10" s="68">
        <v>10729.377651047629</v>
      </c>
      <c r="J10" s="68">
        <v>1427.2210688571433</v>
      </c>
      <c r="K10" s="68">
        <v>3783.6733418055587</v>
      </c>
      <c r="L10" s="68">
        <v>510.22492073015866</v>
      </c>
      <c r="M10" s="68">
        <v>6806.4625282857169</v>
      </c>
      <c r="N10" s="69">
        <v>23.315000000000005</v>
      </c>
      <c r="O10" s="22"/>
      <c r="P10" s="32" t="s">
        <v>36</v>
      </c>
      <c r="Q10" s="32" t="s">
        <v>36</v>
      </c>
      <c r="R10" s="32" t="s">
        <v>36</v>
      </c>
      <c r="S10" s="32" t="s">
        <v>36</v>
      </c>
      <c r="T10" s="32" t="s">
        <v>36</v>
      </c>
      <c r="U10" s="32" t="s">
        <v>36</v>
      </c>
      <c r="V10" s="22"/>
      <c r="W10" s="32" t="s">
        <v>36</v>
      </c>
      <c r="X10" s="32" t="s">
        <v>36</v>
      </c>
      <c r="Y10" s="32" t="s">
        <v>36</v>
      </c>
      <c r="Z10" s="32" t="s">
        <v>36</v>
      </c>
      <c r="AA10" s="32" t="s">
        <v>36</v>
      </c>
      <c r="AB10" s="32" t="s">
        <v>36</v>
      </c>
      <c r="AC10" s="22"/>
      <c r="AD10" s="32" t="s">
        <v>36</v>
      </c>
      <c r="AE10" s="32" t="s">
        <v>36</v>
      </c>
      <c r="AF10" s="32" t="s">
        <v>36</v>
      </c>
      <c r="AG10" s="32" t="s">
        <v>36</v>
      </c>
      <c r="AH10" s="32" t="s">
        <v>36</v>
      </c>
      <c r="AI10" s="32" t="s">
        <v>36</v>
      </c>
      <c r="AJ10" s="22"/>
      <c r="AK10" s="32" t="s">
        <v>36</v>
      </c>
      <c r="AL10" s="32" t="s">
        <v>36</v>
      </c>
      <c r="AM10" s="32" t="s">
        <v>36</v>
      </c>
      <c r="AN10" s="32" t="s">
        <v>36</v>
      </c>
      <c r="AO10" s="32" t="s">
        <v>36</v>
      </c>
      <c r="AP10" s="32" t="s">
        <v>36</v>
      </c>
      <c r="AQ10" s="22"/>
    </row>
    <row r="11" spans="1:43" s="42" customFormat="1" ht="12.75" customHeight="1">
      <c r="A11" s="52">
        <v>2001</v>
      </c>
      <c r="B11" s="68">
        <v>10021.5</v>
      </c>
      <c r="C11" s="68">
        <v>1148.08</v>
      </c>
      <c r="D11" s="68">
        <v>1950.4</v>
      </c>
      <c r="E11" s="68">
        <v>488.52199999999999</v>
      </c>
      <c r="F11" s="68">
        <v>6236.39</v>
      </c>
      <c r="G11" s="69">
        <v>23.8</v>
      </c>
      <c r="H11" s="22"/>
      <c r="I11" s="68">
        <v>10208.861954193548</v>
      </c>
      <c r="J11" s="68">
        <v>1194.1789944637087</v>
      </c>
      <c r="K11" s="68">
        <v>2034.9959244153224</v>
      </c>
      <c r="L11" s="68">
        <v>469.70504048790309</v>
      </c>
      <c r="M11" s="68">
        <v>6407.9510931048362</v>
      </c>
      <c r="N11" s="69">
        <v>25.749677419354864</v>
      </c>
      <c r="O11" s="22"/>
      <c r="P11" s="25">
        <f t="shared" ref="P11:U11" si="0">B11/B10-1</f>
        <v>-7.0952131530520934E-2</v>
      </c>
      <c r="Q11" s="25">
        <f t="shared" si="0"/>
        <v>-0.1304268791468477</v>
      </c>
      <c r="R11" s="25">
        <f t="shared" si="0"/>
        <v>-0.21053057655878116</v>
      </c>
      <c r="S11" s="25">
        <f t="shared" si="0"/>
        <v>1.0215433990512501E-2</v>
      </c>
      <c r="T11" s="25">
        <f t="shared" si="0"/>
        <v>-0.10210537076150694</v>
      </c>
      <c r="U11" s="25">
        <f t="shared" si="0"/>
        <v>-0.11359404096834269</v>
      </c>
      <c r="V11" s="22"/>
      <c r="W11" s="25">
        <f t="shared" ref="W11:AB11" si="1">I11/I10-1</f>
        <v>-4.8513130377441538E-2</v>
      </c>
      <c r="X11" s="25">
        <f t="shared" si="1"/>
        <v>-0.16328379637784118</v>
      </c>
      <c r="Y11" s="25">
        <f t="shared" si="1"/>
        <v>-0.46216395006123123</v>
      </c>
      <c r="Z11" s="25">
        <f t="shared" si="1"/>
        <v>-7.9415721568969033E-2</v>
      </c>
      <c r="AA11" s="25">
        <f t="shared" si="1"/>
        <v>-5.8548979521268363E-2</v>
      </c>
      <c r="AB11" s="25">
        <f t="shared" si="1"/>
        <v>0.10442536647458112</v>
      </c>
      <c r="AC11" s="22"/>
      <c r="AD11" s="32" t="s">
        <v>36</v>
      </c>
      <c r="AE11" s="32" t="s">
        <v>36</v>
      </c>
      <c r="AF11" s="32" t="s">
        <v>36</v>
      </c>
      <c r="AG11" s="32" t="s">
        <v>36</v>
      </c>
      <c r="AH11" s="32" t="s">
        <v>36</v>
      </c>
      <c r="AI11" s="32" t="s">
        <v>36</v>
      </c>
      <c r="AJ11" s="22"/>
      <c r="AK11" s="32" t="s">
        <v>36</v>
      </c>
      <c r="AL11" s="32" t="s">
        <v>36</v>
      </c>
      <c r="AM11" s="32" t="s">
        <v>36</v>
      </c>
      <c r="AN11" s="32" t="s">
        <v>36</v>
      </c>
      <c r="AO11" s="32" t="s">
        <v>36</v>
      </c>
      <c r="AP11" s="32" t="s">
        <v>36</v>
      </c>
      <c r="AQ11" s="22"/>
    </row>
    <row r="12" spans="1:43" s="42" customFormat="1" ht="12.75" customHeight="1">
      <c r="A12" s="52">
        <v>2002</v>
      </c>
      <c r="B12" s="68">
        <v>8341.6299999999992</v>
      </c>
      <c r="C12" s="68">
        <v>879.82</v>
      </c>
      <c r="D12" s="68">
        <v>1335.51</v>
      </c>
      <c r="E12" s="68">
        <v>383.09800000000001</v>
      </c>
      <c r="F12" s="68">
        <v>5000</v>
      </c>
      <c r="G12" s="69">
        <v>28.62</v>
      </c>
      <c r="H12" s="22"/>
      <c r="I12" s="68">
        <v>9214.8526669365056</v>
      </c>
      <c r="J12" s="68">
        <v>993.93480404365062</v>
      </c>
      <c r="K12" s="68">
        <v>1539.7315479841275</v>
      </c>
      <c r="L12" s="68">
        <v>435.8724624365081</v>
      </c>
      <c r="M12" s="68">
        <v>5571.4601508174574</v>
      </c>
      <c r="N12" s="69">
        <v>27.292460317460321</v>
      </c>
      <c r="O12" s="22"/>
      <c r="P12" s="25">
        <f t="shared" ref="P12:P29" si="2">B12/B11-1</f>
        <v>-0.16762660280397157</v>
      </c>
      <c r="Q12" s="25">
        <f t="shared" ref="Q12:Q29" si="3">C12/C11-1</f>
        <v>-0.23365967528395226</v>
      </c>
      <c r="R12" s="25">
        <f t="shared" ref="R12:R29" si="4">D12/D11-1</f>
        <v>-0.31526353568498777</v>
      </c>
      <c r="S12" s="25">
        <f t="shared" ref="S12:S29" si="5">E12/E11-1</f>
        <v>-0.2158019495539607</v>
      </c>
      <c r="T12" s="25">
        <f t="shared" ref="T12:T29" si="6">F12/F11-1</f>
        <v>-0.19825411816772209</v>
      </c>
      <c r="U12" s="25">
        <f t="shared" ref="U12:U29" si="7">G12/G11-1</f>
        <v>0.20252100840336129</v>
      </c>
      <c r="V12" s="22"/>
      <c r="W12" s="25">
        <f t="shared" ref="W12:W29" si="8">I12/I11-1</f>
        <v>-9.7367296346751786E-2</v>
      </c>
      <c r="X12" s="25">
        <f t="shared" ref="X12:X29" si="9">J12/J11-1</f>
        <v>-0.16768356448103938</v>
      </c>
      <c r="Y12" s="25">
        <f t="shared" ref="Y12:Y29" si="10">K12/K11-1</f>
        <v>-0.24337364536663142</v>
      </c>
      <c r="Z12" s="25">
        <f t="shared" ref="Z12:Z29" si="11">L12/L11-1</f>
        <v>-7.2029412365367862E-2</v>
      </c>
      <c r="AA12" s="25">
        <f t="shared" ref="AA12:AA29" si="12">M12/M11-1</f>
        <v>-0.13053953286058473</v>
      </c>
      <c r="AB12" s="25">
        <f t="shared" ref="AB12:AB29" si="13">N12/N11-1</f>
        <v>5.9914649530553588E-2</v>
      </c>
      <c r="AC12" s="22"/>
      <c r="AD12" s="32" t="s">
        <v>36</v>
      </c>
      <c r="AE12" s="32" t="s">
        <v>36</v>
      </c>
      <c r="AF12" s="32" t="s">
        <v>36</v>
      </c>
      <c r="AG12" s="32" t="s">
        <v>36</v>
      </c>
      <c r="AH12" s="32" t="s">
        <v>36</v>
      </c>
      <c r="AI12" s="32" t="s">
        <v>36</v>
      </c>
      <c r="AJ12" s="22"/>
      <c r="AK12" s="32" t="s">
        <v>36</v>
      </c>
      <c r="AL12" s="32" t="s">
        <v>36</v>
      </c>
      <c r="AM12" s="32" t="s">
        <v>36</v>
      </c>
      <c r="AN12" s="32" t="s">
        <v>36</v>
      </c>
      <c r="AO12" s="32" t="s">
        <v>36</v>
      </c>
      <c r="AP12" s="32" t="s">
        <v>36</v>
      </c>
      <c r="AQ12" s="22"/>
    </row>
    <row r="13" spans="1:43" s="42" customFormat="1" ht="12.75" customHeight="1">
      <c r="A13" s="52">
        <v>2003</v>
      </c>
      <c r="B13" s="68">
        <v>10453.92</v>
      </c>
      <c r="C13" s="68">
        <v>1111.92</v>
      </c>
      <c r="D13" s="68">
        <v>2003.37</v>
      </c>
      <c r="E13" s="68">
        <v>556.91899999999998</v>
      </c>
      <c r="F13" s="68">
        <v>6440.3</v>
      </c>
      <c r="G13" s="69">
        <v>18.309999999999999</v>
      </c>
      <c r="H13" s="22"/>
      <c r="I13" s="68">
        <v>9006.6366665555506</v>
      </c>
      <c r="J13" s="68">
        <v>965.22753979761944</v>
      </c>
      <c r="K13" s="68">
        <v>1647.1669442420637</v>
      </c>
      <c r="L13" s="68">
        <v>451.97325461111103</v>
      </c>
      <c r="M13" s="68">
        <v>5456.4859057460326</v>
      </c>
      <c r="N13" s="69">
        <v>21.982857142857139</v>
      </c>
      <c r="O13" s="22"/>
      <c r="P13" s="25">
        <f t="shared" si="2"/>
        <v>0.25322269148835441</v>
      </c>
      <c r="Q13" s="25">
        <f t="shared" si="3"/>
        <v>0.26380395990088878</v>
      </c>
      <c r="R13" s="25">
        <f t="shared" si="4"/>
        <v>0.50007862165015604</v>
      </c>
      <c r="S13" s="25">
        <f t="shared" si="5"/>
        <v>0.45372463442774413</v>
      </c>
      <c r="T13" s="25">
        <f t="shared" si="6"/>
        <v>0.28805999999999998</v>
      </c>
      <c r="U13" s="25">
        <f t="shared" si="7"/>
        <v>-0.36023759608665273</v>
      </c>
      <c r="V13" s="22"/>
      <c r="W13" s="25">
        <f t="shared" si="8"/>
        <v>-2.2595695005308891E-2</v>
      </c>
      <c r="X13" s="25">
        <f t="shared" si="9"/>
        <v>-2.8882441915949242E-2</v>
      </c>
      <c r="Y13" s="25">
        <f t="shared" si="10"/>
        <v>6.9775407536849299E-2</v>
      </c>
      <c r="Z13" s="25">
        <f t="shared" si="11"/>
        <v>3.693922778374259E-2</v>
      </c>
      <c r="AA13" s="25">
        <f t="shared" si="12"/>
        <v>-2.063628599309919E-2</v>
      </c>
      <c r="AB13" s="25">
        <f t="shared" si="13"/>
        <v>-0.19454468790438695</v>
      </c>
      <c r="AC13" s="22"/>
      <c r="AD13" s="32" t="s">
        <v>36</v>
      </c>
      <c r="AE13" s="32" t="s">
        <v>36</v>
      </c>
      <c r="AF13" s="32" t="s">
        <v>36</v>
      </c>
      <c r="AG13" s="32" t="s">
        <v>36</v>
      </c>
      <c r="AH13" s="32" t="s">
        <v>36</v>
      </c>
      <c r="AI13" s="32" t="s">
        <v>36</v>
      </c>
      <c r="AJ13" s="22"/>
      <c r="AK13" s="32" t="s">
        <v>36</v>
      </c>
      <c r="AL13" s="32" t="s">
        <v>36</v>
      </c>
      <c r="AM13" s="32" t="s">
        <v>36</v>
      </c>
      <c r="AN13" s="32" t="s">
        <v>36</v>
      </c>
      <c r="AO13" s="32" t="s">
        <v>36</v>
      </c>
      <c r="AP13" s="32" t="s">
        <v>36</v>
      </c>
      <c r="AQ13" s="22"/>
    </row>
    <row r="14" spans="1:43" s="42" customFormat="1" ht="12.75" customHeight="1">
      <c r="A14" s="52">
        <v>2004</v>
      </c>
      <c r="B14" s="68">
        <v>10783.01</v>
      </c>
      <c r="C14" s="68">
        <v>1211.92</v>
      </c>
      <c r="D14" s="68">
        <v>2175.44</v>
      </c>
      <c r="E14" s="68">
        <v>651.58199999999999</v>
      </c>
      <c r="F14" s="68">
        <v>7250.06</v>
      </c>
      <c r="G14" s="69">
        <v>13.29</v>
      </c>
      <c r="H14" s="22"/>
      <c r="I14" s="68">
        <v>10315.512769543648</v>
      </c>
      <c r="J14" s="68">
        <v>1130.6494445674607</v>
      </c>
      <c r="K14" s="68">
        <v>1986.5255189722218</v>
      </c>
      <c r="L14" s="68">
        <v>579.95305523412685</v>
      </c>
      <c r="M14" s="68">
        <v>6614.0889582857171</v>
      </c>
      <c r="N14" s="69">
        <v>15.480357142857141</v>
      </c>
      <c r="O14" s="22"/>
      <c r="P14" s="25">
        <f t="shared" si="2"/>
        <v>3.1480057241685344E-2</v>
      </c>
      <c r="Q14" s="25">
        <f t="shared" si="3"/>
        <v>8.9934527663860786E-2</v>
      </c>
      <c r="R14" s="25">
        <f t="shared" si="4"/>
        <v>8.5890274886815776E-2</v>
      </c>
      <c r="S14" s="25">
        <f t="shared" si="5"/>
        <v>0.16997624430123603</v>
      </c>
      <c r="T14" s="25">
        <f t="shared" si="6"/>
        <v>0.12573327329472228</v>
      </c>
      <c r="U14" s="25">
        <f t="shared" si="7"/>
        <v>-0.27416712179137082</v>
      </c>
      <c r="V14" s="22"/>
      <c r="W14" s="25">
        <f t="shared" si="8"/>
        <v>0.14532351547480116</v>
      </c>
      <c r="X14" s="25">
        <f t="shared" si="9"/>
        <v>0.17138125255369885</v>
      </c>
      <c r="Y14" s="25">
        <f t="shared" si="10"/>
        <v>0.20602561016443444</v>
      </c>
      <c r="Z14" s="25">
        <f t="shared" si="11"/>
        <v>0.28315790661802054</v>
      </c>
      <c r="AA14" s="25">
        <f t="shared" si="12"/>
        <v>0.21215175344275217</v>
      </c>
      <c r="AB14" s="25">
        <f t="shared" si="13"/>
        <v>-0.29579867429165574</v>
      </c>
      <c r="AC14" s="22"/>
      <c r="AD14" s="32" t="s">
        <v>36</v>
      </c>
      <c r="AE14" s="32" t="s">
        <v>36</v>
      </c>
      <c r="AF14" s="32" t="s">
        <v>36</v>
      </c>
      <c r="AG14" s="32" t="s">
        <v>36</v>
      </c>
      <c r="AH14" s="32" t="s">
        <v>36</v>
      </c>
      <c r="AI14" s="32" t="s">
        <v>36</v>
      </c>
      <c r="AJ14" s="22"/>
      <c r="AK14" s="32" t="s">
        <v>36</v>
      </c>
      <c r="AL14" s="32" t="s">
        <v>36</v>
      </c>
      <c r="AM14" s="32" t="s">
        <v>36</v>
      </c>
      <c r="AN14" s="32" t="s">
        <v>36</v>
      </c>
      <c r="AO14" s="32" t="s">
        <v>36</v>
      </c>
      <c r="AP14" s="32" t="s">
        <v>36</v>
      </c>
      <c r="AQ14" s="22"/>
    </row>
    <row r="15" spans="1:43" s="42" customFormat="1" ht="12.75" customHeight="1">
      <c r="A15" s="52">
        <v>2005</v>
      </c>
      <c r="B15" s="68">
        <v>10717.5</v>
      </c>
      <c r="C15" s="68">
        <v>1248.29</v>
      </c>
      <c r="D15" s="68">
        <v>2205.3200000000002</v>
      </c>
      <c r="E15" s="68">
        <v>673.23500000000001</v>
      </c>
      <c r="F15" s="68">
        <v>7753.95</v>
      </c>
      <c r="G15" s="69">
        <v>12.07</v>
      </c>
      <c r="H15" s="22"/>
      <c r="I15" s="68">
        <v>10546.655533611109</v>
      </c>
      <c r="J15" s="68">
        <v>1207.2294432619055</v>
      </c>
      <c r="K15" s="68">
        <v>2099.3163074126974</v>
      </c>
      <c r="L15" s="68">
        <v>640.80162843650828</v>
      </c>
      <c r="M15" s="68">
        <v>7351.189730210318</v>
      </c>
      <c r="N15" s="69">
        <v>12.80706349206349</v>
      </c>
      <c r="O15" s="22"/>
      <c r="P15" s="25">
        <f t="shared" si="2"/>
        <v>-6.0752980846721094E-3</v>
      </c>
      <c r="Q15" s="25">
        <f t="shared" si="3"/>
        <v>3.0010231698461842E-2</v>
      </c>
      <c r="R15" s="25">
        <f t="shared" si="4"/>
        <v>1.3735152428933972E-2</v>
      </c>
      <c r="S15" s="25">
        <f t="shared" si="5"/>
        <v>3.3231427510274969E-2</v>
      </c>
      <c r="T15" s="25">
        <f t="shared" si="6"/>
        <v>6.9501493780740997E-2</v>
      </c>
      <c r="U15" s="25">
        <f t="shared" si="7"/>
        <v>-9.1798344620015015E-2</v>
      </c>
      <c r="V15" s="22"/>
      <c r="W15" s="25">
        <f t="shared" si="8"/>
        <v>2.2407297555765204E-2</v>
      </c>
      <c r="X15" s="25">
        <f t="shared" si="9"/>
        <v>6.7730983340942741E-2</v>
      </c>
      <c r="Y15" s="25">
        <f t="shared" si="10"/>
        <v>5.6777920728061204E-2</v>
      </c>
      <c r="Z15" s="25">
        <f t="shared" si="11"/>
        <v>0.10491982523967724</v>
      </c>
      <c r="AA15" s="25">
        <f t="shared" si="12"/>
        <v>0.11144403659724089</v>
      </c>
      <c r="AB15" s="25">
        <f t="shared" si="13"/>
        <v>-0.17268940413478429</v>
      </c>
      <c r="AC15" s="22"/>
      <c r="AD15" s="32" t="s">
        <v>36</v>
      </c>
      <c r="AE15" s="32" t="s">
        <v>36</v>
      </c>
      <c r="AF15" s="32" t="s">
        <v>36</v>
      </c>
      <c r="AG15" s="32" t="s">
        <v>36</v>
      </c>
      <c r="AH15" s="32" t="s">
        <v>36</v>
      </c>
      <c r="AI15" s="32" t="s">
        <v>36</v>
      </c>
      <c r="AJ15" s="22"/>
      <c r="AK15" s="32" t="s">
        <v>36</v>
      </c>
      <c r="AL15" s="32" t="s">
        <v>36</v>
      </c>
      <c r="AM15" s="32" t="s">
        <v>36</v>
      </c>
      <c r="AN15" s="32" t="s">
        <v>36</v>
      </c>
      <c r="AO15" s="32" t="s">
        <v>36</v>
      </c>
      <c r="AP15" s="32" t="s">
        <v>36</v>
      </c>
      <c r="AQ15" s="22"/>
    </row>
    <row r="16" spans="1:43" s="42" customFormat="1" ht="12.75" customHeight="1">
      <c r="A16" s="52">
        <v>2006</v>
      </c>
      <c r="B16" s="68">
        <v>12463.15</v>
      </c>
      <c r="C16" s="68">
        <v>1418.3</v>
      </c>
      <c r="D16" s="68">
        <v>2415.29</v>
      </c>
      <c r="E16" s="68">
        <v>787.68200000000002</v>
      </c>
      <c r="F16" s="68">
        <v>9139.02</v>
      </c>
      <c r="G16" s="69">
        <v>11.56</v>
      </c>
      <c r="H16" s="22"/>
      <c r="I16" s="68">
        <v>11409.779701872507</v>
      </c>
      <c r="J16" s="68">
        <v>1310.461235605577</v>
      </c>
      <c r="K16" s="68">
        <v>2263.4099660916313</v>
      </c>
      <c r="L16" s="68">
        <v>735.1260145059764</v>
      </c>
      <c r="M16" s="68">
        <v>8357.6316006015913</v>
      </c>
      <c r="N16" s="69">
        <v>12.806533864541835</v>
      </c>
      <c r="O16" s="22"/>
      <c r="P16" s="25">
        <f t="shared" si="2"/>
        <v>0.16287846979239551</v>
      </c>
      <c r="Q16" s="25">
        <f t="shared" si="3"/>
        <v>0.13619431382130753</v>
      </c>
      <c r="R16" s="25">
        <f t="shared" si="4"/>
        <v>9.5210672374077099E-2</v>
      </c>
      <c r="S16" s="25">
        <f t="shared" si="5"/>
        <v>0.16999561817196085</v>
      </c>
      <c r="T16" s="25">
        <f t="shared" si="6"/>
        <v>0.17862766718898127</v>
      </c>
      <c r="U16" s="25">
        <f t="shared" si="7"/>
        <v>-4.2253521126760507E-2</v>
      </c>
      <c r="V16" s="22"/>
      <c r="W16" s="25">
        <f t="shared" si="8"/>
        <v>8.1838661129180812E-2</v>
      </c>
      <c r="X16" s="25">
        <f t="shared" si="9"/>
        <v>8.5511327544117499E-2</v>
      </c>
      <c r="Y16" s="25">
        <f t="shared" si="10"/>
        <v>7.8165285573935872E-2</v>
      </c>
      <c r="Z16" s="25">
        <f t="shared" si="11"/>
        <v>0.14719748184724524</v>
      </c>
      <c r="AA16" s="25">
        <f t="shared" si="12"/>
        <v>0.13690870557390422</v>
      </c>
      <c r="AB16" s="25">
        <f t="shared" si="13"/>
        <v>-4.1354329349818642E-5</v>
      </c>
      <c r="AC16" s="22"/>
      <c r="AD16" s="32" t="s">
        <v>36</v>
      </c>
      <c r="AE16" s="32" t="s">
        <v>36</v>
      </c>
      <c r="AF16" s="32" t="s">
        <v>36</v>
      </c>
      <c r="AG16" s="32" t="s">
        <v>36</v>
      </c>
      <c r="AH16" s="32" t="s">
        <v>36</v>
      </c>
      <c r="AI16" s="32" t="s">
        <v>36</v>
      </c>
      <c r="AJ16" s="22"/>
      <c r="AK16" s="32" t="s">
        <v>36</v>
      </c>
      <c r="AL16" s="32" t="s">
        <v>36</v>
      </c>
      <c r="AM16" s="32" t="s">
        <v>36</v>
      </c>
      <c r="AN16" s="32" t="s">
        <v>36</v>
      </c>
      <c r="AO16" s="32" t="s">
        <v>36</v>
      </c>
      <c r="AP16" s="32" t="s">
        <v>36</v>
      </c>
      <c r="AQ16" s="22"/>
    </row>
    <row r="17" spans="1:43" s="42" customFormat="1" ht="12.75" customHeight="1">
      <c r="A17" s="52">
        <v>2007</v>
      </c>
      <c r="B17" s="68">
        <v>13264.82</v>
      </c>
      <c r="C17" s="68">
        <v>1468.36</v>
      </c>
      <c r="D17" s="68">
        <v>2652.28</v>
      </c>
      <c r="E17" s="68">
        <v>766.03700000000003</v>
      </c>
      <c r="F17" s="68">
        <v>9740.32</v>
      </c>
      <c r="G17" s="69">
        <v>22.5</v>
      </c>
      <c r="H17" s="22"/>
      <c r="I17" s="68">
        <v>13178.25538135458</v>
      </c>
      <c r="J17" s="68">
        <v>1477.184342215138</v>
      </c>
      <c r="K17" s="68">
        <v>2578.4666081673304</v>
      </c>
      <c r="L17" s="68">
        <v>804.41255098406384</v>
      </c>
      <c r="M17" s="68">
        <v>9653.041054733063</v>
      </c>
      <c r="N17" s="69">
        <v>17.535936254980093</v>
      </c>
      <c r="O17" s="22"/>
      <c r="P17" s="25">
        <f t="shared" si="2"/>
        <v>6.4323224866907669E-2</v>
      </c>
      <c r="Q17" s="25">
        <f t="shared" si="3"/>
        <v>3.5295776633998521E-2</v>
      </c>
      <c r="R17" s="25">
        <f t="shared" si="4"/>
        <v>9.812072256333626E-2</v>
      </c>
      <c r="S17" s="25">
        <f t="shared" si="5"/>
        <v>-2.7479363499483322E-2</v>
      </c>
      <c r="T17" s="25">
        <f t="shared" si="6"/>
        <v>6.5794800755441862E-2</v>
      </c>
      <c r="U17" s="25">
        <f t="shared" si="7"/>
        <v>0.94636678200692037</v>
      </c>
      <c r="V17" s="22"/>
      <c r="W17" s="25">
        <f t="shared" si="8"/>
        <v>0.15499647895847124</v>
      </c>
      <c r="X17" s="25">
        <f t="shared" si="9"/>
        <v>0.12722475268985467</v>
      </c>
      <c r="Y17" s="25">
        <f t="shared" si="10"/>
        <v>0.13919557075191591</v>
      </c>
      <c r="Z17" s="25">
        <f t="shared" si="11"/>
        <v>9.4251237353706996E-2</v>
      </c>
      <c r="AA17" s="25">
        <f t="shared" si="12"/>
        <v>0.15499719490366459</v>
      </c>
      <c r="AB17" s="25">
        <f t="shared" si="13"/>
        <v>0.36929605156730338</v>
      </c>
      <c r="AC17" s="22"/>
      <c r="AD17" s="32" t="s">
        <v>36</v>
      </c>
      <c r="AE17" s="32" t="s">
        <v>36</v>
      </c>
      <c r="AF17" s="32" t="s">
        <v>36</v>
      </c>
      <c r="AG17" s="32" t="s">
        <v>36</v>
      </c>
      <c r="AH17" s="32" t="s">
        <v>36</v>
      </c>
      <c r="AI17" s="32" t="s">
        <v>36</v>
      </c>
      <c r="AJ17" s="22"/>
      <c r="AK17" s="32" t="s">
        <v>36</v>
      </c>
      <c r="AL17" s="32" t="s">
        <v>36</v>
      </c>
      <c r="AM17" s="32" t="s">
        <v>36</v>
      </c>
      <c r="AN17" s="32" t="s">
        <v>36</v>
      </c>
      <c r="AO17" s="32" t="s">
        <v>36</v>
      </c>
      <c r="AP17" s="32" t="s">
        <v>36</v>
      </c>
      <c r="AQ17" s="22"/>
    </row>
    <row r="18" spans="1:43" s="42" customFormat="1">
      <c r="A18" s="52">
        <v>2008</v>
      </c>
      <c r="B18" s="68">
        <v>8776.39</v>
      </c>
      <c r="C18" s="68">
        <v>903.25</v>
      </c>
      <c r="D18" s="68">
        <v>1577.03</v>
      </c>
      <c r="E18" s="68">
        <v>499.45299999999997</v>
      </c>
      <c r="F18" s="68">
        <v>5757.05</v>
      </c>
      <c r="G18" s="69">
        <v>40</v>
      </c>
      <c r="H18" s="22"/>
      <c r="I18" s="68">
        <v>11244.062604442681</v>
      </c>
      <c r="J18" s="68">
        <v>1220.0420556442689</v>
      </c>
      <c r="K18" s="68">
        <v>2161.6847507588946</v>
      </c>
      <c r="L18" s="68">
        <v>655.37498010276693</v>
      </c>
      <c r="M18" s="68">
        <v>8030.8632330237151</v>
      </c>
      <c r="N18" s="69">
        <v>32.692608695652169</v>
      </c>
      <c r="O18" s="22"/>
      <c r="P18" s="25">
        <f t="shared" si="2"/>
        <v>-0.33837096922536458</v>
      </c>
      <c r="Q18" s="25">
        <f t="shared" si="3"/>
        <v>-0.38485793674575708</v>
      </c>
      <c r="R18" s="25">
        <f t="shared" si="4"/>
        <v>-0.40540591491094458</v>
      </c>
      <c r="S18" s="25">
        <f t="shared" si="5"/>
        <v>-0.3480040781319963</v>
      </c>
      <c r="T18" s="25">
        <f t="shared" si="6"/>
        <v>-0.40894652331750903</v>
      </c>
      <c r="U18" s="25">
        <f t="shared" si="7"/>
        <v>0.77777777777777768</v>
      </c>
      <c r="V18" s="22"/>
      <c r="W18" s="25">
        <f t="shared" si="8"/>
        <v>-0.14677153545290345</v>
      </c>
      <c r="X18" s="25">
        <f t="shared" si="9"/>
        <v>-0.17407596277744652</v>
      </c>
      <c r="Y18" s="25">
        <f t="shared" si="10"/>
        <v>-0.16163942402367104</v>
      </c>
      <c r="Z18" s="25">
        <f t="shared" si="11"/>
        <v>-0.18527504412875517</v>
      </c>
      <c r="AA18" s="25">
        <f t="shared" si="12"/>
        <v>-0.16804837071670431</v>
      </c>
      <c r="AB18" s="25">
        <f t="shared" si="13"/>
        <v>0.86432068526524652</v>
      </c>
      <c r="AC18" s="22"/>
      <c r="AD18" s="32" t="s">
        <v>36</v>
      </c>
      <c r="AE18" s="32" t="s">
        <v>36</v>
      </c>
      <c r="AF18" s="32" t="s">
        <v>36</v>
      </c>
      <c r="AG18" s="32" t="s">
        <v>36</v>
      </c>
      <c r="AH18" s="32" t="s">
        <v>36</v>
      </c>
      <c r="AI18" s="32" t="s">
        <v>36</v>
      </c>
      <c r="AJ18" s="22"/>
      <c r="AK18" s="32" t="s">
        <v>36</v>
      </c>
      <c r="AL18" s="32" t="s">
        <v>36</v>
      </c>
      <c r="AM18" s="32" t="s">
        <v>36</v>
      </c>
      <c r="AN18" s="32" t="s">
        <v>36</v>
      </c>
      <c r="AO18" s="32" t="s">
        <v>36</v>
      </c>
      <c r="AP18" s="32" t="s">
        <v>36</v>
      </c>
      <c r="AQ18" s="22"/>
    </row>
    <row r="19" spans="1:43" s="42" customFormat="1" ht="12.75" customHeight="1">
      <c r="A19" s="52">
        <v>2009</v>
      </c>
      <c r="B19" s="68">
        <v>10428.049999999999</v>
      </c>
      <c r="C19" s="68">
        <v>1115.0999999999999</v>
      </c>
      <c r="D19" s="68">
        <v>2269.15</v>
      </c>
      <c r="E19" s="68">
        <v>625.38900000000001</v>
      </c>
      <c r="F19" s="68">
        <v>7184.96</v>
      </c>
      <c r="G19" s="69">
        <v>21.68</v>
      </c>
      <c r="H19" s="22"/>
      <c r="I19" s="68">
        <v>8885.654698198412</v>
      </c>
      <c r="J19" s="68">
        <v>948.04638791666662</v>
      </c>
      <c r="K19" s="68">
        <v>1845.3849618293652</v>
      </c>
      <c r="L19" s="68">
        <v>521.67865098015886</v>
      </c>
      <c r="M19" s="68">
        <v>6100.6391989325411</v>
      </c>
      <c r="N19" s="69">
        <v>31.478571428571446</v>
      </c>
      <c r="O19" s="22"/>
      <c r="P19" s="25">
        <f t="shared" si="2"/>
        <v>0.18819355110700409</v>
      </c>
      <c r="Q19" s="25">
        <f t="shared" si="3"/>
        <v>0.23454193191253792</v>
      </c>
      <c r="R19" s="25">
        <f t="shared" si="4"/>
        <v>0.4388756079465832</v>
      </c>
      <c r="S19" s="25">
        <f t="shared" si="5"/>
        <v>0.25214784974762394</v>
      </c>
      <c r="T19" s="25">
        <f t="shared" si="6"/>
        <v>0.24802806993164905</v>
      </c>
      <c r="U19" s="25">
        <f t="shared" si="7"/>
        <v>-0.45799999999999996</v>
      </c>
      <c r="V19" s="22"/>
      <c r="W19" s="25">
        <f t="shared" si="8"/>
        <v>-0.20974695616799843</v>
      </c>
      <c r="X19" s="25">
        <f t="shared" si="9"/>
        <v>-0.22293958349162746</v>
      </c>
      <c r="Y19" s="25">
        <f t="shared" si="10"/>
        <v>-0.14632096045387155</v>
      </c>
      <c r="Z19" s="25">
        <f t="shared" si="11"/>
        <v>-0.20399974546120703</v>
      </c>
      <c r="AA19" s="25">
        <f t="shared" si="12"/>
        <v>-0.24035075409501427</v>
      </c>
      <c r="AB19" s="25">
        <f t="shared" si="13"/>
        <v>-3.7134915674140734E-2</v>
      </c>
      <c r="AC19" s="22"/>
      <c r="AD19" s="32" t="s">
        <v>36</v>
      </c>
      <c r="AE19" s="32" t="s">
        <v>36</v>
      </c>
      <c r="AF19" s="32" t="s">
        <v>36</v>
      </c>
      <c r="AG19" s="32" t="s">
        <v>36</v>
      </c>
      <c r="AH19" s="32" t="s">
        <v>36</v>
      </c>
      <c r="AI19" s="32" t="s">
        <v>36</v>
      </c>
      <c r="AJ19" s="22"/>
      <c r="AK19" s="32" t="s">
        <v>36</v>
      </c>
      <c r="AL19" s="32" t="s">
        <v>36</v>
      </c>
      <c r="AM19" s="32" t="s">
        <v>36</v>
      </c>
      <c r="AN19" s="32" t="s">
        <v>36</v>
      </c>
      <c r="AO19" s="32" t="s">
        <v>36</v>
      </c>
      <c r="AP19" s="32" t="s">
        <v>36</v>
      </c>
      <c r="AQ19" s="22"/>
    </row>
    <row r="20" spans="1:43" s="42" customFormat="1">
      <c r="A20" s="52">
        <v>2010</v>
      </c>
      <c r="B20" s="70">
        <v>11577.51</v>
      </c>
      <c r="C20" s="70">
        <v>1257.6400000000001</v>
      </c>
      <c r="D20" s="70">
        <v>2652.87</v>
      </c>
      <c r="E20" s="70">
        <v>783.64700000000005</v>
      </c>
      <c r="F20" s="70">
        <v>7964.02</v>
      </c>
      <c r="G20" s="69">
        <v>17.75</v>
      </c>
      <c r="H20" s="22"/>
      <c r="I20" s="70">
        <v>10668.583457571431</v>
      </c>
      <c r="J20" s="70">
        <v>1139.9655124484129</v>
      </c>
      <c r="K20" s="70">
        <v>2349.8935314365076</v>
      </c>
      <c r="L20" s="70">
        <v>672.47353060714272</v>
      </c>
      <c r="M20" s="70">
        <v>7233.543024936509</v>
      </c>
      <c r="N20" s="69">
        <v>22.5488888888889</v>
      </c>
      <c r="O20" s="22"/>
      <c r="P20" s="25">
        <f t="shared" si="2"/>
        <v>0.11022770316598041</v>
      </c>
      <c r="Q20" s="25">
        <f t="shared" si="3"/>
        <v>0.12782710070845682</v>
      </c>
      <c r="R20" s="25">
        <f t="shared" si="4"/>
        <v>0.16910296807174485</v>
      </c>
      <c r="S20" s="25">
        <f t="shared" si="5"/>
        <v>0.25305529838228691</v>
      </c>
      <c r="T20" s="25">
        <f t="shared" si="6"/>
        <v>0.10842927448447881</v>
      </c>
      <c r="U20" s="25">
        <f t="shared" si="7"/>
        <v>-0.18127306273062727</v>
      </c>
      <c r="V20" s="22"/>
      <c r="W20" s="25">
        <f>I20/I19-1</f>
        <v>0.20065249212694614</v>
      </c>
      <c r="X20" s="25">
        <f t="shared" si="9"/>
        <v>0.20243642819365504</v>
      </c>
      <c r="Y20" s="25">
        <f t="shared" si="10"/>
        <v>0.27338933612367433</v>
      </c>
      <c r="Z20" s="25">
        <f t="shared" si="11"/>
        <v>0.28905702647340847</v>
      </c>
      <c r="AA20" s="25">
        <f t="shared" si="12"/>
        <v>0.1857024795372586</v>
      </c>
      <c r="AB20" s="25">
        <f t="shared" si="13"/>
        <v>-0.28367496155106775</v>
      </c>
      <c r="AC20" s="22"/>
      <c r="AD20" s="32" t="s">
        <v>36</v>
      </c>
      <c r="AE20" s="32" t="s">
        <v>36</v>
      </c>
      <c r="AF20" s="32" t="s">
        <v>36</v>
      </c>
      <c r="AG20" s="32" t="s">
        <v>36</v>
      </c>
      <c r="AH20" s="32" t="s">
        <v>36</v>
      </c>
      <c r="AI20" s="32" t="s">
        <v>36</v>
      </c>
      <c r="AJ20" s="22"/>
      <c r="AK20" s="32" t="s">
        <v>36</v>
      </c>
      <c r="AL20" s="32" t="s">
        <v>36</v>
      </c>
      <c r="AM20" s="32" t="s">
        <v>36</v>
      </c>
      <c r="AN20" s="32" t="s">
        <v>36</v>
      </c>
      <c r="AO20" s="32" t="s">
        <v>36</v>
      </c>
      <c r="AP20" s="32" t="s">
        <v>36</v>
      </c>
      <c r="AQ20" s="22"/>
    </row>
    <row r="21" spans="1:43" s="42" customFormat="1" ht="12.75" customHeight="1">
      <c r="A21" s="52">
        <v>2011</v>
      </c>
      <c r="B21" s="70">
        <v>12217.56</v>
      </c>
      <c r="C21" s="70">
        <v>1257.5999999999999</v>
      </c>
      <c r="D21" s="70">
        <v>2605.15</v>
      </c>
      <c r="E21" s="70">
        <v>740.91600000000005</v>
      </c>
      <c r="F21" s="70">
        <v>7477.03</v>
      </c>
      <c r="G21" s="69">
        <v>23.4</v>
      </c>
      <c r="H21" s="22"/>
      <c r="I21" s="70">
        <v>11957.570003055556</v>
      </c>
      <c r="J21" s="70">
        <v>1267.6388094682545</v>
      </c>
      <c r="K21" s="70">
        <v>2677.4407503730172</v>
      </c>
      <c r="L21" s="70">
        <v>770.92754133333381</v>
      </c>
      <c r="M21" s="70">
        <v>7863.1831732936471</v>
      </c>
      <c r="N21" s="69">
        <v>24.202579365079369</v>
      </c>
      <c r="O21" s="22"/>
      <c r="P21" s="25">
        <f t="shared" si="2"/>
        <v>5.5283908197876652E-2</v>
      </c>
      <c r="Q21" s="25">
        <f t="shared" si="3"/>
        <v>-3.1805604147616684E-5</v>
      </c>
      <c r="R21" s="25">
        <f t="shared" si="4"/>
        <v>-1.7988065755200844E-2</v>
      </c>
      <c r="S21" s="25">
        <f t="shared" si="5"/>
        <v>-5.4528378211107786E-2</v>
      </c>
      <c r="T21" s="25">
        <f t="shared" si="6"/>
        <v>-6.11487665776832E-2</v>
      </c>
      <c r="U21" s="25">
        <f t="shared" si="7"/>
        <v>0.3183098591549296</v>
      </c>
      <c r="V21" s="22"/>
      <c r="W21" s="25">
        <f t="shared" si="8"/>
        <v>0.12082077724848639</v>
      </c>
      <c r="X21" s="25">
        <f t="shared" si="9"/>
        <v>0.11199750836814837</v>
      </c>
      <c r="Y21" s="25">
        <f t="shared" si="10"/>
        <v>0.13938811037803811</v>
      </c>
      <c r="Z21" s="25">
        <f t="shared" si="11"/>
        <v>0.14640577843606994</v>
      </c>
      <c r="AA21" s="25">
        <f t="shared" si="12"/>
        <v>8.7044501731247337E-2</v>
      </c>
      <c r="AB21" s="25">
        <f t="shared" si="13"/>
        <v>7.3338002787593393E-2</v>
      </c>
      <c r="AC21" s="22"/>
      <c r="AD21" s="32" t="s">
        <v>36</v>
      </c>
      <c r="AE21" s="32" t="s">
        <v>36</v>
      </c>
      <c r="AF21" s="32" t="s">
        <v>36</v>
      </c>
      <c r="AG21" s="32" t="s">
        <v>36</v>
      </c>
      <c r="AH21" s="32" t="s">
        <v>36</v>
      </c>
      <c r="AI21" s="32" t="s">
        <v>36</v>
      </c>
      <c r="AJ21" s="22"/>
      <c r="AK21" s="32" t="s">
        <v>36</v>
      </c>
      <c r="AL21" s="32" t="s">
        <v>36</v>
      </c>
      <c r="AM21" s="32" t="s">
        <v>36</v>
      </c>
      <c r="AN21" s="32" t="s">
        <v>36</v>
      </c>
      <c r="AO21" s="32" t="s">
        <v>36</v>
      </c>
      <c r="AP21" s="32" t="s">
        <v>36</v>
      </c>
      <c r="AQ21" s="22"/>
    </row>
    <row r="22" spans="1:43" s="42" customFormat="1" ht="12.75" customHeight="1">
      <c r="A22" s="54">
        <v>2012</v>
      </c>
      <c r="B22" s="68">
        <v>13104.12</v>
      </c>
      <c r="C22" s="68">
        <v>1426.19</v>
      </c>
      <c r="D22" s="68">
        <v>3019.51</v>
      </c>
      <c r="E22" s="68">
        <v>849.35</v>
      </c>
      <c r="F22" s="68">
        <v>8443.51</v>
      </c>
      <c r="G22" s="69">
        <v>18.02</v>
      </c>
      <c r="H22" s="22"/>
      <c r="I22" s="68">
        <v>12965.313441879998</v>
      </c>
      <c r="J22" s="68">
        <v>1379.3541596640005</v>
      </c>
      <c r="K22" s="68">
        <v>2965.5588466519989</v>
      </c>
      <c r="L22" s="68">
        <v>806.40376196399905</v>
      </c>
      <c r="M22" s="68">
        <v>8008.2358652679977</v>
      </c>
      <c r="N22" s="69">
        <v>17.79887999999999</v>
      </c>
      <c r="O22" s="22"/>
      <c r="P22" s="25">
        <f t="shared" si="2"/>
        <v>7.256440729572855E-2</v>
      </c>
      <c r="Q22" s="25">
        <f t="shared" si="3"/>
        <v>0.13405693384223927</v>
      </c>
      <c r="R22" s="25">
        <f t="shared" si="4"/>
        <v>0.15905418114120118</v>
      </c>
      <c r="S22" s="25">
        <f t="shared" si="5"/>
        <v>0.14635127328873976</v>
      </c>
      <c r="T22" s="25">
        <f t="shared" si="6"/>
        <v>0.12925987992558552</v>
      </c>
      <c r="U22" s="25">
        <f t="shared" si="7"/>
        <v>-0.22991452991452987</v>
      </c>
      <c r="V22" s="22"/>
      <c r="W22" s="25">
        <f t="shared" si="8"/>
        <v>8.4276607920081625E-2</v>
      </c>
      <c r="X22" s="25">
        <f t="shared" si="9"/>
        <v>8.8128691991220975E-2</v>
      </c>
      <c r="Y22" s="25">
        <f t="shared" si="10"/>
        <v>0.10760951339029323</v>
      </c>
      <c r="Z22" s="25">
        <f t="shared" si="11"/>
        <v>4.601758106774656E-2</v>
      </c>
      <c r="AA22" s="25">
        <f t="shared" si="12"/>
        <v>1.8447070197602056E-2</v>
      </c>
      <c r="AB22" s="25">
        <f t="shared" si="13"/>
        <v>-0.26458747509858149</v>
      </c>
      <c r="AC22" s="22"/>
      <c r="AD22" s="32" t="s">
        <v>36</v>
      </c>
      <c r="AE22" s="32" t="s">
        <v>36</v>
      </c>
      <c r="AF22" s="32" t="s">
        <v>36</v>
      </c>
      <c r="AG22" s="32" t="s">
        <v>36</v>
      </c>
      <c r="AH22" s="32" t="s">
        <v>36</v>
      </c>
      <c r="AI22" s="32" t="s">
        <v>36</v>
      </c>
      <c r="AJ22" s="22"/>
      <c r="AK22" s="32" t="s">
        <v>36</v>
      </c>
      <c r="AL22" s="32" t="s">
        <v>36</v>
      </c>
      <c r="AM22" s="32" t="s">
        <v>36</v>
      </c>
      <c r="AN22" s="32" t="s">
        <v>36</v>
      </c>
      <c r="AO22" s="32" t="s">
        <v>36</v>
      </c>
      <c r="AP22" s="32" t="s">
        <v>36</v>
      </c>
      <c r="AQ22" s="22"/>
    </row>
    <row r="23" spans="1:43" s="42" customFormat="1" ht="12.75" customHeight="1">
      <c r="A23" s="54">
        <v>2013</v>
      </c>
      <c r="B23" s="68">
        <v>16576.66</v>
      </c>
      <c r="C23" s="68">
        <v>1848.36</v>
      </c>
      <c r="D23" s="68">
        <v>4176.59</v>
      </c>
      <c r="E23" s="68">
        <v>1163.6369999999999</v>
      </c>
      <c r="F23" s="68">
        <v>10400.32</v>
      </c>
      <c r="G23" s="69">
        <v>13.72</v>
      </c>
      <c r="H23" s="22"/>
      <c r="I23" s="68">
        <v>15009.522775317464</v>
      </c>
      <c r="J23" s="68">
        <v>1643.7989681150787</v>
      </c>
      <c r="K23" s="68">
        <v>3541.2921879047631</v>
      </c>
      <c r="L23" s="68">
        <v>1008.5196036944452</v>
      </c>
      <c r="M23" s="68">
        <v>9432.3350074603131</v>
      </c>
      <c r="N23" s="69">
        <v>14.230119047619041</v>
      </c>
      <c r="O23" s="22"/>
      <c r="P23" s="25">
        <f t="shared" si="2"/>
        <v>0.26499604704474611</v>
      </c>
      <c r="Q23" s="25">
        <f t="shared" si="3"/>
        <v>0.29601245275874866</v>
      </c>
      <c r="R23" s="25">
        <f t="shared" si="4"/>
        <v>0.38320124788459053</v>
      </c>
      <c r="S23" s="25">
        <f t="shared" si="5"/>
        <v>0.37003237770059449</v>
      </c>
      <c r="T23" s="25">
        <f t="shared" si="6"/>
        <v>0.23175314531515911</v>
      </c>
      <c r="U23" s="25">
        <f t="shared" si="7"/>
        <v>-0.23862375138734737</v>
      </c>
      <c r="V23" s="22"/>
      <c r="W23" s="25">
        <f t="shared" si="8"/>
        <v>0.1576675598782169</v>
      </c>
      <c r="X23" s="25">
        <f t="shared" si="9"/>
        <v>0.19171639611069491</v>
      </c>
      <c r="Y23" s="25">
        <f t="shared" si="10"/>
        <v>0.19413991460757729</v>
      </c>
      <c r="Z23" s="25">
        <f t="shared" si="11"/>
        <v>0.25063851542333127</v>
      </c>
      <c r="AA23" s="25">
        <f t="shared" si="12"/>
        <v>0.17782932048351419</v>
      </c>
      <c r="AB23" s="25">
        <f t="shared" si="13"/>
        <v>-0.20050480436864293</v>
      </c>
      <c r="AC23" s="22"/>
      <c r="AD23" s="32" t="s">
        <v>36</v>
      </c>
      <c r="AE23" s="32" t="s">
        <v>36</v>
      </c>
      <c r="AF23" s="32" t="s">
        <v>36</v>
      </c>
      <c r="AG23" s="32" t="s">
        <v>36</v>
      </c>
      <c r="AH23" s="32" t="s">
        <v>36</v>
      </c>
      <c r="AI23" s="32" t="s">
        <v>36</v>
      </c>
      <c r="AJ23" s="22"/>
      <c r="AK23" s="32" t="s">
        <v>36</v>
      </c>
      <c r="AL23" s="32" t="s">
        <v>36</v>
      </c>
      <c r="AM23" s="32" t="s">
        <v>36</v>
      </c>
      <c r="AN23" s="32" t="s">
        <v>36</v>
      </c>
      <c r="AO23" s="32" t="s">
        <v>36</v>
      </c>
      <c r="AP23" s="32" t="s">
        <v>36</v>
      </c>
      <c r="AQ23" s="22"/>
    </row>
    <row r="24" spans="1:43" s="42" customFormat="1" ht="12.75" customHeight="1">
      <c r="A24" s="54">
        <v>2014</v>
      </c>
      <c r="B24" s="68">
        <v>17823.07</v>
      </c>
      <c r="C24" s="68">
        <v>2058.9</v>
      </c>
      <c r="D24" s="68">
        <v>4736.05</v>
      </c>
      <c r="E24" s="68">
        <v>1204.6959999999999</v>
      </c>
      <c r="F24" s="68">
        <v>10839.24</v>
      </c>
      <c r="G24" s="69">
        <v>19.2</v>
      </c>
      <c r="H24" s="22"/>
      <c r="I24" s="68">
        <v>16777.690937261905</v>
      </c>
      <c r="J24" s="68">
        <v>1931.376109746031</v>
      </c>
      <c r="K24" s="68">
        <v>4375.1035534206349</v>
      </c>
      <c r="L24" s="68">
        <v>1151.6909111587304</v>
      </c>
      <c r="M24" s="68">
        <v>10655.293011773811</v>
      </c>
      <c r="N24" s="69">
        <v>14.175992063492068</v>
      </c>
      <c r="O24" s="22"/>
      <c r="P24" s="25">
        <f t="shared" si="2"/>
        <v>7.5190659638310731E-2</v>
      </c>
      <c r="Q24" s="25">
        <f t="shared" si="3"/>
        <v>0.11390638187366098</v>
      </c>
      <c r="R24" s="25">
        <f t="shared" si="4"/>
        <v>0.13395138139008145</v>
      </c>
      <c r="S24" s="25">
        <f t="shared" si="5"/>
        <v>3.5285058828483429E-2</v>
      </c>
      <c r="T24" s="25">
        <f t="shared" si="6"/>
        <v>4.2202547613919617E-2</v>
      </c>
      <c r="U24" s="25">
        <f t="shared" si="7"/>
        <v>0.39941690962099119</v>
      </c>
      <c r="V24" s="22"/>
      <c r="W24" s="25">
        <f t="shared" si="8"/>
        <v>0.11780308997246203</v>
      </c>
      <c r="X24" s="25">
        <f t="shared" si="9"/>
        <v>0.1749466614890951</v>
      </c>
      <c r="Y24" s="25">
        <f t="shared" si="10"/>
        <v>0.23545398720945521</v>
      </c>
      <c r="Z24" s="25">
        <f t="shared" si="11"/>
        <v>0.14196184877300833</v>
      </c>
      <c r="AA24" s="25">
        <f t="shared" si="12"/>
        <v>0.12965591270308185</v>
      </c>
      <c r="AB24" s="25">
        <f t="shared" si="13"/>
        <v>-3.8036915886540124E-3</v>
      </c>
      <c r="AC24" s="22"/>
      <c r="AD24" s="32" t="s">
        <v>36</v>
      </c>
      <c r="AE24" s="32" t="s">
        <v>36</v>
      </c>
      <c r="AF24" s="32" t="s">
        <v>36</v>
      </c>
      <c r="AG24" s="32" t="s">
        <v>36</v>
      </c>
      <c r="AH24" s="32" t="s">
        <v>36</v>
      </c>
      <c r="AI24" s="32" t="s">
        <v>36</v>
      </c>
      <c r="AJ24" s="22"/>
      <c r="AK24" s="32" t="s">
        <v>36</v>
      </c>
      <c r="AL24" s="32" t="s">
        <v>36</v>
      </c>
      <c r="AM24" s="32" t="s">
        <v>36</v>
      </c>
      <c r="AN24" s="32" t="s">
        <v>36</v>
      </c>
      <c r="AO24" s="32" t="s">
        <v>36</v>
      </c>
      <c r="AP24" s="32" t="s">
        <v>36</v>
      </c>
      <c r="AQ24" s="22"/>
    </row>
    <row r="25" spans="1:43" s="42" customFormat="1" ht="12.75" customHeight="1">
      <c r="A25" s="54">
        <v>2015</v>
      </c>
      <c r="B25" s="68">
        <v>17425.03</v>
      </c>
      <c r="C25" s="68">
        <v>2043.94</v>
      </c>
      <c r="D25" s="68">
        <v>5007.41</v>
      </c>
      <c r="E25" s="68">
        <v>1135.8889999999999</v>
      </c>
      <c r="F25" s="68">
        <v>10143.42</v>
      </c>
      <c r="G25" s="69">
        <v>18.21</v>
      </c>
      <c r="H25" s="22"/>
      <c r="I25" s="68">
        <v>17587.088212539671</v>
      </c>
      <c r="J25" s="68">
        <v>2061.0677412420632</v>
      </c>
      <c r="K25" s="68">
        <v>4945.5535404126958</v>
      </c>
      <c r="L25" s="68">
        <v>1205.620040174603</v>
      </c>
      <c r="M25" s="68">
        <v>10673.225012876987</v>
      </c>
      <c r="N25" s="69">
        <v>16.674126984126978</v>
      </c>
      <c r="O25" s="22"/>
      <c r="P25" s="25">
        <f t="shared" si="2"/>
        <v>-2.2332852869904052E-2</v>
      </c>
      <c r="Q25" s="25">
        <f t="shared" si="3"/>
        <v>-7.26601583369757E-3</v>
      </c>
      <c r="R25" s="25">
        <f t="shared" si="4"/>
        <v>5.7296692391338722E-2</v>
      </c>
      <c r="S25" s="25">
        <f t="shared" si="5"/>
        <v>-5.7115654073724875E-2</v>
      </c>
      <c r="T25" s="25">
        <f t="shared" si="6"/>
        <v>-6.4194537624409076E-2</v>
      </c>
      <c r="U25" s="25">
        <f t="shared" si="7"/>
        <v>-5.1562499999999956E-2</v>
      </c>
      <c r="V25" s="22"/>
      <c r="W25" s="25">
        <f t="shared" si="8"/>
        <v>4.8242471404700948E-2</v>
      </c>
      <c r="X25" s="25">
        <f t="shared" si="9"/>
        <v>6.7149857990677075E-2</v>
      </c>
      <c r="Y25" s="25">
        <f t="shared" si="10"/>
        <v>0.13038548231528369</v>
      </c>
      <c r="Z25" s="25">
        <f t="shared" si="11"/>
        <v>4.6826043770384462E-2</v>
      </c>
      <c r="AA25" s="25">
        <f t="shared" si="12"/>
        <v>1.682919567144836E-3</v>
      </c>
      <c r="AB25" s="25">
        <f t="shared" si="13"/>
        <v>0.17622293448290272</v>
      </c>
      <c r="AC25" s="22"/>
      <c r="AD25" s="32" t="s">
        <v>36</v>
      </c>
      <c r="AE25" s="32" t="s">
        <v>36</v>
      </c>
      <c r="AF25" s="32" t="s">
        <v>36</v>
      </c>
      <c r="AG25" s="32" t="s">
        <v>36</v>
      </c>
      <c r="AH25" s="32" t="s">
        <v>36</v>
      </c>
      <c r="AI25" s="32" t="s">
        <v>36</v>
      </c>
      <c r="AJ25" s="22"/>
      <c r="AK25" s="32" t="s">
        <v>36</v>
      </c>
      <c r="AL25" s="32" t="s">
        <v>36</v>
      </c>
      <c r="AM25" s="32" t="s">
        <v>36</v>
      </c>
      <c r="AN25" s="32" t="s">
        <v>36</v>
      </c>
      <c r="AO25" s="32" t="s">
        <v>36</v>
      </c>
      <c r="AP25" s="32" t="s">
        <v>36</v>
      </c>
      <c r="AQ25" s="22"/>
    </row>
    <row r="26" spans="1:43" s="42" customFormat="1" ht="12.75" customHeight="1">
      <c r="A26" s="54">
        <v>2016</v>
      </c>
      <c r="B26" s="68">
        <v>19762.599999999999</v>
      </c>
      <c r="C26" s="68">
        <v>2238.83</v>
      </c>
      <c r="D26" s="68">
        <v>5383.12</v>
      </c>
      <c r="E26" s="68">
        <v>1357.13</v>
      </c>
      <c r="F26" s="68">
        <v>11056.9</v>
      </c>
      <c r="G26" s="69">
        <v>14.04</v>
      </c>
      <c r="H26" s="22"/>
      <c r="I26" s="68">
        <v>17927.107348690464</v>
      </c>
      <c r="J26" s="68">
        <v>2094.6512639880957</v>
      </c>
      <c r="K26" s="68">
        <v>4987.792947436511</v>
      </c>
      <c r="L26" s="68">
        <v>1171.696903519841</v>
      </c>
      <c r="M26" s="68">
        <v>10391.711565547623</v>
      </c>
      <c r="N26" s="69">
        <v>15.825634920634913</v>
      </c>
      <c r="O26" s="22"/>
      <c r="P26" s="25">
        <f t="shared" si="2"/>
        <v>0.13415012771857504</v>
      </c>
      <c r="Q26" s="25">
        <f t="shared" si="3"/>
        <v>9.5350157049619799E-2</v>
      </c>
      <c r="R26" s="25">
        <f t="shared" si="4"/>
        <v>7.5030804347956392E-2</v>
      </c>
      <c r="S26" s="25">
        <f t="shared" si="5"/>
        <v>0.19477343296748195</v>
      </c>
      <c r="T26" s="25">
        <f t="shared" si="6"/>
        <v>9.0056410954096222E-2</v>
      </c>
      <c r="U26" s="25">
        <f t="shared" si="7"/>
        <v>-0.22899505766062611</v>
      </c>
      <c r="V26" s="22"/>
      <c r="W26" s="25">
        <f t="shared" si="8"/>
        <v>1.9333452589858302E-2</v>
      </c>
      <c r="X26" s="25">
        <f t="shared" si="9"/>
        <v>1.6294235300482685E-2</v>
      </c>
      <c r="Y26" s="25">
        <f t="shared" si="10"/>
        <v>8.5408856013093892E-3</v>
      </c>
      <c r="Z26" s="25">
        <f t="shared" si="11"/>
        <v>-2.8137502301180284E-2</v>
      </c>
      <c r="AA26" s="25">
        <f t="shared" si="12"/>
        <v>-2.637566874020969E-2</v>
      </c>
      <c r="AB26" s="25">
        <f t="shared" si="13"/>
        <v>-5.0886745932773092E-2</v>
      </c>
      <c r="AC26" s="22"/>
      <c r="AD26" s="32" t="s">
        <v>36</v>
      </c>
      <c r="AE26" s="32" t="s">
        <v>36</v>
      </c>
      <c r="AF26" s="32" t="s">
        <v>36</v>
      </c>
      <c r="AG26" s="32" t="s">
        <v>36</v>
      </c>
      <c r="AH26" s="32" t="s">
        <v>36</v>
      </c>
      <c r="AI26" s="32" t="s">
        <v>36</v>
      </c>
      <c r="AJ26" s="22"/>
      <c r="AK26" s="32" t="s">
        <v>36</v>
      </c>
      <c r="AL26" s="32" t="s">
        <v>36</v>
      </c>
      <c r="AM26" s="32" t="s">
        <v>36</v>
      </c>
      <c r="AN26" s="32" t="s">
        <v>36</v>
      </c>
      <c r="AO26" s="32" t="s">
        <v>36</v>
      </c>
      <c r="AP26" s="32" t="s">
        <v>36</v>
      </c>
      <c r="AQ26" s="22"/>
    </row>
    <row r="27" spans="1:43" s="42" customFormat="1" ht="12.75" customHeight="1">
      <c r="A27" s="54">
        <v>2017</v>
      </c>
      <c r="B27" s="68">
        <v>24719.22</v>
      </c>
      <c r="C27" s="68">
        <v>2676.61</v>
      </c>
      <c r="D27" s="68">
        <v>6950.16</v>
      </c>
      <c r="E27" s="68">
        <v>1535.511</v>
      </c>
      <c r="F27" s="68">
        <v>12808.84</v>
      </c>
      <c r="G27" s="69">
        <v>11.04</v>
      </c>
      <c r="H27" s="22"/>
      <c r="I27" s="68">
        <v>21750.20374788843</v>
      </c>
      <c r="J27" s="68">
        <v>2449.0763790517926</v>
      </c>
      <c r="K27" s="68">
        <v>6235.2989137171289</v>
      </c>
      <c r="L27" s="68">
        <v>1423.4193635776894</v>
      </c>
      <c r="M27" s="68">
        <v>11846.116876653392</v>
      </c>
      <c r="N27" s="69">
        <v>11.090239043824706</v>
      </c>
      <c r="O27" s="22"/>
      <c r="P27" s="25">
        <f t="shared" si="2"/>
        <v>0.25080809205266519</v>
      </c>
      <c r="Q27" s="25">
        <f t="shared" si="3"/>
        <v>0.19553963454125611</v>
      </c>
      <c r="R27" s="25">
        <f t="shared" si="4"/>
        <v>0.29110255762457449</v>
      </c>
      <c r="S27" s="25">
        <f t="shared" si="5"/>
        <v>0.13143987679883273</v>
      </c>
      <c r="T27" s="25">
        <f t="shared" si="6"/>
        <v>0.15844766616321038</v>
      </c>
      <c r="U27" s="25">
        <f t="shared" si="7"/>
        <v>-0.21367521367521369</v>
      </c>
      <c r="V27" s="22"/>
      <c r="W27" s="25">
        <f t="shared" si="8"/>
        <v>0.21325785163423117</v>
      </c>
      <c r="X27" s="25">
        <f t="shared" si="9"/>
        <v>0.16920483192457136</v>
      </c>
      <c r="Y27" s="25">
        <f t="shared" si="10"/>
        <v>0.25011181888008749</v>
      </c>
      <c r="Z27" s="25">
        <f t="shared" si="11"/>
        <v>0.21483581573157728</v>
      </c>
      <c r="AA27" s="25">
        <f t="shared" si="12"/>
        <v>0.13995820630045808</v>
      </c>
      <c r="AB27" s="25">
        <f t="shared" si="13"/>
        <v>-0.29922312125599237</v>
      </c>
      <c r="AC27" s="22"/>
      <c r="AD27" s="32" t="s">
        <v>36</v>
      </c>
      <c r="AE27" s="32" t="s">
        <v>36</v>
      </c>
      <c r="AF27" s="32" t="s">
        <v>36</v>
      </c>
      <c r="AG27" s="32" t="s">
        <v>36</v>
      </c>
      <c r="AH27" s="32" t="s">
        <v>36</v>
      </c>
      <c r="AI27" s="32" t="s">
        <v>36</v>
      </c>
      <c r="AJ27" s="22"/>
      <c r="AK27" s="32" t="s">
        <v>36</v>
      </c>
      <c r="AL27" s="32" t="s">
        <v>36</v>
      </c>
      <c r="AM27" s="32" t="s">
        <v>36</v>
      </c>
      <c r="AN27" s="32" t="s">
        <v>36</v>
      </c>
      <c r="AO27" s="32" t="s">
        <v>36</v>
      </c>
      <c r="AP27" s="32" t="s">
        <v>36</v>
      </c>
      <c r="AQ27" s="22"/>
    </row>
    <row r="28" spans="1:43" s="42" customFormat="1" ht="12.75" customHeight="1">
      <c r="A28" s="54">
        <v>2018</v>
      </c>
      <c r="B28" s="68">
        <v>23327.46</v>
      </c>
      <c r="C28" s="68">
        <v>2506.85</v>
      </c>
      <c r="D28" s="68">
        <v>6635.28</v>
      </c>
      <c r="E28" s="68">
        <v>1348.559</v>
      </c>
      <c r="F28" s="68">
        <v>11374.39</v>
      </c>
      <c r="G28" s="69">
        <v>25.42</v>
      </c>
      <c r="H28" s="22"/>
      <c r="I28" s="68">
        <v>25053.949997490017</v>
      </c>
      <c r="J28" s="68">
        <v>2746.2141833227111</v>
      </c>
      <c r="K28" s="68">
        <v>7425.957811318729</v>
      </c>
      <c r="L28" s="68">
        <v>1590.7293263745019</v>
      </c>
      <c r="M28" s="68">
        <v>12653.069122629486</v>
      </c>
      <c r="N28" s="69">
        <v>16.639840637450188</v>
      </c>
      <c r="O28" s="22"/>
      <c r="P28" s="25">
        <f t="shared" si="2"/>
        <v>-5.6302747416787535E-2</v>
      </c>
      <c r="Q28" s="25">
        <f t="shared" si="3"/>
        <v>-6.3423509588621529E-2</v>
      </c>
      <c r="R28" s="25">
        <f t="shared" si="4"/>
        <v>-4.5305431817396991E-2</v>
      </c>
      <c r="S28" s="25">
        <f t="shared" si="5"/>
        <v>-0.12175230265364434</v>
      </c>
      <c r="T28" s="25">
        <f t="shared" si="6"/>
        <v>-0.11198906380281126</v>
      </c>
      <c r="U28" s="25">
        <f t="shared" si="7"/>
        <v>1.3025362318840581</v>
      </c>
      <c r="V28" s="22"/>
      <c r="W28" s="25">
        <f t="shared" si="8"/>
        <v>0.15189495638275674</v>
      </c>
      <c r="X28" s="25">
        <f t="shared" si="9"/>
        <v>0.12132647507954042</v>
      </c>
      <c r="Y28" s="25">
        <f t="shared" si="10"/>
        <v>0.19095458198198823</v>
      </c>
      <c r="Z28" s="25">
        <f t="shared" si="11"/>
        <v>0.11754087873041685</v>
      </c>
      <c r="AA28" s="25">
        <f t="shared" si="12"/>
        <v>6.8119558027192495E-2</v>
      </c>
      <c r="AB28" s="25">
        <f t="shared" si="13"/>
        <v>0.50040414563612368</v>
      </c>
      <c r="AC28" s="22"/>
      <c r="AD28" s="32" t="s">
        <v>36</v>
      </c>
      <c r="AE28" s="32" t="s">
        <v>36</v>
      </c>
      <c r="AF28" s="32" t="s">
        <v>36</v>
      </c>
      <c r="AG28" s="32" t="s">
        <v>36</v>
      </c>
      <c r="AH28" s="32" t="s">
        <v>36</v>
      </c>
      <c r="AI28" s="32" t="s">
        <v>36</v>
      </c>
      <c r="AJ28" s="22"/>
      <c r="AK28" s="32" t="s">
        <v>36</v>
      </c>
      <c r="AL28" s="32" t="s">
        <v>36</v>
      </c>
      <c r="AM28" s="32" t="s">
        <v>36</v>
      </c>
      <c r="AN28" s="32" t="s">
        <v>36</v>
      </c>
      <c r="AO28" s="32" t="s">
        <v>36</v>
      </c>
      <c r="AP28" s="32" t="s">
        <v>36</v>
      </c>
      <c r="AQ28" s="22"/>
    </row>
    <row r="29" spans="1:43" s="42" customFormat="1" ht="12.75" customHeight="1">
      <c r="A29" s="54">
        <v>2019</v>
      </c>
      <c r="B29" s="68">
        <v>28538.44</v>
      </c>
      <c r="C29" s="68">
        <v>3230.78</v>
      </c>
      <c r="D29" s="68">
        <v>8972.6039999999994</v>
      </c>
      <c r="E29" s="68">
        <v>1668.4690000000001</v>
      </c>
      <c r="F29" s="68">
        <v>13913.03</v>
      </c>
      <c r="G29" s="69">
        <v>13.78</v>
      </c>
      <c r="H29" s="22"/>
      <c r="I29" s="68">
        <v>26379.59</v>
      </c>
      <c r="J29" s="68">
        <v>2913.36</v>
      </c>
      <c r="K29" s="68">
        <v>7939.9809999999998</v>
      </c>
      <c r="L29" s="68">
        <v>1546.18</v>
      </c>
      <c r="M29" s="68">
        <v>12864.52</v>
      </c>
      <c r="N29" s="69">
        <v>15.39</v>
      </c>
      <c r="O29" s="22"/>
      <c r="P29" s="25">
        <f t="shared" si="2"/>
        <v>0.22338394321542077</v>
      </c>
      <c r="Q29" s="25">
        <f t="shared" si="3"/>
        <v>0.28878074077028959</v>
      </c>
      <c r="R29" s="25">
        <f t="shared" si="4"/>
        <v>0.35225702607877896</v>
      </c>
      <c r="S29" s="25">
        <f t="shared" si="5"/>
        <v>0.23722358458176473</v>
      </c>
      <c r="T29" s="25">
        <f t="shared" si="6"/>
        <v>0.22318911167983524</v>
      </c>
      <c r="U29" s="25">
        <f t="shared" si="7"/>
        <v>-0.45790715971675855</v>
      </c>
      <c r="V29" s="22"/>
      <c r="W29" s="25">
        <f t="shared" si="8"/>
        <v>5.2911417267248906E-2</v>
      </c>
      <c r="X29" s="25">
        <f t="shared" si="9"/>
        <v>6.0864086163539888E-2</v>
      </c>
      <c r="Y29" s="25">
        <f t="shared" si="10"/>
        <v>6.9219783055835649E-2</v>
      </c>
      <c r="Z29" s="25">
        <f t="shared" si="11"/>
        <v>-2.8005598209492999E-2</v>
      </c>
      <c r="AA29" s="25">
        <f t="shared" si="12"/>
        <v>1.6711429876909767E-2</v>
      </c>
      <c r="AB29" s="25">
        <f t="shared" si="13"/>
        <v>-7.5111334578364497E-2</v>
      </c>
      <c r="AC29" s="22"/>
      <c r="AD29" s="32" t="s">
        <v>36</v>
      </c>
      <c r="AE29" s="32" t="s">
        <v>36</v>
      </c>
      <c r="AF29" s="32" t="s">
        <v>36</v>
      </c>
      <c r="AG29" s="32" t="s">
        <v>36</v>
      </c>
      <c r="AH29" s="32" t="s">
        <v>36</v>
      </c>
      <c r="AI29" s="32" t="s">
        <v>36</v>
      </c>
      <c r="AJ29" s="22"/>
      <c r="AK29" s="32" t="s">
        <v>36</v>
      </c>
      <c r="AL29" s="32" t="s">
        <v>36</v>
      </c>
      <c r="AM29" s="32" t="s">
        <v>36</v>
      </c>
      <c r="AN29" s="32" t="s">
        <v>36</v>
      </c>
      <c r="AO29" s="32" t="s">
        <v>36</v>
      </c>
      <c r="AP29" s="32" t="s">
        <v>36</v>
      </c>
      <c r="AQ29" s="22"/>
    </row>
    <row r="30" spans="1:43" s="42" customFormat="1" ht="12.75" customHeight="1">
      <c r="A30" s="54">
        <v>2020</v>
      </c>
      <c r="B30" s="68">
        <v>30606.48</v>
      </c>
      <c r="C30" s="68">
        <v>3756.07</v>
      </c>
      <c r="D30" s="68">
        <v>12888.28</v>
      </c>
      <c r="E30" s="68">
        <v>1974.855</v>
      </c>
      <c r="F30" s="68">
        <v>14524.8</v>
      </c>
      <c r="G30" s="69">
        <v>22.75</v>
      </c>
      <c r="H30" s="22"/>
      <c r="I30" s="68">
        <v>26890.67</v>
      </c>
      <c r="J30" s="68">
        <v>3217.86</v>
      </c>
      <c r="K30" s="68">
        <v>10201.505999999999</v>
      </c>
      <c r="L30" s="68">
        <v>1523.903</v>
      </c>
      <c r="M30" s="68">
        <v>12624.99</v>
      </c>
      <c r="N30" s="69">
        <v>29.25</v>
      </c>
      <c r="O30" s="22"/>
      <c r="P30" s="25">
        <f t="shared" ref="P30" si="14">B30/B29-1</f>
        <v>7.246506816770637E-2</v>
      </c>
      <c r="Q30" s="25">
        <f t="shared" ref="Q30" si="15">C30/C29-1</f>
        <v>0.16258921994069531</v>
      </c>
      <c r="R30" s="25">
        <f t="shared" ref="R30" si="16">D30/D29-1</f>
        <v>0.43640352343645183</v>
      </c>
      <c r="S30" s="25">
        <f t="shared" ref="S30" si="17">E30/E29-1</f>
        <v>0.18363301925297981</v>
      </c>
      <c r="T30" s="25">
        <f t="shared" ref="T30" si="18">F30/F29-1</f>
        <v>4.3971011346917166E-2</v>
      </c>
      <c r="U30" s="25">
        <f t="shared" ref="U30" si="19">G30/G29-1</f>
        <v>0.65094339622641506</v>
      </c>
      <c r="V30" s="22"/>
      <c r="W30" s="25">
        <f t="shared" ref="W30" si="20">I30/I29-1</f>
        <v>1.9374069119345583E-2</v>
      </c>
      <c r="X30" s="25">
        <f t="shared" ref="X30" si="21">J30/J29-1</f>
        <v>0.10451849410989378</v>
      </c>
      <c r="Y30" s="25">
        <f t="shared" ref="Y30" si="22">K30/K29-1</f>
        <v>0.28482750777363308</v>
      </c>
      <c r="Z30" s="25">
        <f t="shared" ref="Z30" si="23">L30/L29-1</f>
        <v>-1.4407766236790076E-2</v>
      </c>
      <c r="AA30" s="25">
        <f t="shared" ref="AA30" si="24">M30/M29-1</f>
        <v>-1.8619427697263546E-2</v>
      </c>
      <c r="AB30" s="25">
        <f t="shared" ref="AB30" si="25">N30/N29-1</f>
        <v>0.90058479532163727</v>
      </c>
      <c r="AC30" s="22"/>
      <c r="AD30" s="32" t="s">
        <v>36</v>
      </c>
      <c r="AE30" s="32" t="s">
        <v>36</v>
      </c>
      <c r="AF30" s="32" t="s">
        <v>36</v>
      </c>
      <c r="AG30" s="32" t="s">
        <v>36</v>
      </c>
      <c r="AH30" s="32" t="s">
        <v>36</v>
      </c>
      <c r="AI30" s="32" t="s">
        <v>36</v>
      </c>
      <c r="AJ30" s="22"/>
      <c r="AK30" s="32" t="s">
        <v>36</v>
      </c>
      <c r="AL30" s="32" t="s">
        <v>36</v>
      </c>
      <c r="AM30" s="32" t="s">
        <v>36</v>
      </c>
      <c r="AN30" s="32" t="s">
        <v>36</v>
      </c>
      <c r="AO30" s="32" t="s">
        <v>36</v>
      </c>
      <c r="AP30" s="32" t="s">
        <v>36</v>
      </c>
      <c r="AQ30" s="22"/>
    </row>
    <row r="31" spans="1:43" s="42" customFormat="1" ht="12.75" customHeight="1">
      <c r="A31" s="54"/>
      <c r="B31" s="68"/>
      <c r="C31" s="68"/>
      <c r="D31" s="68"/>
      <c r="E31" s="68"/>
      <c r="F31" s="68"/>
      <c r="G31" s="69"/>
      <c r="H31" s="22"/>
      <c r="I31" s="68"/>
      <c r="J31" s="68"/>
      <c r="K31" s="68"/>
      <c r="L31" s="68"/>
      <c r="M31" s="68"/>
      <c r="N31" s="69"/>
      <c r="O31" s="22"/>
      <c r="P31" s="25"/>
      <c r="Q31" s="25"/>
      <c r="R31" s="25"/>
      <c r="S31" s="25"/>
      <c r="T31" s="25"/>
      <c r="U31" s="25"/>
      <c r="V31" s="22"/>
      <c r="W31" s="25"/>
      <c r="X31" s="25"/>
      <c r="Y31" s="25"/>
      <c r="Z31" s="25"/>
      <c r="AA31" s="25"/>
      <c r="AB31" s="25"/>
      <c r="AC31" s="22"/>
      <c r="AD31" s="32"/>
      <c r="AE31" s="32"/>
      <c r="AF31" s="32"/>
      <c r="AG31" s="32"/>
      <c r="AH31" s="32"/>
      <c r="AI31" s="32"/>
      <c r="AJ31" s="22"/>
      <c r="AK31" s="32"/>
      <c r="AL31" s="32"/>
      <c r="AM31" s="32"/>
      <c r="AN31" s="32"/>
      <c r="AO31" s="32"/>
      <c r="AP31" s="32"/>
      <c r="AQ31" s="22"/>
    </row>
    <row r="32" spans="1:43" s="42" customFormat="1" ht="12.75" customHeight="1">
      <c r="A32" s="95" t="s">
        <v>82</v>
      </c>
      <c r="B32" s="114">
        <f>B67</f>
        <v>28430.05</v>
      </c>
      <c r="C32" s="114">
        <f t="shared" ref="C32:G32" si="26">C67</f>
        <v>3500.31</v>
      </c>
      <c r="D32" s="114">
        <f t="shared" si="26"/>
        <v>11775.46</v>
      </c>
      <c r="E32" s="114">
        <f t="shared" si="26"/>
        <v>1561.876</v>
      </c>
      <c r="F32" s="114">
        <f t="shared" si="26"/>
        <v>13045.6</v>
      </c>
      <c r="G32" s="114">
        <f t="shared" si="26"/>
        <v>26.41</v>
      </c>
      <c r="H32" s="100"/>
      <c r="I32" s="103">
        <v>25946.888690476182</v>
      </c>
      <c r="J32" s="103">
        <v>3071.1532142857127</v>
      </c>
      <c r="K32" s="103">
        <v>9422.8294047619038</v>
      </c>
      <c r="L32" s="103">
        <v>1434.4040714285718</v>
      </c>
      <c r="M32" s="103">
        <v>12206.048809523814</v>
      </c>
      <c r="N32" s="104">
        <v>30.834464285714301</v>
      </c>
      <c r="O32" s="100"/>
      <c r="P32" s="99"/>
      <c r="Q32" s="99"/>
      <c r="R32" s="99"/>
      <c r="S32" s="99"/>
      <c r="T32" s="99"/>
      <c r="U32" s="99"/>
      <c r="V32" s="100"/>
      <c r="W32" s="99"/>
      <c r="X32" s="99"/>
      <c r="Y32" s="99"/>
      <c r="Z32" s="99"/>
      <c r="AA32" s="99"/>
      <c r="AB32" s="99"/>
      <c r="AC32" s="100"/>
      <c r="AD32" s="101"/>
      <c r="AE32" s="101"/>
      <c r="AF32" s="101"/>
      <c r="AG32" s="101"/>
      <c r="AH32" s="101"/>
      <c r="AI32" s="101"/>
      <c r="AJ32" s="100"/>
      <c r="AK32" s="101"/>
      <c r="AL32" s="101"/>
      <c r="AM32" s="101"/>
      <c r="AN32" s="101"/>
      <c r="AO32" s="101"/>
      <c r="AP32" s="101"/>
      <c r="AQ32" s="22"/>
    </row>
    <row r="33" spans="1:43" s="42" customFormat="1" ht="12.75" customHeight="1">
      <c r="A33" s="95" t="s">
        <v>83</v>
      </c>
      <c r="B33" s="114">
        <f>B79</f>
        <v>35360.730000000003</v>
      </c>
      <c r="C33" s="114">
        <f t="shared" ref="C33:G33" si="27">C79</f>
        <v>4522.68</v>
      </c>
      <c r="D33" s="114">
        <f t="shared" si="27"/>
        <v>15259.24</v>
      </c>
      <c r="E33" s="114">
        <f t="shared" si="27"/>
        <v>2273.7739999999999</v>
      </c>
      <c r="F33" s="114">
        <f t="shared" si="27"/>
        <v>16806.439999999999</v>
      </c>
      <c r="G33" s="114">
        <f t="shared" si="27"/>
        <v>16.48</v>
      </c>
      <c r="H33" s="100"/>
      <c r="I33" s="103">
        <v>33415.45479041915</v>
      </c>
      <c r="J33" s="103">
        <v>4125.7909580838314</v>
      </c>
      <c r="K33" s="103">
        <v>13899.127485029934</v>
      </c>
      <c r="L33" s="103">
        <v>2230.145089820358</v>
      </c>
      <c r="M33" s="103">
        <v>15992.631856287426</v>
      </c>
      <c r="N33" s="104">
        <v>19.780958083832331</v>
      </c>
      <c r="O33" s="100"/>
      <c r="P33" s="99">
        <f>B33/B32-1</f>
        <v>0.24378008480463476</v>
      </c>
      <c r="Q33" s="99">
        <f t="shared" ref="Q33:AB33" si="28">C33/C32-1</f>
        <v>0.2920798443566428</v>
      </c>
      <c r="R33" s="99">
        <f t="shared" si="28"/>
        <v>0.29585086272638184</v>
      </c>
      <c r="S33" s="99">
        <f t="shared" si="28"/>
        <v>0.45579674698887751</v>
      </c>
      <c r="T33" s="99">
        <f t="shared" si="28"/>
        <v>0.28828417244128279</v>
      </c>
      <c r="U33" s="99">
        <f t="shared" si="28"/>
        <v>-0.37599394168875422</v>
      </c>
      <c r="V33" s="99"/>
      <c r="W33" s="99">
        <f t="shared" si="28"/>
        <v>0.28784052643214619</v>
      </c>
      <c r="X33" s="99">
        <f t="shared" si="28"/>
        <v>0.34340121453152772</v>
      </c>
      <c r="Y33" s="99">
        <f t="shared" si="28"/>
        <v>0.47504819285021727</v>
      </c>
      <c r="Z33" s="99">
        <f t="shared" si="28"/>
        <v>0.55475373658085103</v>
      </c>
      <c r="AA33" s="99">
        <f t="shared" si="28"/>
        <v>0.31022185031810756</v>
      </c>
      <c r="AB33" s="99">
        <f t="shared" si="28"/>
        <v>-0.35847894419242732</v>
      </c>
      <c r="AC33" s="100"/>
      <c r="AD33" s="101" t="s">
        <v>36</v>
      </c>
      <c r="AE33" s="101" t="s">
        <v>36</v>
      </c>
      <c r="AF33" s="101" t="s">
        <v>36</v>
      </c>
      <c r="AG33" s="101" t="s">
        <v>36</v>
      </c>
      <c r="AH33" s="101" t="s">
        <v>36</v>
      </c>
      <c r="AI33" s="101" t="s">
        <v>36</v>
      </c>
      <c r="AJ33" s="100"/>
      <c r="AK33" s="101" t="s">
        <v>36</v>
      </c>
      <c r="AL33" s="101" t="s">
        <v>36</v>
      </c>
      <c r="AM33" s="101" t="s">
        <v>36</v>
      </c>
      <c r="AN33" s="101" t="s">
        <v>36</v>
      </c>
      <c r="AO33" s="101" t="s">
        <v>36</v>
      </c>
      <c r="AP33" s="101" t="s">
        <v>36</v>
      </c>
      <c r="AQ33" s="22"/>
    </row>
    <row r="34" spans="1:43" s="47" customFormat="1" ht="12.75" customHeight="1">
      <c r="A34" s="52"/>
      <c r="B34" s="71"/>
      <c r="C34" s="71"/>
      <c r="D34" s="71"/>
      <c r="E34" s="71"/>
      <c r="F34" s="71"/>
      <c r="H34" s="22"/>
      <c r="I34" s="71"/>
      <c r="J34" s="71"/>
      <c r="K34" s="71"/>
      <c r="L34" s="71"/>
      <c r="M34" s="71"/>
      <c r="O34" s="22"/>
      <c r="P34" s="32"/>
      <c r="Q34" s="32"/>
      <c r="R34" s="32"/>
      <c r="S34" s="32"/>
      <c r="T34" s="32"/>
      <c r="U34" s="32"/>
      <c r="V34" s="22"/>
      <c r="W34" s="32"/>
      <c r="X34" s="32"/>
      <c r="Y34" s="32"/>
      <c r="Z34" s="32"/>
      <c r="AA34" s="32"/>
      <c r="AB34" s="32"/>
      <c r="AC34" s="22"/>
      <c r="AD34" s="35"/>
      <c r="AE34" s="35"/>
      <c r="AF34" s="35"/>
      <c r="AG34" s="35"/>
      <c r="AH34" s="35"/>
      <c r="AI34" s="35"/>
      <c r="AJ34" s="22"/>
      <c r="AK34" s="35"/>
      <c r="AL34" s="35"/>
      <c r="AM34" s="35"/>
      <c r="AN34" s="35"/>
      <c r="AO34" s="35"/>
      <c r="AP34" s="35"/>
      <c r="AQ34" s="22"/>
    </row>
    <row r="35" spans="1:43" s="42" customFormat="1" ht="12.75" customHeight="1">
      <c r="A35" s="54" t="s">
        <v>49</v>
      </c>
      <c r="B35" s="68">
        <v>25928.68</v>
      </c>
      <c r="C35" s="68">
        <v>2834.4</v>
      </c>
      <c r="D35" s="68">
        <v>7729.3209999999999</v>
      </c>
      <c r="E35" s="68">
        <v>1539.739</v>
      </c>
      <c r="F35" s="68">
        <v>12696.88</v>
      </c>
      <c r="G35" s="69">
        <v>13.71</v>
      </c>
      <c r="H35" s="22"/>
      <c r="I35" s="68">
        <v>25147.439999999999</v>
      </c>
      <c r="J35" s="68">
        <v>2721</v>
      </c>
      <c r="K35" s="68">
        <v>7343.6220000000003</v>
      </c>
      <c r="L35" s="68">
        <v>1511.0619999999999</v>
      </c>
      <c r="M35" s="68">
        <v>12334.55</v>
      </c>
      <c r="N35" s="69">
        <v>16.47</v>
      </c>
      <c r="O35" s="22"/>
      <c r="P35" s="32" t="s">
        <v>36</v>
      </c>
      <c r="Q35" s="32" t="s">
        <v>36</v>
      </c>
      <c r="R35" s="32" t="s">
        <v>36</v>
      </c>
      <c r="S35" s="32" t="s">
        <v>36</v>
      </c>
      <c r="T35" s="32" t="s">
        <v>36</v>
      </c>
      <c r="U35" s="32" t="s">
        <v>36</v>
      </c>
      <c r="V35" s="22"/>
      <c r="W35" s="32" t="s">
        <v>36</v>
      </c>
      <c r="X35" s="32" t="s">
        <v>36</v>
      </c>
      <c r="Y35" s="32" t="s">
        <v>36</v>
      </c>
      <c r="Z35" s="32" t="s">
        <v>36</v>
      </c>
      <c r="AA35" s="32" t="s">
        <v>36</v>
      </c>
      <c r="AB35" s="32" t="s">
        <v>36</v>
      </c>
      <c r="AC35" s="22"/>
      <c r="AD35" s="32" t="s">
        <v>36</v>
      </c>
      <c r="AE35" s="32" t="s">
        <v>36</v>
      </c>
      <c r="AF35" s="32" t="s">
        <v>36</v>
      </c>
      <c r="AG35" s="32" t="s">
        <v>36</v>
      </c>
      <c r="AH35" s="32" t="s">
        <v>36</v>
      </c>
      <c r="AI35" s="32" t="s">
        <v>36</v>
      </c>
      <c r="AJ35" s="22"/>
      <c r="AK35" s="32" t="s">
        <v>36</v>
      </c>
      <c r="AL35" s="32" t="s">
        <v>36</v>
      </c>
      <c r="AM35" s="32" t="s">
        <v>36</v>
      </c>
      <c r="AN35" s="32" t="s">
        <v>36</v>
      </c>
      <c r="AO35" s="32" t="s">
        <v>36</v>
      </c>
      <c r="AP35" s="32" t="s">
        <v>36</v>
      </c>
      <c r="AQ35" s="22"/>
    </row>
    <row r="36" spans="1:43" s="42" customFormat="1" ht="12.75" customHeight="1">
      <c r="A36" s="54" t="s">
        <v>50</v>
      </c>
      <c r="B36" s="68">
        <v>26599.96</v>
      </c>
      <c r="C36" s="68">
        <v>2941.76</v>
      </c>
      <c r="D36" s="68">
        <v>8006.2439999999997</v>
      </c>
      <c r="E36" s="68">
        <v>1566.5719999999999</v>
      </c>
      <c r="F36" s="68">
        <v>13049.71</v>
      </c>
      <c r="G36" s="69">
        <v>15.08</v>
      </c>
      <c r="H36" s="22"/>
      <c r="I36" s="68">
        <v>26095.56</v>
      </c>
      <c r="J36" s="68">
        <v>2882.33</v>
      </c>
      <c r="K36" s="68">
        <v>7874.1469999999999</v>
      </c>
      <c r="L36" s="68">
        <v>1549.299</v>
      </c>
      <c r="M36" s="68">
        <v>12806.24</v>
      </c>
      <c r="N36" s="69">
        <v>15.18</v>
      </c>
      <c r="O36" s="22"/>
      <c r="P36" s="32" t="s">
        <v>36</v>
      </c>
      <c r="Q36" s="32" t="s">
        <v>36</v>
      </c>
      <c r="R36" s="32" t="s">
        <v>36</v>
      </c>
      <c r="S36" s="32" t="s">
        <v>36</v>
      </c>
      <c r="T36" s="32" t="s">
        <v>36</v>
      </c>
      <c r="U36" s="32" t="s">
        <v>36</v>
      </c>
      <c r="V36" s="22"/>
      <c r="W36" s="32" t="s">
        <v>36</v>
      </c>
      <c r="X36" s="32" t="s">
        <v>36</v>
      </c>
      <c r="Y36" s="32" t="s">
        <v>36</v>
      </c>
      <c r="Z36" s="32" t="s">
        <v>36</v>
      </c>
      <c r="AA36" s="32" t="s">
        <v>36</v>
      </c>
      <c r="AB36" s="32" t="s">
        <v>36</v>
      </c>
      <c r="AC36" s="22"/>
      <c r="AD36" s="25">
        <f>B36/B35-1</f>
        <v>2.5889478369126362E-2</v>
      </c>
      <c r="AE36" s="25">
        <f t="shared" ref="AE36:AI36" si="29">C36/C35-1</f>
        <v>3.7877504939316964E-2</v>
      </c>
      <c r="AF36" s="25">
        <f t="shared" si="29"/>
        <v>3.5827597275362111E-2</v>
      </c>
      <c r="AG36" s="25">
        <f t="shared" si="29"/>
        <v>1.7426979507565887E-2</v>
      </c>
      <c r="AH36" s="25">
        <f t="shared" si="29"/>
        <v>2.7788716598093455E-2</v>
      </c>
      <c r="AI36" s="25">
        <f t="shared" si="29"/>
        <v>9.9927060539751977E-2</v>
      </c>
      <c r="AJ36" s="22"/>
      <c r="AK36" s="25">
        <f>I36/I35-1</f>
        <v>3.7702446054151073E-2</v>
      </c>
      <c r="AL36" s="25">
        <f t="shared" ref="AL36:AL42" si="30">J36/J35-1</f>
        <v>5.9290701947813274E-2</v>
      </c>
      <c r="AM36" s="25">
        <f t="shared" ref="AM36:AM42" si="31">K36/K35-1</f>
        <v>7.2242961307104281E-2</v>
      </c>
      <c r="AN36" s="25">
        <f t="shared" ref="AN36:AN42" si="32">L36/L35-1</f>
        <v>2.5304719462206027E-2</v>
      </c>
      <c r="AO36" s="25">
        <f t="shared" ref="AO36:AO42" si="33">M36/M35-1</f>
        <v>3.8241362676384671E-2</v>
      </c>
      <c r="AP36" s="25">
        <f t="shared" ref="AP36:AP42" si="34">N36/N35-1</f>
        <v>-7.8324225865209374E-2</v>
      </c>
      <c r="AQ36" s="22"/>
    </row>
    <row r="37" spans="1:43" s="42" customFormat="1" ht="12.75" customHeight="1">
      <c r="A37" s="54" t="s">
        <v>51</v>
      </c>
      <c r="B37" s="68">
        <v>26916.83</v>
      </c>
      <c r="C37" s="68">
        <v>2976.74</v>
      </c>
      <c r="D37" s="68">
        <v>7999.3379999999997</v>
      </c>
      <c r="E37" s="68">
        <v>1523.373</v>
      </c>
      <c r="F37" s="68">
        <v>13004.74</v>
      </c>
      <c r="G37" s="69">
        <v>16.239999999999998</v>
      </c>
      <c r="H37" s="22"/>
      <c r="I37" s="68">
        <v>26675.74</v>
      </c>
      <c r="J37" s="68">
        <v>2957.85</v>
      </c>
      <c r="K37" s="68">
        <v>8067.4639999999999</v>
      </c>
      <c r="L37" s="68">
        <v>1534.2180000000001</v>
      </c>
      <c r="M37" s="68">
        <v>12937.42</v>
      </c>
      <c r="N37" s="69">
        <v>15.96</v>
      </c>
      <c r="O37" s="22"/>
      <c r="P37" s="32" t="s">
        <v>36</v>
      </c>
      <c r="Q37" s="32" t="s">
        <v>36</v>
      </c>
      <c r="R37" s="32" t="s">
        <v>36</v>
      </c>
      <c r="S37" s="32" t="s">
        <v>36</v>
      </c>
      <c r="T37" s="32" t="s">
        <v>36</v>
      </c>
      <c r="U37" s="32" t="s">
        <v>36</v>
      </c>
      <c r="V37" s="22"/>
      <c r="W37" s="32" t="s">
        <v>36</v>
      </c>
      <c r="X37" s="32" t="s">
        <v>36</v>
      </c>
      <c r="Y37" s="32" t="s">
        <v>36</v>
      </c>
      <c r="Z37" s="32" t="s">
        <v>36</v>
      </c>
      <c r="AA37" s="32" t="s">
        <v>36</v>
      </c>
      <c r="AB37" s="32" t="s">
        <v>36</v>
      </c>
      <c r="AC37" s="22"/>
      <c r="AD37" s="25">
        <f t="shared" ref="AD37:AD42" si="35">B37/B36-1</f>
        <v>1.191242392845715E-2</v>
      </c>
      <c r="AE37" s="25">
        <f t="shared" ref="AE37:AE42" si="36">C37/C36-1</f>
        <v>1.1890840857173846E-2</v>
      </c>
      <c r="AF37" s="25">
        <f t="shared" ref="AF37:AF42" si="37">D37/D36-1</f>
        <v>-8.6257675883971707E-4</v>
      </c>
      <c r="AG37" s="25">
        <f t="shared" ref="AG37:AG42" si="38">E37/E36-1</f>
        <v>-2.7575496051250648E-2</v>
      </c>
      <c r="AH37" s="25">
        <f t="shared" ref="AH37:AH42" si="39">F37/F36-1</f>
        <v>-3.4460535904629053E-3</v>
      </c>
      <c r="AI37" s="25">
        <f t="shared" ref="AI37:AI42" si="40">G37/G36-1</f>
        <v>7.6923076923076872E-2</v>
      </c>
      <c r="AJ37" s="22"/>
      <c r="AK37" s="25">
        <f t="shared" ref="AK37:AK42" si="41">I37/I36-1</f>
        <v>2.2232900922608989E-2</v>
      </c>
      <c r="AL37" s="25">
        <f t="shared" si="30"/>
        <v>2.620102486529996E-2</v>
      </c>
      <c r="AM37" s="25">
        <f t="shared" si="31"/>
        <v>2.4550849761885374E-2</v>
      </c>
      <c r="AN37" s="25">
        <f t="shared" si="32"/>
        <v>-9.7340797354157349E-3</v>
      </c>
      <c r="AO37" s="25">
        <f t="shared" si="33"/>
        <v>1.0243443821137177E-2</v>
      </c>
      <c r="AP37" s="25">
        <f t="shared" si="34"/>
        <v>5.1383399209486313E-2</v>
      </c>
      <c r="AQ37" s="22"/>
    </row>
    <row r="38" spans="1:43" s="42" customFormat="1" ht="12.75" customHeight="1">
      <c r="A38" s="54" t="s">
        <v>52</v>
      </c>
      <c r="B38" s="68">
        <v>28538.44</v>
      </c>
      <c r="C38" s="68">
        <v>3230.78</v>
      </c>
      <c r="D38" s="68">
        <v>8972.6039999999994</v>
      </c>
      <c r="E38" s="68">
        <v>1668.4690000000001</v>
      </c>
      <c r="F38" s="68">
        <v>13913.03</v>
      </c>
      <c r="G38" s="69">
        <v>13.78</v>
      </c>
      <c r="H38" s="22"/>
      <c r="I38" s="68">
        <v>27537.41</v>
      </c>
      <c r="J38" s="68">
        <v>3082.76</v>
      </c>
      <c r="K38" s="68">
        <v>8445.7090000000007</v>
      </c>
      <c r="L38" s="68">
        <v>1588.5450000000001</v>
      </c>
      <c r="M38" s="68">
        <v>13354.13</v>
      </c>
      <c r="N38" s="69">
        <v>13.99</v>
      </c>
      <c r="O38" s="22"/>
      <c r="P38" s="32" t="s">
        <v>36</v>
      </c>
      <c r="Q38" s="32" t="s">
        <v>36</v>
      </c>
      <c r="R38" s="32" t="s">
        <v>36</v>
      </c>
      <c r="S38" s="32" t="s">
        <v>36</v>
      </c>
      <c r="T38" s="32" t="s">
        <v>36</v>
      </c>
      <c r="U38" s="32" t="s">
        <v>36</v>
      </c>
      <c r="V38" s="22"/>
      <c r="W38" s="32" t="s">
        <v>36</v>
      </c>
      <c r="X38" s="32" t="s">
        <v>36</v>
      </c>
      <c r="Y38" s="32" t="s">
        <v>36</v>
      </c>
      <c r="Z38" s="32" t="s">
        <v>36</v>
      </c>
      <c r="AA38" s="32" t="s">
        <v>36</v>
      </c>
      <c r="AB38" s="32" t="s">
        <v>36</v>
      </c>
      <c r="AC38" s="22"/>
      <c r="AD38" s="25">
        <f t="shared" si="35"/>
        <v>6.0245207180785965E-2</v>
      </c>
      <c r="AE38" s="25">
        <f t="shared" si="36"/>
        <v>8.5341682511741235E-2</v>
      </c>
      <c r="AF38" s="25">
        <f t="shared" si="37"/>
        <v>0.1216683180533189</v>
      </c>
      <c r="AG38" s="25">
        <f t="shared" si="38"/>
        <v>9.5246535155868006E-2</v>
      </c>
      <c r="AH38" s="25">
        <f t="shared" si="39"/>
        <v>6.9842995707718902E-2</v>
      </c>
      <c r="AI38" s="25">
        <f t="shared" si="40"/>
        <v>-0.15147783251231528</v>
      </c>
      <c r="AJ38" s="22"/>
      <c r="AK38" s="25">
        <f t="shared" si="41"/>
        <v>3.2301634368905985E-2</v>
      </c>
      <c r="AL38" s="25">
        <f t="shared" si="30"/>
        <v>4.2229998140541403E-2</v>
      </c>
      <c r="AM38" s="25">
        <f t="shared" si="31"/>
        <v>4.6885241756269513E-2</v>
      </c>
      <c r="AN38" s="25">
        <f t="shared" si="32"/>
        <v>3.5410222015385129E-2</v>
      </c>
      <c r="AO38" s="25">
        <f t="shared" si="33"/>
        <v>3.2209667769926176E-2</v>
      </c>
      <c r="AP38" s="25">
        <f t="shared" si="34"/>
        <v>-0.12343358395989978</v>
      </c>
      <c r="AQ38" s="22"/>
    </row>
    <row r="39" spans="1:43" s="42" customFormat="1" ht="12.75" customHeight="1">
      <c r="A39" s="54" t="s">
        <v>53</v>
      </c>
      <c r="B39" s="68">
        <v>21917.16</v>
      </c>
      <c r="C39" s="68">
        <v>2584.59</v>
      </c>
      <c r="D39" s="68">
        <v>7700.098</v>
      </c>
      <c r="E39" s="68">
        <v>1153.1030000000001</v>
      </c>
      <c r="F39" s="68">
        <v>10301.870000000001</v>
      </c>
      <c r="G39" s="69">
        <v>53.54</v>
      </c>
      <c r="H39" s="22"/>
      <c r="I39" s="68">
        <v>26554.48</v>
      </c>
      <c r="J39" s="68">
        <v>3055.87</v>
      </c>
      <c r="K39" s="68">
        <v>8771.7289999999994</v>
      </c>
      <c r="L39" s="68">
        <v>1499.42</v>
      </c>
      <c r="M39" s="68">
        <v>12743.08</v>
      </c>
      <c r="N39" s="69">
        <v>31.22</v>
      </c>
      <c r="O39" s="22"/>
      <c r="P39" s="25">
        <f>B39/B35-1</f>
        <v>-0.15471362213579709</v>
      </c>
      <c r="Q39" s="25">
        <f t="shared" ref="Q39:U39" si="42">C39/C35-1</f>
        <v>-8.813505503810326E-2</v>
      </c>
      <c r="R39" s="25">
        <f t="shared" si="42"/>
        <v>-3.7807978216973792E-3</v>
      </c>
      <c r="S39" s="25">
        <f t="shared" si="42"/>
        <v>-0.25110489505039491</v>
      </c>
      <c r="T39" s="25">
        <f t="shared" si="42"/>
        <v>-0.18862980511747751</v>
      </c>
      <c r="U39" s="25">
        <f t="shared" si="42"/>
        <v>2.9051787016776074</v>
      </c>
      <c r="V39" s="22"/>
      <c r="W39" s="25">
        <f>I39/I35-1</f>
        <v>5.5951619727495183E-2</v>
      </c>
      <c r="X39" s="25">
        <f t="shared" ref="X39" si="43">J39/J35-1</f>
        <v>0.12306872473355379</v>
      </c>
      <c r="Y39" s="25">
        <f t="shared" ref="Y39" si="44">K39/K35-1</f>
        <v>0.19446902359625806</v>
      </c>
      <c r="Z39" s="25">
        <f t="shared" ref="Z39" si="45">L39/L35-1</f>
        <v>-7.7045151026230441E-3</v>
      </c>
      <c r="AA39" s="25">
        <f t="shared" ref="AA39" si="46">M39/M35-1</f>
        <v>3.3120786733200624E-2</v>
      </c>
      <c r="AB39" s="25">
        <f t="shared" ref="AB39" si="47">N39/N35-1</f>
        <v>0.89556769884638743</v>
      </c>
      <c r="AC39" s="22"/>
      <c r="AD39" s="25">
        <f t="shared" si="35"/>
        <v>-0.23201268184245527</v>
      </c>
      <c r="AE39" s="25">
        <f t="shared" si="36"/>
        <v>-0.20001052377444462</v>
      </c>
      <c r="AF39" s="25">
        <f t="shared" si="37"/>
        <v>-0.14182125946938029</v>
      </c>
      <c r="AG39" s="25">
        <f t="shared" si="38"/>
        <v>-0.30888557114336557</v>
      </c>
      <c r="AH39" s="25">
        <f t="shared" si="39"/>
        <v>-0.25955237644136464</v>
      </c>
      <c r="AI39" s="25">
        <f t="shared" si="40"/>
        <v>2.8853410740203196</v>
      </c>
      <c r="AJ39" s="22"/>
      <c r="AK39" s="25">
        <f t="shared" si="41"/>
        <v>-3.5694351792706747E-2</v>
      </c>
      <c r="AL39" s="25">
        <f t="shared" si="30"/>
        <v>-8.7227030323477894E-3</v>
      </c>
      <c r="AM39" s="25">
        <f t="shared" si="31"/>
        <v>3.8601850951767158E-2</v>
      </c>
      <c r="AN39" s="25">
        <f t="shared" si="32"/>
        <v>-5.6104800304681346E-2</v>
      </c>
      <c r="AO39" s="25">
        <f t="shared" si="33"/>
        <v>-4.5757379926659292E-2</v>
      </c>
      <c r="AP39" s="25">
        <f t="shared" si="34"/>
        <v>1.2315939957112221</v>
      </c>
      <c r="AQ39" s="22"/>
    </row>
    <row r="40" spans="1:43" s="42" customFormat="1" ht="12.75" customHeight="1">
      <c r="A40" s="54" t="s">
        <v>54</v>
      </c>
      <c r="B40" s="68">
        <v>25812.880000000001</v>
      </c>
      <c r="C40" s="68">
        <v>3100.29</v>
      </c>
      <c r="D40" s="68">
        <v>10058.77</v>
      </c>
      <c r="E40" s="68">
        <v>1441.365</v>
      </c>
      <c r="F40" s="68">
        <v>11893.78</v>
      </c>
      <c r="G40" s="69">
        <v>30.43</v>
      </c>
      <c r="H40" s="22"/>
      <c r="I40" s="68">
        <v>24570.83</v>
      </c>
      <c r="J40" s="68">
        <v>2931.69</v>
      </c>
      <c r="K40" s="68">
        <v>9091</v>
      </c>
      <c r="L40" s="68">
        <v>1319.53</v>
      </c>
      <c r="M40" s="68">
        <v>11418.99</v>
      </c>
      <c r="N40" s="69">
        <v>34.49</v>
      </c>
      <c r="O40" s="22"/>
      <c r="P40" s="25">
        <f t="shared" ref="P40:P42" si="48">B40/B36-1</f>
        <v>-2.9589518179726548E-2</v>
      </c>
      <c r="Q40" s="25">
        <f t="shared" ref="Q40:Q42" si="49">C40/C36-1</f>
        <v>5.3889508321548929E-2</v>
      </c>
      <c r="R40" s="25">
        <f t="shared" ref="R40:R42" si="50">D40/D36-1</f>
        <v>0.25636565660501986</v>
      </c>
      <c r="S40" s="25">
        <f t="shared" ref="S40:S42" si="51">E40/E36-1</f>
        <v>-7.9924191163891489E-2</v>
      </c>
      <c r="T40" s="25">
        <f t="shared" ref="T40:T42" si="52">F40/F36-1</f>
        <v>-8.8578979916028699E-2</v>
      </c>
      <c r="U40" s="25">
        <f t="shared" ref="U40:U42" si="53">G40/G36-1</f>
        <v>1.0179045092838197</v>
      </c>
      <c r="V40" s="22"/>
      <c r="W40" s="25">
        <f t="shared" ref="W40:W42" si="54">I40/I36-1</f>
        <v>-5.8428713543606681E-2</v>
      </c>
      <c r="X40" s="25">
        <f t="shared" ref="X40:X42" si="55">J40/J36-1</f>
        <v>1.7125034260476735E-2</v>
      </c>
      <c r="Y40" s="25">
        <f t="shared" ref="Y40:Y42" si="56">K40/K36-1</f>
        <v>0.15453775501016165</v>
      </c>
      <c r="Z40" s="25">
        <f t="shared" ref="Z40:Z42" si="57">L40/L36-1</f>
        <v>-0.14830513671021539</v>
      </c>
      <c r="AA40" s="25">
        <f t="shared" ref="AA40:AA42" si="58">M40/M36-1</f>
        <v>-0.10832609727757714</v>
      </c>
      <c r="AB40" s="25">
        <f t="shared" ref="AB40:AB42" si="59">N40/N36-1</f>
        <v>1.2720685111989463</v>
      </c>
      <c r="AC40" s="22"/>
      <c r="AD40" s="25">
        <f t="shared" si="35"/>
        <v>0.1777474818817768</v>
      </c>
      <c r="AE40" s="25">
        <f t="shared" si="36"/>
        <v>0.19952874537160614</v>
      </c>
      <c r="AF40" s="25">
        <f t="shared" si="37"/>
        <v>0.3063171403792524</v>
      </c>
      <c r="AG40" s="25">
        <f t="shared" si="38"/>
        <v>0.24998807565325909</v>
      </c>
      <c r="AH40" s="25">
        <f t="shared" si="39"/>
        <v>0.15452631415461471</v>
      </c>
      <c r="AI40" s="25">
        <f t="shared" si="40"/>
        <v>-0.43163989540530445</v>
      </c>
      <c r="AJ40" s="22"/>
      <c r="AK40" s="25">
        <f t="shared" si="41"/>
        <v>-7.4701142707369828E-2</v>
      </c>
      <c r="AL40" s="25">
        <f t="shared" si="30"/>
        <v>-4.0636545402782165E-2</v>
      </c>
      <c r="AM40" s="25">
        <f t="shared" si="31"/>
        <v>3.6397727289568582E-2</v>
      </c>
      <c r="AN40" s="25">
        <f t="shared" si="32"/>
        <v>-0.11997305624841614</v>
      </c>
      <c r="AO40" s="25">
        <f t="shared" si="33"/>
        <v>-0.10390659087128074</v>
      </c>
      <c r="AP40" s="25">
        <f t="shared" si="34"/>
        <v>0.1047405509288919</v>
      </c>
      <c r="AQ40" s="22"/>
    </row>
    <row r="41" spans="1:43" s="42" customFormat="1" ht="12.75" customHeight="1">
      <c r="A41" s="54" t="s">
        <v>55</v>
      </c>
      <c r="B41" s="68">
        <v>27781.7</v>
      </c>
      <c r="C41" s="68">
        <v>3363</v>
      </c>
      <c r="D41" s="68">
        <v>11167.51</v>
      </c>
      <c r="E41" s="68">
        <v>1507.692</v>
      </c>
      <c r="F41" s="68">
        <v>12701.88</v>
      </c>
      <c r="G41" s="69">
        <v>26.37</v>
      </c>
      <c r="H41" s="22"/>
      <c r="I41" s="68">
        <v>27299.040000000001</v>
      </c>
      <c r="J41" s="68">
        <v>3319.83</v>
      </c>
      <c r="K41" s="68">
        <v>10926.834000000001</v>
      </c>
      <c r="L41" s="68">
        <v>1511.912</v>
      </c>
      <c r="M41" s="68">
        <v>12652.76</v>
      </c>
      <c r="N41" s="69">
        <v>25.81</v>
      </c>
      <c r="O41" s="22"/>
      <c r="P41" s="25">
        <f t="shared" si="48"/>
        <v>3.213119821316246E-2</v>
      </c>
      <c r="Q41" s="25">
        <f t="shared" si="49"/>
        <v>0.12975940122415808</v>
      </c>
      <c r="R41" s="25">
        <f t="shared" si="50"/>
        <v>0.39605427349113143</v>
      </c>
      <c r="S41" s="25">
        <f t="shared" si="51"/>
        <v>-1.0293605046170606E-2</v>
      </c>
      <c r="T41" s="25">
        <f t="shared" si="52"/>
        <v>-2.3288431756421146E-2</v>
      </c>
      <c r="U41" s="25">
        <f t="shared" si="53"/>
        <v>0.62376847290640414</v>
      </c>
      <c r="V41" s="22"/>
      <c r="W41" s="25">
        <f t="shared" si="54"/>
        <v>2.3365799786622565E-2</v>
      </c>
      <c r="X41" s="25">
        <f t="shared" si="55"/>
        <v>0.1223794310056292</v>
      </c>
      <c r="Y41" s="25">
        <f t="shared" si="56"/>
        <v>0.35443232222666277</v>
      </c>
      <c r="Z41" s="25">
        <f t="shared" si="57"/>
        <v>-1.4539002931786782E-2</v>
      </c>
      <c r="AA41" s="25">
        <f t="shared" si="58"/>
        <v>-2.2002841370226789E-2</v>
      </c>
      <c r="AB41" s="25">
        <f t="shared" si="59"/>
        <v>0.61716791979949859</v>
      </c>
      <c r="AC41" s="22"/>
      <c r="AD41" s="25">
        <f t="shared" si="35"/>
        <v>7.6272775451635022E-2</v>
      </c>
      <c r="AE41" s="25">
        <f t="shared" si="36"/>
        <v>8.4737234258730698E-2</v>
      </c>
      <c r="AF41" s="25">
        <f t="shared" si="37"/>
        <v>0.11022620061896227</v>
      </c>
      <c r="AG41" s="25">
        <f t="shared" si="38"/>
        <v>4.6016796578243646E-2</v>
      </c>
      <c r="AH41" s="25">
        <f t="shared" si="39"/>
        <v>6.7943076128867297E-2</v>
      </c>
      <c r="AI41" s="25">
        <f t="shared" si="40"/>
        <v>-0.13342096615182386</v>
      </c>
      <c r="AJ41" s="22"/>
      <c r="AK41" s="25">
        <f t="shared" si="41"/>
        <v>0.11103450717782026</v>
      </c>
      <c r="AL41" s="25">
        <f t="shared" si="30"/>
        <v>0.13239462562549242</v>
      </c>
      <c r="AM41" s="25">
        <f t="shared" si="31"/>
        <v>0.20193972060279397</v>
      </c>
      <c r="AN41" s="25">
        <f t="shared" si="32"/>
        <v>0.14579585155320451</v>
      </c>
      <c r="AO41" s="25">
        <f t="shared" si="33"/>
        <v>0.10804545761052431</v>
      </c>
      <c r="AP41" s="25">
        <f t="shared" si="34"/>
        <v>-0.25166714989852135</v>
      </c>
      <c r="AQ41" s="22"/>
    </row>
    <row r="42" spans="1:43" s="42" customFormat="1" ht="12.75" customHeight="1">
      <c r="A42" s="54" t="s">
        <v>44</v>
      </c>
      <c r="B42" s="68">
        <v>30606.48</v>
      </c>
      <c r="C42" s="68">
        <v>3756.07</v>
      </c>
      <c r="D42" s="68">
        <v>12888.28</v>
      </c>
      <c r="E42" s="68">
        <v>1974.855</v>
      </c>
      <c r="F42" s="68">
        <v>14524.8</v>
      </c>
      <c r="G42" s="69">
        <v>22.75</v>
      </c>
      <c r="H42" s="22"/>
      <c r="I42" s="68">
        <v>29091.59</v>
      </c>
      <c r="J42" s="68">
        <v>3554.5</v>
      </c>
      <c r="K42" s="68">
        <v>11954.43</v>
      </c>
      <c r="L42" s="68">
        <v>1760.79</v>
      </c>
      <c r="M42" s="68">
        <v>13669.54</v>
      </c>
      <c r="N42" s="69">
        <v>25.62</v>
      </c>
      <c r="O42" s="22"/>
      <c r="P42" s="25">
        <f t="shared" si="48"/>
        <v>7.246506816770637E-2</v>
      </c>
      <c r="Q42" s="25">
        <f t="shared" si="49"/>
        <v>0.16258921994069531</v>
      </c>
      <c r="R42" s="25">
        <f t="shared" si="50"/>
        <v>0.43640352343645183</v>
      </c>
      <c r="S42" s="25">
        <f t="shared" si="51"/>
        <v>0.18363301925297981</v>
      </c>
      <c r="T42" s="25">
        <f t="shared" si="52"/>
        <v>4.3971011346917166E-2</v>
      </c>
      <c r="U42" s="25">
        <f t="shared" si="53"/>
        <v>0.65094339622641506</v>
      </c>
      <c r="V42" s="22"/>
      <c r="W42" s="25">
        <f t="shared" si="54"/>
        <v>5.6438858992185592E-2</v>
      </c>
      <c r="X42" s="25">
        <f t="shared" si="55"/>
        <v>0.15302521117440215</v>
      </c>
      <c r="Y42" s="25">
        <f t="shared" si="56"/>
        <v>0.41544422143836579</v>
      </c>
      <c r="Z42" s="25">
        <f t="shared" si="57"/>
        <v>0.10842941182025045</v>
      </c>
      <c r="AA42" s="25">
        <f t="shared" si="58"/>
        <v>2.3618910404496818E-2</v>
      </c>
      <c r="AB42" s="25">
        <f t="shared" si="59"/>
        <v>0.8313080771979986</v>
      </c>
      <c r="AC42" s="22"/>
      <c r="AD42" s="25">
        <f t="shared" si="35"/>
        <v>0.1016777231054975</v>
      </c>
      <c r="AE42" s="25">
        <f t="shared" si="36"/>
        <v>0.11688076122509661</v>
      </c>
      <c r="AF42" s="25">
        <f t="shared" si="37"/>
        <v>0.15408716893918162</v>
      </c>
      <c r="AG42" s="25">
        <f t="shared" si="38"/>
        <v>0.30985307343940272</v>
      </c>
      <c r="AH42" s="25">
        <f t="shared" si="39"/>
        <v>0.14351576302090718</v>
      </c>
      <c r="AI42" s="25">
        <f t="shared" si="40"/>
        <v>-0.13727720894956397</v>
      </c>
      <c r="AJ42" s="22"/>
      <c r="AK42" s="25">
        <f t="shared" si="41"/>
        <v>6.5663481206665208E-2</v>
      </c>
      <c r="AL42" s="25">
        <f t="shared" si="30"/>
        <v>7.0687354472970032E-2</v>
      </c>
      <c r="AM42" s="25">
        <f t="shared" si="31"/>
        <v>9.4043343204445184E-2</v>
      </c>
      <c r="AN42" s="25">
        <f t="shared" si="32"/>
        <v>0.16461143241141007</v>
      </c>
      <c r="AO42" s="25">
        <f t="shared" si="33"/>
        <v>8.0360332449204819E-2</v>
      </c>
      <c r="AP42" s="25">
        <f t="shared" si="34"/>
        <v>-7.3614877954280011E-3</v>
      </c>
      <c r="AQ42" s="22"/>
    </row>
    <row r="43" spans="1:43" s="42" customFormat="1" ht="12.75" customHeight="1">
      <c r="A43" s="54" t="s">
        <v>56</v>
      </c>
      <c r="B43" s="68">
        <v>32981.550000000003</v>
      </c>
      <c r="C43" s="68">
        <v>3972.89</v>
      </c>
      <c r="D43" s="68">
        <v>13246.87</v>
      </c>
      <c r="E43" s="68">
        <v>2220.5189999999998</v>
      </c>
      <c r="F43" s="68">
        <v>15601.74</v>
      </c>
      <c r="G43" s="69">
        <v>19.399999999999999</v>
      </c>
      <c r="H43" s="22"/>
      <c r="I43" s="68">
        <v>31550.58</v>
      </c>
      <c r="J43" s="68">
        <v>3865.71</v>
      </c>
      <c r="K43" s="68">
        <v>13351.46</v>
      </c>
      <c r="L43" s="68">
        <v>2198.7280000000001</v>
      </c>
      <c r="M43" s="68">
        <v>15188.12</v>
      </c>
      <c r="N43" s="69">
        <v>23.2</v>
      </c>
      <c r="O43" s="22"/>
      <c r="P43" s="25">
        <f t="shared" ref="P43" si="60">B43/B39-1</f>
        <v>0.50482772402993836</v>
      </c>
      <c r="Q43" s="25">
        <f t="shared" ref="Q43" si="61">C43/C39-1</f>
        <v>0.5371451564851677</v>
      </c>
      <c r="R43" s="25">
        <f t="shared" ref="R43" si="62">D43/D39-1</f>
        <v>0.72035083189850324</v>
      </c>
      <c r="S43" s="25">
        <f t="shared" ref="S43" si="63">E43/E39-1</f>
        <v>0.92569007278621229</v>
      </c>
      <c r="T43" s="25">
        <f t="shared" ref="T43" si="64">F43/F39-1</f>
        <v>0.51445708400513679</v>
      </c>
      <c r="U43" s="25">
        <f t="shared" ref="U43" si="65">G43/G39-1</f>
        <v>-0.63765409039970122</v>
      </c>
      <c r="V43" s="22"/>
      <c r="W43" s="25">
        <f t="shared" ref="W43" si="66">I43/I39-1</f>
        <v>0.18814527718110097</v>
      </c>
      <c r="X43" s="25">
        <f t="shared" ref="X43" si="67">J43/J39-1</f>
        <v>0.26501127338532071</v>
      </c>
      <c r="Y43" s="25">
        <f t="shared" ref="Y43" si="68">K43/K39-1</f>
        <v>0.5221012869868642</v>
      </c>
      <c r="Z43" s="25">
        <f t="shared" ref="Z43" si="69">L43/L39-1</f>
        <v>0.46638566912539514</v>
      </c>
      <c r="AA43" s="25">
        <f t="shared" ref="AA43" si="70">M43/M39-1</f>
        <v>0.19187198071423861</v>
      </c>
      <c r="AB43" s="25">
        <f t="shared" ref="AB43" si="71">N43/N39-1</f>
        <v>-0.25688661114670086</v>
      </c>
      <c r="AC43" s="22"/>
      <c r="AD43" s="25">
        <f t="shared" ref="AD43" si="72">B43/B42-1</f>
        <v>7.7600233676005992E-2</v>
      </c>
      <c r="AE43" s="25">
        <f t="shared" ref="AE43" si="73">C43/C42-1</f>
        <v>5.7725228763042091E-2</v>
      </c>
      <c r="AF43" s="25">
        <f t="shared" ref="AF43" si="74">D43/D42-1</f>
        <v>2.7822952325678774E-2</v>
      </c>
      <c r="AG43" s="25">
        <f t="shared" ref="AG43" si="75">E43/E42-1</f>
        <v>0.12439596831159738</v>
      </c>
      <c r="AH43" s="25">
        <f t="shared" ref="AH43" si="76">F43/F42-1</f>
        <v>7.4144910773298101E-2</v>
      </c>
      <c r="AI43" s="25">
        <f t="shared" ref="AI43" si="77">G43/G42-1</f>
        <v>-0.14725274725274728</v>
      </c>
      <c r="AJ43" s="22"/>
      <c r="AK43" s="25">
        <f t="shared" ref="AK43" si="78">I43/I42-1</f>
        <v>8.4525802817927875E-2</v>
      </c>
      <c r="AL43" s="25">
        <f t="shared" ref="AL43" si="79">J43/J42-1</f>
        <v>8.7553805035869958E-2</v>
      </c>
      <c r="AM43" s="25">
        <f t="shared" ref="AM43" si="80">K43/K42-1</f>
        <v>0.11686295373346933</v>
      </c>
      <c r="AN43" s="25">
        <f t="shared" ref="AN43" si="81">L43/L42-1</f>
        <v>0.24871676917747143</v>
      </c>
      <c r="AO43" s="25">
        <f t="shared" ref="AO43" si="82">M43/M42-1</f>
        <v>0.1110922532872356</v>
      </c>
      <c r="AP43" s="25">
        <f t="shared" ref="AP43" si="83">N43/N42-1</f>
        <v>-9.4457455113192923E-2</v>
      </c>
      <c r="AQ43" s="22"/>
    </row>
    <row r="44" spans="1:43" s="42" customFormat="1" ht="12.75" customHeight="1">
      <c r="A44" s="54" t="s">
        <v>57</v>
      </c>
      <c r="B44" s="68">
        <v>34502.51</v>
      </c>
      <c r="C44" s="68">
        <v>4297.5</v>
      </c>
      <c r="D44" s="68">
        <v>14503.95</v>
      </c>
      <c r="E44" s="68">
        <v>2310.549</v>
      </c>
      <c r="F44" s="68">
        <v>16555.349999999999</v>
      </c>
      <c r="G44" s="69">
        <v>15.83</v>
      </c>
      <c r="H44" s="22"/>
      <c r="I44" s="68">
        <v>34121.480000000003</v>
      </c>
      <c r="J44" s="68">
        <v>4183.63</v>
      </c>
      <c r="K44" s="68">
        <v>13848.44</v>
      </c>
      <c r="L44" s="68">
        <v>2264.0219999999999</v>
      </c>
      <c r="M44" s="68">
        <v>16341.46</v>
      </c>
      <c r="N44" s="69">
        <v>18</v>
      </c>
      <c r="O44" s="22"/>
      <c r="P44" s="25">
        <f t="shared" ref="P44" si="84">B44/B40-1</f>
        <v>0.33663930564896294</v>
      </c>
      <c r="Q44" s="25">
        <f t="shared" ref="Q44" si="85">C44/C40-1</f>
        <v>0.38616064948762863</v>
      </c>
      <c r="R44" s="25">
        <f t="shared" ref="R44" si="86">D44/D40-1</f>
        <v>0.44192083127459925</v>
      </c>
      <c r="S44" s="25">
        <f t="shared" ref="S44" si="87">E44/E40-1</f>
        <v>0.60302837934874232</v>
      </c>
      <c r="T44" s="25">
        <f t="shared" ref="T44" si="88">F44/F40-1</f>
        <v>0.39193343075119924</v>
      </c>
      <c r="U44" s="25">
        <f t="shared" ref="U44" si="89">G44/G40-1</f>
        <v>-0.47978968123562271</v>
      </c>
      <c r="V44" s="22"/>
      <c r="W44" s="25">
        <f t="shared" ref="W44" si="90">I44/I40-1</f>
        <v>0.38869871306748704</v>
      </c>
      <c r="X44" s="25">
        <f t="shared" ref="X44" si="91">J44/J40-1</f>
        <v>0.42703696502699806</v>
      </c>
      <c r="Y44" s="25">
        <f t="shared" ref="Y44" si="92">K44/K40-1</f>
        <v>0.52331316686833129</v>
      </c>
      <c r="Z44" s="25">
        <f t="shared" ref="Z44" si="93">L44/L40-1</f>
        <v>0.71577910316552096</v>
      </c>
      <c r="AA44" s="25">
        <f t="shared" ref="AA44" si="94">M44/M40-1</f>
        <v>0.43107752962389845</v>
      </c>
      <c r="AB44" s="25">
        <f t="shared" ref="AB44" si="95">N44/N40-1</f>
        <v>-0.47810959698463329</v>
      </c>
      <c r="AC44" s="22"/>
      <c r="AD44" s="25">
        <f t="shared" ref="AD44" si="96">B44/B43-1</f>
        <v>4.6115479715174157E-2</v>
      </c>
      <c r="AE44" s="25">
        <f t="shared" ref="AE44" si="97">C44/C43-1</f>
        <v>8.1706264205653856E-2</v>
      </c>
      <c r="AF44" s="25">
        <f t="shared" ref="AF44" si="98">D44/D43-1</f>
        <v>9.4896379295637434E-2</v>
      </c>
      <c r="AG44" s="25">
        <f t="shared" ref="AG44" si="99">E44/E43-1</f>
        <v>4.0544575389807713E-2</v>
      </c>
      <c r="AH44" s="25">
        <f t="shared" ref="AH44" si="100">F44/F43-1</f>
        <v>6.1122028696799058E-2</v>
      </c>
      <c r="AI44" s="25">
        <f t="shared" ref="AI44" si="101">G44/G43-1</f>
        <v>-0.18402061855670093</v>
      </c>
      <c r="AJ44" s="22"/>
      <c r="AK44" s="25">
        <f t="shared" ref="AK44" si="102">I44/I43-1</f>
        <v>8.1485031336983482E-2</v>
      </c>
      <c r="AL44" s="25">
        <f t="shared" ref="AL44" si="103">J44/J43-1</f>
        <v>8.2241037222140267E-2</v>
      </c>
      <c r="AM44" s="25">
        <f t="shared" ref="AM44" si="104">K44/K43-1</f>
        <v>3.7222895473603801E-2</v>
      </c>
      <c r="AN44" s="25">
        <f t="shared" ref="AN44" si="105">L44/L43-1</f>
        <v>2.9696260747122727E-2</v>
      </c>
      <c r="AO44" s="25">
        <f t="shared" ref="AO44" si="106">M44/M43-1</f>
        <v>7.5936982325659708E-2</v>
      </c>
      <c r="AP44" s="25">
        <f t="shared" ref="AP44" si="107">N44/N43-1</f>
        <v>-0.22413793103448276</v>
      </c>
      <c r="AQ44" s="22"/>
    </row>
    <row r="45" spans="1:43" s="42" customFormat="1" ht="12.75" customHeight="1">
      <c r="A45" s="54" t="s">
        <v>58</v>
      </c>
      <c r="B45" s="68"/>
      <c r="C45" s="68"/>
      <c r="D45" s="68"/>
      <c r="E45" s="68"/>
      <c r="F45" s="68"/>
      <c r="G45" s="69"/>
      <c r="H45" s="22"/>
      <c r="I45" s="68"/>
      <c r="J45" s="68"/>
      <c r="K45" s="68"/>
      <c r="L45" s="68"/>
      <c r="M45" s="68"/>
      <c r="N45" s="69"/>
      <c r="O45" s="22"/>
      <c r="P45" s="25"/>
      <c r="Q45" s="25"/>
      <c r="R45" s="25"/>
      <c r="S45" s="25"/>
      <c r="T45" s="25"/>
      <c r="U45" s="25"/>
      <c r="V45" s="22"/>
      <c r="W45" s="25"/>
      <c r="X45" s="25"/>
      <c r="Y45" s="25"/>
      <c r="Z45" s="25"/>
      <c r="AA45" s="25"/>
      <c r="AB45" s="25"/>
      <c r="AC45" s="22"/>
      <c r="AD45" s="32"/>
      <c r="AE45" s="32"/>
      <c r="AF45" s="32"/>
      <c r="AG45" s="32"/>
      <c r="AH45" s="32"/>
      <c r="AI45" s="32"/>
      <c r="AJ45" s="22"/>
      <c r="AK45" s="32"/>
      <c r="AL45" s="32"/>
      <c r="AM45" s="32"/>
      <c r="AN45" s="32"/>
      <c r="AO45" s="32"/>
      <c r="AP45" s="32"/>
      <c r="AQ45" s="22"/>
    </row>
    <row r="46" spans="1:43" s="42" customFormat="1" ht="12.75" customHeight="1">
      <c r="A46" s="54" t="s">
        <v>59</v>
      </c>
      <c r="B46" s="68"/>
      <c r="C46" s="68"/>
      <c r="D46" s="68"/>
      <c r="E46" s="68"/>
      <c r="F46" s="68"/>
      <c r="G46" s="69"/>
      <c r="H46" s="22"/>
      <c r="I46" s="68"/>
      <c r="J46" s="68"/>
      <c r="K46" s="68"/>
      <c r="L46" s="68"/>
      <c r="M46" s="68"/>
      <c r="N46" s="69"/>
      <c r="O46" s="22"/>
      <c r="P46" s="25"/>
      <c r="Q46" s="25"/>
      <c r="R46" s="25"/>
      <c r="S46" s="25"/>
      <c r="T46" s="25"/>
      <c r="U46" s="25"/>
      <c r="V46" s="22"/>
      <c r="W46" s="25"/>
      <c r="X46" s="25"/>
      <c r="Y46" s="25"/>
      <c r="Z46" s="25"/>
      <c r="AA46" s="25"/>
      <c r="AB46" s="25"/>
      <c r="AC46" s="22"/>
      <c r="AD46" s="32"/>
      <c r="AE46" s="32"/>
      <c r="AF46" s="32"/>
      <c r="AG46" s="32"/>
      <c r="AH46" s="32"/>
      <c r="AI46" s="32"/>
      <c r="AJ46" s="22"/>
      <c r="AK46" s="32"/>
      <c r="AL46" s="32"/>
      <c r="AM46" s="32"/>
      <c r="AN46" s="32"/>
      <c r="AO46" s="32"/>
      <c r="AP46" s="32"/>
      <c r="AQ46" s="22"/>
    </row>
    <row r="47" spans="1:43" ht="12.75" customHeight="1">
      <c r="A47" s="54"/>
      <c r="B47" s="53"/>
      <c r="C47" s="53"/>
      <c r="D47" s="53"/>
      <c r="E47" s="31"/>
      <c r="G47" s="41"/>
      <c r="H47" s="41"/>
      <c r="J47" s="43"/>
      <c r="K47" s="31"/>
      <c r="L47" s="43"/>
      <c r="M47" s="43"/>
      <c r="N47" s="26"/>
      <c r="O47" s="26"/>
      <c r="P47" s="26"/>
      <c r="Q47" s="22"/>
      <c r="R47" s="23"/>
      <c r="S47" s="23"/>
      <c r="T47" s="23"/>
      <c r="U47" s="23"/>
      <c r="V47" s="23"/>
      <c r="W47" s="23"/>
      <c r="X47" s="23"/>
      <c r="Y47" s="23"/>
      <c r="Z47" s="23"/>
      <c r="AA47" s="23"/>
      <c r="AB47" s="22"/>
      <c r="AC47" s="23"/>
      <c r="AD47" s="22"/>
      <c r="AE47" s="23"/>
      <c r="AF47" s="31"/>
      <c r="AG47" s="26"/>
      <c r="AH47" s="26"/>
      <c r="AI47" s="26"/>
      <c r="AK47" s="31"/>
      <c r="AL47" s="43"/>
      <c r="AM47" s="43"/>
      <c r="AN47" s="43"/>
      <c r="AO47" s="43"/>
      <c r="AP47" s="43"/>
      <c r="AQ47" s="43"/>
    </row>
    <row r="48" spans="1:43" ht="12.75" customHeight="1">
      <c r="A48" s="55">
        <v>43496</v>
      </c>
      <c r="B48" s="71">
        <v>24999.67</v>
      </c>
      <c r="C48" s="71">
        <v>2704.1</v>
      </c>
      <c r="D48" s="71">
        <v>7281.7370000000001</v>
      </c>
      <c r="E48" s="71">
        <v>1499.4190000000001</v>
      </c>
      <c r="F48" s="71">
        <v>12299.03</v>
      </c>
      <c r="G48" s="47">
        <v>16.57</v>
      </c>
      <c r="I48" s="71">
        <v>24157.8</v>
      </c>
      <c r="J48" s="71">
        <v>2607.39</v>
      </c>
      <c r="K48" s="71">
        <v>6979.6559999999999</v>
      </c>
      <c r="L48" s="71">
        <v>1443.039</v>
      </c>
      <c r="M48" s="71">
        <v>11879.58</v>
      </c>
      <c r="N48" s="71">
        <v>19.57</v>
      </c>
      <c r="P48" s="32" t="s">
        <v>36</v>
      </c>
      <c r="Q48" s="32" t="s">
        <v>36</v>
      </c>
      <c r="R48" s="32" t="s">
        <v>36</v>
      </c>
      <c r="S48" s="32" t="s">
        <v>36</v>
      </c>
      <c r="T48" s="32" t="s">
        <v>36</v>
      </c>
      <c r="U48" s="32" t="s">
        <v>36</v>
      </c>
      <c r="W48" s="32" t="s">
        <v>36</v>
      </c>
      <c r="X48" s="32" t="s">
        <v>36</v>
      </c>
      <c r="Y48" s="32" t="s">
        <v>36</v>
      </c>
      <c r="Z48" s="32" t="s">
        <v>36</v>
      </c>
      <c r="AA48" s="32" t="s">
        <v>36</v>
      </c>
      <c r="AB48" s="32" t="s">
        <v>36</v>
      </c>
      <c r="AD48" s="32" t="s">
        <v>36</v>
      </c>
      <c r="AE48" s="32" t="s">
        <v>36</v>
      </c>
      <c r="AF48" s="32" t="s">
        <v>36</v>
      </c>
      <c r="AG48" s="32" t="s">
        <v>36</v>
      </c>
      <c r="AH48" s="32" t="s">
        <v>36</v>
      </c>
      <c r="AI48" s="32" t="s">
        <v>36</v>
      </c>
      <c r="AK48" s="32" t="s">
        <v>36</v>
      </c>
      <c r="AL48" s="32" t="s">
        <v>36</v>
      </c>
      <c r="AM48" s="32" t="s">
        <v>36</v>
      </c>
      <c r="AN48" s="32" t="s">
        <v>36</v>
      </c>
      <c r="AO48" s="32" t="s">
        <v>36</v>
      </c>
      <c r="AP48" s="32" t="s">
        <v>36</v>
      </c>
    </row>
    <row r="49" spans="1:42" ht="12.75" customHeight="1">
      <c r="A49" s="55">
        <v>43524</v>
      </c>
      <c r="B49" s="71">
        <v>25916</v>
      </c>
      <c r="C49" s="71">
        <v>2784.49</v>
      </c>
      <c r="D49" s="71">
        <v>7532.5320000000002</v>
      </c>
      <c r="E49" s="71">
        <v>1575.549</v>
      </c>
      <c r="F49" s="71">
        <v>12644.81</v>
      </c>
      <c r="G49" s="47">
        <v>14.78</v>
      </c>
      <c r="I49" s="71">
        <v>25605.53</v>
      </c>
      <c r="J49" s="71">
        <v>2754.86</v>
      </c>
      <c r="K49" s="71">
        <v>7430.0780000000004</v>
      </c>
      <c r="L49" s="71">
        <v>1548.894</v>
      </c>
      <c r="M49" s="71">
        <v>12511.6</v>
      </c>
      <c r="N49" s="71">
        <v>15.23</v>
      </c>
      <c r="P49" s="32" t="s">
        <v>36</v>
      </c>
      <c r="Q49" s="32" t="s">
        <v>36</v>
      </c>
      <c r="R49" s="32" t="s">
        <v>36</v>
      </c>
      <c r="S49" s="32" t="s">
        <v>36</v>
      </c>
      <c r="T49" s="32" t="s">
        <v>36</v>
      </c>
      <c r="U49" s="32" t="s">
        <v>36</v>
      </c>
      <c r="W49" s="32" t="s">
        <v>36</v>
      </c>
      <c r="X49" s="32" t="s">
        <v>36</v>
      </c>
      <c r="Y49" s="32" t="s">
        <v>36</v>
      </c>
      <c r="Z49" s="32" t="s">
        <v>36</v>
      </c>
      <c r="AA49" s="32" t="s">
        <v>36</v>
      </c>
      <c r="AB49" s="32" t="s">
        <v>36</v>
      </c>
      <c r="AD49" s="35">
        <f t="shared" ref="AD49:AD71" si="108">B49/B48-1</f>
        <v>3.665368382862666E-2</v>
      </c>
      <c r="AE49" s="35">
        <f t="shared" ref="AE49:AE71" si="109">C49/C48-1</f>
        <v>2.9728930143116061E-2</v>
      </c>
      <c r="AF49" s="35">
        <f t="shared" ref="AF49:AF71" si="110">D49/D48-1</f>
        <v>3.4441644898737689E-2</v>
      </c>
      <c r="AG49" s="35">
        <f t="shared" ref="AG49:AG71" si="111">E49/E48-1</f>
        <v>5.077299940843738E-2</v>
      </c>
      <c r="AH49" s="35">
        <f t="shared" ref="AH49:AH71" si="112">F49/F48-1</f>
        <v>2.8114412274788947E-2</v>
      </c>
      <c r="AI49" s="35">
        <f t="shared" ref="AI49:AI71" si="113">G49/G48-1</f>
        <v>-0.1080265540132771</v>
      </c>
      <c r="AK49" s="35">
        <f t="shared" ref="AK49:AP49" si="114">I49/I48-1</f>
        <v>5.9928056362748228E-2</v>
      </c>
      <c r="AL49" s="35">
        <f t="shared" si="114"/>
        <v>5.6558474182995422E-2</v>
      </c>
      <c r="AM49" s="35">
        <f t="shared" si="114"/>
        <v>6.4533552943010442E-2</v>
      </c>
      <c r="AN49" s="35">
        <f t="shared" si="114"/>
        <v>7.3355605773648636E-2</v>
      </c>
      <c r="AO49" s="35">
        <f t="shared" si="114"/>
        <v>5.320221758681698E-2</v>
      </c>
      <c r="AP49" s="35">
        <f t="shared" si="114"/>
        <v>-0.22176801226366882</v>
      </c>
    </row>
    <row r="50" spans="1:42" ht="12.75" customHeight="1">
      <c r="A50" s="55">
        <v>43553</v>
      </c>
      <c r="B50" s="71">
        <v>25928.68</v>
      </c>
      <c r="C50" s="71">
        <v>2834.4</v>
      </c>
      <c r="D50" s="71">
        <v>7729.3209999999999</v>
      </c>
      <c r="E50" s="71">
        <v>1539.739</v>
      </c>
      <c r="F50" s="71">
        <v>12696.88</v>
      </c>
      <c r="G50" s="47">
        <v>13.71</v>
      </c>
      <c r="I50" s="71">
        <v>25722.62</v>
      </c>
      <c r="J50" s="71">
        <v>2803.98</v>
      </c>
      <c r="K50" s="71">
        <v>7629.366</v>
      </c>
      <c r="L50" s="71">
        <v>1544.856</v>
      </c>
      <c r="M50" s="71">
        <v>12629.33</v>
      </c>
      <c r="N50" s="71">
        <v>14.49</v>
      </c>
      <c r="P50" s="32" t="s">
        <v>36</v>
      </c>
      <c r="Q50" s="32" t="s">
        <v>36</v>
      </c>
      <c r="R50" s="32" t="s">
        <v>36</v>
      </c>
      <c r="S50" s="32" t="s">
        <v>36</v>
      </c>
      <c r="T50" s="32" t="s">
        <v>36</v>
      </c>
      <c r="U50" s="32" t="s">
        <v>36</v>
      </c>
      <c r="W50" s="32" t="s">
        <v>36</v>
      </c>
      <c r="X50" s="32" t="s">
        <v>36</v>
      </c>
      <c r="Y50" s="32" t="s">
        <v>36</v>
      </c>
      <c r="Z50" s="32" t="s">
        <v>36</v>
      </c>
      <c r="AA50" s="32" t="s">
        <v>36</v>
      </c>
      <c r="AB50" s="32" t="s">
        <v>36</v>
      </c>
      <c r="AD50" s="35">
        <f t="shared" si="108"/>
        <v>4.8927303596224547E-4</v>
      </c>
      <c r="AE50" s="35">
        <f t="shared" si="109"/>
        <v>1.7924287751078349E-2</v>
      </c>
      <c r="AF50" s="35">
        <f t="shared" si="110"/>
        <v>2.6125212611111337E-2</v>
      </c>
      <c r="AG50" s="35">
        <f t="shared" si="111"/>
        <v>-2.2728585401025292E-2</v>
      </c>
      <c r="AH50" s="35">
        <f t="shared" si="112"/>
        <v>4.1178950098894607E-3</v>
      </c>
      <c r="AI50" s="35">
        <f t="shared" si="113"/>
        <v>-7.2395128552097288E-2</v>
      </c>
      <c r="AK50" s="35">
        <f t="shared" ref="AK50:AK71" si="115">I50/I49-1</f>
        <v>4.572840320040239E-3</v>
      </c>
      <c r="AL50" s="35">
        <f t="shared" ref="AL50:AL71" si="116">J50/J49-1</f>
        <v>1.7830307166244452E-2</v>
      </c>
      <c r="AM50" s="35">
        <f t="shared" ref="AM50:AM71" si="117">K50/K49-1</f>
        <v>2.6821791103673442E-2</v>
      </c>
      <c r="AN50" s="35">
        <f t="shared" ref="AN50:AN71" si="118">L50/L49-1</f>
        <v>-2.6070215263278573E-3</v>
      </c>
      <c r="AO50" s="35">
        <f t="shared" ref="AO50:AO71" si="119">M50/M49-1</f>
        <v>9.4096678282553636E-3</v>
      </c>
      <c r="AP50" s="35">
        <f t="shared" ref="AP50:AP71" si="120">N50/N49-1</f>
        <v>-4.8588312541037459E-2</v>
      </c>
    </row>
    <row r="51" spans="1:42" ht="12.75" customHeight="1">
      <c r="A51" s="55">
        <v>43585</v>
      </c>
      <c r="B51" s="71">
        <v>26592.91</v>
      </c>
      <c r="C51" s="71">
        <v>2945.83</v>
      </c>
      <c r="D51" s="71">
        <v>8095.3879999999999</v>
      </c>
      <c r="E51" s="71">
        <v>1591.211</v>
      </c>
      <c r="F51" s="71">
        <v>13060.65</v>
      </c>
      <c r="G51" s="47">
        <v>13.12</v>
      </c>
      <c r="I51" s="71">
        <v>26401.58</v>
      </c>
      <c r="J51" s="71">
        <v>2903.8</v>
      </c>
      <c r="K51" s="71">
        <v>7993.1459999999997</v>
      </c>
      <c r="L51" s="71">
        <v>1575.7190000000001</v>
      </c>
      <c r="M51" s="71">
        <v>12923.5</v>
      </c>
      <c r="N51" s="71">
        <v>12.95</v>
      </c>
      <c r="P51" s="32" t="s">
        <v>36</v>
      </c>
      <c r="Q51" s="32" t="s">
        <v>36</v>
      </c>
      <c r="R51" s="32" t="s">
        <v>36</v>
      </c>
      <c r="S51" s="32" t="s">
        <v>36</v>
      </c>
      <c r="T51" s="32" t="s">
        <v>36</v>
      </c>
      <c r="U51" s="32" t="s">
        <v>36</v>
      </c>
      <c r="W51" s="32" t="s">
        <v>36</v>
      </c>
      <c r="X51" s="32" t="s">
        <v>36</v>
      </c>
      <c r="Y51" s="32" t="s">
        <v>36</v>
      </c>
      <c r="Z51" s="32" t="s">
        <v>36</v>
      </c>
      <c r="AA51" s="32" t="s">
        <v>36</v>
      </c>
      <c r="AB51" s="32" t="s">
        <v>36</v>
      </c>
      <c r="AD51" s="35">
        <f t="shared" si="108"/>
        <v>2.5617578681213171E-2</v>
      </c>
      <c r="AE51" s="35">
        <f t="shared" si="109"/>
        <v>3.9313434942139347E-2</v>
      </c>
      <c r="AF51" s="35">
        <f t="shared" si="110"/>
        <v>4.7360822509506351E-2</v>
      </c>
      <c r="AG51" s="35">
        <f t="shared" si="111"/>
        <v>3.3429042194813574E-2</v>
      </c>
      <c r="AH51" s="35">
        <f t="shared" si="112"/>
        <v>2.8650345596713533E-2</v>
      </c>
      <c r="AI51" s="35">
        <f t="shared" si="113"/>
        <v>-4.3034281546316722E-2</v>
      </c>
      <c r="AK51" s="35">
        <f t="shared" si="115"/>
        <v>2.639544494301127E-2</v>
      </c>
      <c r="AL51" s="35">
        <f t="shared" si="116"/>
        <v>3.5599397998559157E-2</v>
      </c>
      <c r="AM51" s="35">
        <f t="shared" si="117"/>
        <v>4.7681550472214784E-2</v>
      </c>
      <c r="AN51" s="35">
        <f t="shared" si="118"/>
        <v>1.9977913799085423E-2</v>
      </c>
      <c r="AO51" s="35">
        <f t="shared" si="119"/>
        <v>2.329260538761746E-2</v>
      </c>
      <c r="AP51" s="35">
        <f t="shared" si="120"/>
        <v>-0.106280193236715</v>
      </c>
    </row>
    <row r="52" spans="1:42" ht="12.75" customHeight="1">
      <c r="A52" s="55">
        <v>43616</v>
      </c>
      <c r="B52" s="71">
        <v>24815.040000000001</v>
      </c>
      <c r="C52" s="71">
        <v>2752.06</v>
      </c>
      <c r="D52" s="71">
        <v>7453.1480000000001</v>
      </c>
      <c r="E52" s="71">
        <v>1465.4870000000001</v>
      </c>
      <c r="F52" s="71">
        <v>12264.49</v>
      </c>
      <c r="G52" s="47">
        <v>18.71</v>
      </c>
      <c r="I52" s="71">
        <v>25744.79</v>
      </c>
      <c r="J52" s="71">
        <v>2854.71</v>
      </c>
      <c r="K52" s="71">
        <v>7804.8209999999999</v>
      </c>
      <c r="L52" s="71">
        <v>1543.546</v>
      </c>
      <c r="M52" s="71">
        <v>12671.64</v>
      </c>
      <c r="N52" s="71">
        <v>16.72</v>
      </c>
      <c r="P52" s="32" t="s">
        <v>36</v>
      </c>
      <c r="Q52" s="32" t="s">
        <v>36</v>
      </c>
      <c r="R52" s="32" t="s">
        <v>36</v>
      </c>
      <c r="S52" s="32" t="s">
        <v>36</v>
      </c>
      <c r="T52" s="32" t="s">
        <v>36</v>
      </c>
      <c r="U52" s="32" t="s">
        <v>36</v>
      </c>
      <c r="W52" s="32" t="s">
        <v>36</v>
      </c>
      <c r="X52" s="32" t="s">
        <v>36</v>
      </c>
      <c r="Y52" s="32" t="s">
        <v>36</v>
      </c>
      <c r="Z52" s="32" t="s">
        <v>36</v>
      </c>
      <c r="AA52" s="32" t="s">
        <v>36</v>
      </c>
      <c r="AB52" s="32" t="s">
        <v>36</v>
      </c>
      <c r="AD52" s="35">
        <f t="shared" si="108"/>
        <v>-6.6855037677335805E-2</v>
      </c>
      <c r="AE52" s="35">
        <f t="shared" si="109"/>
        <v>-6.5777726481161536E-2</v>
      </c>
      <c r="AF52" s="35">
        <f t="shared" si="110"/>
        <v>-7.9334060331635703E-2</v>
      </c>
      <c r="AG52" s="35">
        <f t="shared" si="111"/>
        <v>-7.9011520156660464E-2</v>
      </c>
      <c r="AH52" s="35">
        <f t="shared" si="112"/>
        <v>-6.095868122949466E-2</v>
      </c>
      <c r="AI52" s="35">
        <f t="shared" si="113"/>
        <v>0.42606707317073189</v>
      </c>
      <c r="AK52" s="35">
        <f t="shared" si="115"/>
        <v>-2.4876920244924716E-2</v>
      </c>
      <c r="AL52" s="35">
        <f t="shared" si="116"/>
        <v>-1.6905434258557839E-2</v>
      </c>
      <c r="AM52" s="35">
        <f t="shared" si="117"/>
        <v>-2.3560810724588266E-2</v>
      </c>
      <c r="AN52" s="35">
        <f t="shared" si="118"/>
        <v>-2.0417980617102427E-2</v>
      </c>
      <c r="AO52" s="35">
        <f t="shared" si="119"/>
        <v>-1.9488528649359793E-2</v>
      </c>
      <c r="AP52" s="35">
        <f t="shared" si="120"/>
        <v>0.29111969111969116</v>
      </c>
    </row>
    <row r="53" spans="1:42" ht="12.75" customHeight="1">
      <c r="A53" s="55">
        <v>43644</v>
      </c>
      <c r="B53" s="71">
        <v>26599.96</v>
      </c>
      <c r="C53" s="71">
        <v>2941.76</v>
      </c>
      <c r="D53" s="71">
        <v>8006.2439999999997</v>
      </c>
      <c r="E53" s="71">
        <v>1566.5719999999999</v>
      </c>
      <c r="F53" s="71">
        <v>13049.71</v>
      </c>
      <c r="G53" s="47">
        <v>15.08</v>
      </c>
      <c r="I53" s="71">
        <v>26160.1</v>
      </c>
      <c r="J53" s="71">
        <v>2890.17</v>
      </c>
      <c r="K53" s="71">
        <v>7825.4589999999998</v>
      </c>
      <c r="L53" s="71">
        <v>1527.886</v>
      </c>
      <c r="M53" s="71">
        <v>12831.18</v>
      </c>
      <c r="N53" s="71">
        <v>15.84</v>
      </c>
      <c r="P53" s="32" t="s">
        <v>36</v>
      </c>
      <c r="Q53" s="32" t="s">
        <v>36</v>
      </c>
      <c r="R53" s="32" t="s">
        <v>36</v>
      </c>
      <c r="S53" s="32" t="s">
        <v>36</v>
      </c>
      <c r="T53" s="32" t="s">
        <v>36</v>
      </c>
      <c r="U53" s="32" t="s">
        <v>36</v>
      </c>
      <c r="W53" s="32" t="s">
        <v>36</v>
      </c>
      <c r="X53" s="32" t="s">
        <v>36</v>
      </c>
      <c r="Y53" s="32" t="s">
        <v>36</v>
      </c>
      <c r="Z53" s="32" t="s">
        <v>36</v>
      </c>
      <c r="AA53" s="32" t="s">
        <v>36</v>
      </c>
      <c r="AB53" s="32" t="s">
        <v>36</v>
      </c>
      <c r="AD53" s="35">
        <f t="shared" si="108"/>
        <v>7.1928959211832844E-2</v>
      </c>
      <c r="AE53" s="35">
        <f t="shared" si="109"/>
        <v>6.8930183208214979E-2</v>
      </c>
      <c r="AF53" s="35">
        <f t="shared" si="110"/>
        <v>7.4209716484900046E-2</v>
      </c>
      <c r="AG53" s="35">
        <f t="shared" si="111"/>
        <v>6.8977070420958908E-2</v>
      </c>
      <c r="AH53" s="35">
        <f t="shared" si="112"/>
        <v>6.4023860755726414E-2</v>
      </c>
      <c r="AI53" s="35">
        <f t="shared" si="113"/>
        <v>-0.19401389631213262</v>
      </c>
      <c r="AK53" s="35">
        <f t="shared" si="115"/>
        <v>1.6131807639526263E-2</v>
      </c>
      <c r="AL53" s="35">
        <f t="shared" si="116"/>
        <v>1.2421576972792447E-2</v>
      </c>
      <c r="AM53" s="35">
        <f t="shared" si="117"/>
        <v>2.6442630779104359E-3</v>
      </c>
      <c r="AN53" s="35">
        <f t="shared" si="118"/>
        <v>-1.0145470235419007E-2</v>
      </c>
      <c r="AO53" s="35">
        <f t="shared" si="119"/>
        <v>1.2590319800751981E-2</v>
      </c>
      <c r="AP53" s="35">
        <f t="shared" si="120"/>
        <v>-5.2631578947368363E-2</v>
      </c>
    </row>
    <row r="54" spans="1:42" ht="12.75" customHeight="1">
      <c r="A54" s="55">
        <v>43677</v>
      </c>
      <c r="B54" s="71">
        <v>26864.27</v>
      </c>
      <c r="C54" s="71">
        <v>2980.38</v>
      </c>
      <c r="D54" s="71">
        <v>8175.4189999999999</v>
      </c>
      <c r="E54" s="71">
        <v>1574.605</v>
      </c>
      <c r="F54" s="71">
        <v>13066.6</v>
      </c>
      <c r="G54" s="47">
        <v>16.12</v>
      </c>
      <c r="I54" s="71">
        <v>27089.19</v>
      </c>
      <c r="J54" s="71">
        <v>2996.11</v>
      </c>
      <c r="K54" s="71">
        <v>8205.5990000000002</v>
      </c>
      <c r="L54" s="71">
        <v>1564.673</v>
      </c>
      <c r="M54" s="71">
        <v>13176.12</v>
      </c>
      <c r="N54" s="71">
        <v>13.31</v>
      </c>
      <c r="P54" s="32" t="s">
        <v>36</v>
      </c>
      <c r="Q54" s="32" t="s">
        <v>36</v>
      </c>
      <c r="R54" s="32" t="s">
        <v>36</v>
      </c>
      <c r="S54" s="32" t="s">
        <v>36</v>
      </c>
      <c r="T54" s="32" t="s">
        <v>36</v>
      </c>
      <c r="U54" s="32" t="s">
        <v>36</v>
      </c>
      <c r="W54" s="32" t="s">
        <v>36</v>
      </c>
      <c r="X54" s="32" t="s">
        <v>36</v>
      </c>
      <c r="Y54" s="32" t="s">
        <v>36</v>
      </c>
      <c r="Z54" s="32" t="s">
        <v>36</v>
      </c>
      <c r="AA54" s="32" t="s">
        <v>36</v>
      </c>
      <c r="AB54" s="32" t="s">
        <v>36</v>
      </c>
      <c r="AD54" s="35">
        <f t="shared" si="108"/>
        <v>9.936481107490458E-3</v>
      </c>
      <c r="AE54" s="35">
        <f t="shared" si="109"/>
        <v>1.3128195366039375E-2</v>
      </c>
      <c r="AF54" s="35">
        <f t="shared" si="110"/>
        <v>2.1130382736274322E-2</v>
      </c>
      <c r="AG54" s="35">
        <f t="shared" si="111"/>
        <v>5.1277566559342347E-3</v>
      </c>
      <c r="AH54" s="35">
        <f t="shared" si="112"/>
        <v>1.2942816353773701E-3</v>
      </c>
      <c r="AI54" s="35">
        <f t="shared" si="113"/>
        <v>6.8965517241379448E-2</v>
      </c>
      <c r="AK54" s="35">
        <f t="shared" si="115"/>
        <v>3.5515537020118337E-2</v>
      </c>
      <c r="AL54" s="35">
        <f t="shared" si="116"/>
        <v>3.6655283253234305E-2</v>
      </c>
      <c r="AM54" s="35">
        <f t="shared" si="117"/>
        <v>4.8577342236410637E-2</v>
      </c>
      <c r="AN54" s="35">
        <f t="shared" si="118"/>
        <v>2.4077058105120397E-2</v>
      </c>
      <c r="AO54" s="35">
        <f t="shared" si="119"/>
        <v>2.6882952308361352E-2</v>
      </c>
      <c r="AP54" s="35">
        <f t="shared" si="120"/>
        <v>-0.15972222222222221</v>
      </c>
    </row>
    <row r="55" spans="1:42" ht="12.75" customHeight="1">
      <c r="A55" s="55">
        <v>43707</v>
      </c>
      <c r="B55" s="71">
        <v>26403.279999999999</v>
      </c>
      <c r="C55" s="71">
        <v>2926.46</v>
      </c>
      <c r="D55" s="71">
        <v>7962.8819999999996</v>
      </c>
      <c r="E55" s="71">
        <v>1494.8389999999999</v>
      </c>
      <c r="F55" s="71">
        <v>12736.88</v>
      </c>
      <c r="G55" s="47">
        <v>18.98</v>
      </c>
      <c r="I55" s="71">
        <v>26058.23</v>
      </c>
      <c r="J55" s="71">
        <v>2897.5</v>
      </c>
      <c r="K55" s="71">
        <v>7910.933</v>
      </c>
      <c r="L55" s="71">
        <v>1496.634</v>
      </c>
      <c r="M55" s="71">
        <v>12629.44</v>
      </c>
      <c r="N55" s="71">
        <v>18.98</v>
      </c>
      <c r="P55" s="32" t="s">
        <v>36</v>
      </c>
      <c r="Q55" s="32" t="s">
        <v>36</v>
      </c>
      <c r="R55" s="32" t="s">
        <v>36</v>
      </c>
      <c r="S55" s="32" t="s">
        <v>36</v>
      </c>
      <c r="T55" s="32" t="s">
        <v>36</v>
      </c>
      <c r="U55" s="32" t="s">
        <v>36</v>
      </c>
      <c r="W55" s="32" t="s">
        <v>36</v>
      </c>
      <c r="X55" s="32" t="s">
        <v>36</v>
      </c>
      <c r="Y55" s="32" t="s">
        <v>36</v>
      </c>
      <c r="Z55" s="32" t="s">
        <v>36</v>
      </c>
      <c r="AA55" s="32" t="s">
        <v>36</v>
      </c>
      <c r="AB55" s="32" t="s">
        <v>36</v>
      </c>
      <c r="AD55" s="35">
        <f t="shared" si="108"/>
        <v>-1.7159967495859796E-2</v>
      </c>
      <c r="AE55" s="35">
        <f t="shared" si="109"/>
        <v>-1.8091652742267761E-2</v>
      </c>
      <c r="AF55" s="35">
        <f t="shared" si="110"/>
        <v>-2.5997077336342045E-2</v>
      </c>
      <c r="AG55" s="35">
        <f t="shared" si="111"/>
        <v>-5.0657784015673779E-2</v>
      </c>
      <c r="AH55" s="35">
        <f t="shared" si="112"/>
        <v>-2.5233802213276646E-2</v>
      </c>
      <c r="AI55" s="35">
        <f t="shared" si="113"/>
        <v>0.17741935483870974</v>
      </c>
      <c r="AK55" s="35">
        <f t="shared" si="115"/>
        <v>-3.8057985491629642E-2</v>
      </c>
      <c r="AL55" s="35">
        <f t="shared" si="116"/>
        <v>-3.2912676770879612E-2</v>
      </c>
      <c r="AM55" s="35">
        <f t="shared" si="117"/>
        <v>-3.5910358280973775E-2</v>
      </c>
      <c r="AN55" s="35">
        <f t="shared" si="118"/>
        <v>-4.3484485256663818E-2</v>
      </c>
      <c r="AO55" s="35">
        <f t="shared" si="119"/>
        <v>-4.1490211078830552E-2</v>
      </c>
      <c r="AP55" s="35">
        <f t="shared" si="120"/>
        <v>0.42599549211119458</v>
      </c>
    </row>
    <row r="56" spans="1:42" ht="12.75" customHeight="1">
      <c r="A56" s="55">
        <v>43738</v>
      </c>
      <c r="B56" s="71">
        <v>26916.83</v>
      </c>
      <c r="C56" s="71">
        <v>2976.74</v>
      </c>
      <c r="D56" s="71">
        <v>7999.3379999999997</v>
      </c>
      <c r="E56" s="71">
        <v>1523.373</v>
      </c>
      <c r="F56" s="71">
        <v>13004.74</v>
      </c>
      <c r="G56" s="47">
        <v>16.239999999999998</v>
      </c>
      <c r="I56" s="71">
        <v>26900.21</v>
      </c>
      <c r="J56" s="71">
        <v>2982.16</v>
      </c>
      <c r="K56" s="71">
        <v>8087.7</v>
      </c>
      <c r="L56" s="71">
        <v>1542.0609999999999</v>
      </c>
      <c r="M56" s="71">
        <v>13013.64</v>
      </c>
      <c r="N56" s="71">
        <v>15.56</v>
      </c>
      <c r="P56" s="32" t="s">
        <v>36</v>
      </c>
      <c r="Q56" s="32" t="s">
        <v>36</v>
      </c>
      <c r="R56" s="32" t="s">
        <v>36</v>
      </c>
      <c r="S56" s="32" t="s">
        <v>36</v>
      </c>
      <c r="T56" s="32" t="s">
        <v>36</v>
      </c>
      <c r="U56" s="32" t="s">
        <v>36</v>
      </c>
      <c r="W56" s="32" t="s">
        <v>36</v>
      </c>
      <c r="X56" s="32" t="s">
        <v>36</v>
      </c>
      <c r="Y56" s="32" t="s">
        <v>36</v>
      </c>
      <c r="Z56" s="32" t="s">
        <v>36</v>
      </c>
      <c r="AA56" s="32" t="s">
        <v>36</v>
      </c>
      <c r="AB56" s="32" t="s">
        <v>36</v>
      </c>
      <c r="AD56" s="35">
        <f t="shared" si="108"/>
        <v>1.9450234970806779E-2</v>
      </c>
      <c r="AE56" s="35">
        <f t="shared" si="109"/>
        <v>1.7181167690656807E-2</v>
      </c>
      <c r="AF56" s="35">
        <f t="shared" si="110"/>
        <v>4.5782418978455031E-3</v>
      </c>
      <c r="AG56" s="35">
        <f t="shared" si="111"/>
        <v>1.908834329315745E-2</v>
      </c>
      <c r="AH56" s="35">
        <f t="shared" si="112"/>
        <v>2.1030268009120112E-2</v>
      </c>
      <c r="AI56" s="35">
        <f t="shared" si="113"/>
        <v>-0.14436248682824038</v>
      </c>
      <c r="AK56" s="35">
        <f t="shared" si="115"/>
        <v>3.2311480864202879E-2</v>
      </c>
      <c r="AL56" s="35">
        <f t="shared" si="116"/>
        <v>2.9218291630715987E-2</v>
      </c>
      <c r="AM56" s="35">
        <f t="shared" si="117"/>
        <v>2.2344646326798667E-2</v>
      </c>
      <c r="AN56" s="35">
        <f t="shared" si="118"/>
        <v>3.0352778301174332E-2</v>
      </c>
      <c r="AO56" s="35">
        <f t="shared" si="119"/>
        <v>3.0420984620062264E-2</v>
      </c>
      <c r="AP56" s="35">
        <f t="shared" si="120"/>
        <v>-0.18018967334035829</v>
      </c>
    </row>
    <row r="57" spans="1:42" ht="12.75" customHeight="1">
      <c r="A57" s="55">
        <v>43769</v>
      </c>
      <c r="B57" s="71">
        <v>27046.23</v>
      </c>
      <c r="C57" s="71">
        <v>3037.56</v>
      </c>
      <c r="D57" s="71">
        <v>8292.36</v>
      </c>
      <c r="E57" s="71">
        <v>1562.452</v>
      </c>
      <c r="F57" s="71">
        <v>13171.81</v>
      </c>
      <c r="G57" s="47">
        <v>13.22</v>
      </c>
      <c r="I57" s="71">
        <v>26736.799999999999</v>
      </c>
      <c r="J57" s="71">
        <v>2977.68</v>
      </c>
      <c r="K57" s="71">
        <v>8079.2780000000002</v>
      </c>
      <c r="L57" s="71">
        <v>1525.452</v>
      </c>
      <c r="M57" s="71">
        <v>12956.9</v>
      </c>
      <c r="N57" s="71">
        <v>15.47</v>
      </c>
      <c r="P57" s="32" t="s">
        <v>36</v>
      </c>
      <c r="Q57" s="32" t="s">
        <v>36</v>
      </c>
      <c r="R57" s="32" t="s">
        <v>36</v>
      </c>
      <c r="S57" s="32" t="s">
        <v>36</v>
      </c>
      <c r="T57" s="32" t="s">
        <v>36</v>
      </c>
      <c r="U57" s="32" t="s">
        <v>36</v>
      </c>
      <c r="W57" s="32" t="s">
        <v>36</v>
      </c>
      <c r="X57" s="32" t="s">
        <v>36</v>
      </c>
      <c r="Y57" s="32" t="s">
        <v>36</v>
      </c>
      <c r="Z57" s="32" t="s">
        <v>36</v>
      </c>
      <c r="AA57" s="32" t="s">
        <v>36</v>
      </c>
      <c r="AB57" s="32" t="s">
        <v>36</v>
      </c>
      <c r="AD57" s="35">
        <f t="shared" si="108"/>
        <v>4.8074011687111451E-3</v>
      </c>
      <c r="AE57" s="35">
        <f t="shared" si="109"/>
        <v>2.0431747482144935E-2</v>
      </c>
      <c r="AF57" s="35">
        <f t="shared" si="110"/>
        <v>3.6630781197144247E-2</v>
      </c>
      <c r="AG57" s="35">
        <f t="shared" si="111"/>
        <v>2.5652942516376509E-2</v>
      </c>
      <c r="AH57" s="35">
        <f t="shared" si="112"/>
        <v>1.2846854300816446E-2</v>
      </c>
      <c r="AI57" s="35">
        <f t="shared" si="113"/>
        <v>-0.18596059113300478</v>
      </c>
      <c r="AK57" s="35">
        <f t="shared" si="115"/>
        <v>-6.074673766487293E-3</v>
      </c>
      <c r="AL57" s="35">
        <f t="shared" si="116"/>
        <v>-1.5022668133165551E-3</v>
      </c>
      <c r="AM57" s="35">
        <f t="shared" si="117"/>
        <v>-1.0413343719474222E-3</v>
      </c>
      <c r="AN57" s="35">
        <f t="shared" si="118"/>
        <v>-1.0770650447679997E-2</v>
      </c>
      <c r="AO57" s="35">
        <f t="shared" si="119"/>
        <v>-4.3600406957622351E-3</v>
      </c>
      <c r="AP57" s="35">
        <f t="shared" si="120"/>
        <v>-5.7840616966581271E-3</v>
      </c>
    </row>
    <row r="58" spans="1:42" ht="12.75" customHeight="1">
      <c r="A58" s="55">
        <v>43798</v>
      </c>
      <c r="B58" s="71">
        <v>28051.41</v>
      </c>
      <c r="C58" s="71">
        <v>3140.98</v>
      </c>
      <c r="D58" s="71">
        <v>8665.4709999999995</v>
      </c>
      <c r="E58" s="71">
        <v>1624.5029999999999</v>
      </c>
      <c r="F58" s="71">
        <v>13545.21</v>
      </c>
      <c r="G58" s="47">
        <v>12.62</v>
      </c>
      <c r="I58" s="71">
        <v>27797.05</v>
      </c>
      <c r="J58" s="71">
        <v>3104.9</v>
      </c>
      <c r="K58" s="71">
        <v>8517.5769999999993</v>
      </c>
      <c r="L58" s="71">
        <v>1599.6469999999999</v>
      </c>
      <c r="M58" s="71">
        <v>13432.91</v>
      </c>
      <c r="N58" s="71">
        <v>12.52</v>
      </c>
      <c r="P58" s="32" t="s">
        <v>36</v>
      </c>
      <c r="Q58" s="32" t="s">
        <v>36</v>
      </c>
      <c r="R58" s="32" t="s">
        <v>36</v>
      </c>
      <c r="S58" s="32" t="s">
        <v>36</v>
      </c>
      <c r="T58" s="32" t="s">
        <v>36</v>
      </c>
      <c r="U58" s="32" t="s">
        <v>36</v>
      </c>
      <c r="W58" s="32" t="s">
        <v>36</v>
      </c>
      <c r="X58" s="32" t="s">
        <v>36</v>
      </c>
      <c r="Y58" s="32" t="s">
        <v>36</v>
      </c>
      <c r="Z58" s="32" t="s">
        <v>36</v>
      </c>
      <c r="AA58" s="32" t="s">
        <v>36</v>
      </c>
      <c r="AB58" s="32" t="s">
        <v>36</v>
      </c>
      <c r="AD58" s="35">
        <f t="shared" si="108"/>
        <v>3.7165253715582658E-2</v>
      </c>
      <c r="AE58" s="35">
        <f t="shared" si="109"/>
        <v>3.404706409091518E-2</v>
      </c>
      <c r="AF58" s="35">
        <f t="shared" si="110"/>
        <v>4.4994549199504075E-2</v>
      </c>
      <c r="AG58" s="35">
        <f t="shared" si="111"/>
        <v>3.97138600097795E-2</v>
      </c>
      <c r="AH58" s="35">
        <f t="shared" si="112"/>
        <v>2.8348419845108497E-2</v>
      </c>
      <c r="AI58" s="35">
        <f t="shared" si="113"/>
        <v>-4.5385779122541714E-2</v>
      </c>
      <c r="AK58" s="35">
        <f t="shared" si="115"/>
        <v>3.9655082133987607E-2</v>
      </c>
      <c r="AL58" s="35">
        <f t="shared" si="116"/>
        <v>4.272453722361047E-2</v>
      </c>
      <c r="AM58" s="35">
        <f t="shared" si="117"/>
        <v>5.4249773308951532E-2</v>
      </c>
      <c r="AN58" s="35">
        <f t="shared" si="118"/>
        <v>4.8638043019380461E-2</v>
      </c>
      <c r="AO58" s="35">
        <f t="shared" si="119"/>
        <v>3.6737954294622899E-2</v>
      </c>
      <c r="AP58" s="35">
        <f t="shared" si="120"/>
        <v>-0.19069166127989667</v>
      </c>
    </row>
    <row r="59" spans="1:42" ht="12.75" customHeight="1">
      <c r="A59" s="55">
        <v>43830</v>
      </c>
      <c r="B59" s="71">
        <v>28538.44</v>
      </c>
      <c r="C59" s="71">
        <v>3230.78</v>
      </c>
      <c r="D59" s="71">
        <v>8972.6039999999994</v>
      </c>
      <c r="E59" s="71">
        <v>1668.4690000000001</v>
      </c>
      <c r="F59" s="71">
        <v>13913.03</v>
      </c>
      <c r="G59" s="47">
        <v>13.78</v>
      </c>
      <c r="I59" s="71">
        <v>28167.01</v>
      </c>
      <c r="J59" s="71">
        <v>3176.75</v>
      </c>
      <c r="K59" s="71">
        <v>8778.5910000000003</v>
      </c>
      <c r="L59" s="71">
        <v>1647.0730000000001</v>
      </c>
      <c r="M59" s="71">
        <v>13714.16</v>
      </c>
      <c r="N59" s="71">
        <v>13.76</v>
      </c>
      <c r="P59" s="32" t="s">
        <v>36</v>
      </c>
      <c r="Q59" s="32" t="s">
        <v>36</v>
      </c>
      <c r="R59" s="32" t="s">
        <v>36</v>
      </c>
      <c r="S59" s="32" t="s">
        <v>36</v>
      </c>
      <c r="T59" s="32" t="s">
        <v>36</v>
      </c>
      <c r="U59" s="32" t="s">
        <v>36</v>
      </c>
      <c r="W59" s="32" t="s">
        <v>36</v>
      </c>
      <c r="X59" s="32" t="s">
        <v>36</v>
      </c>
      <c r="Y59" s="32" t="s">
        <v>36</v>
      </c>
      <c r="Z59" s="32" t="s">
        <v>36</v>
      </c>
      <c r="AA59" s="32" t="s">
        <v>36</v>
      </c>
      <c r="AB59" s="32" t="s">
        <v>36</v>
      </c>
      <c r="AD59" s="35">
        <f t="shared" si="108"/>
        <v>1.7362050606368751E-2</v>
      </c>
      <c r="AE59" s="35">
        <f t="shared" si="109"/>
        <v>2.8589803182446305E-2</v>
      </c>
      <c r="AF59" s="35">
        <f t="shared" si="110"/>
        <v>3.5443312890897749E-2</v>
      </c>
      <c r="AG59" s="35">
        <f t="shared" si="111"/>
        <v>2.70642775051817E-2</v>
      </c>
      <c r="AH59" s="35">
        <f t="shared" si="112"/>
        <v>2.7154986892045319E-2</v>
      </c>
      <c r="AI59" s="35">
        <f t="shared" si="113"/>
        <v>9.191759112519815E-2</v>
      </c>
      <c r="AK59" s="35">
        <f t="shared" si="115"/>
        <v>1.3309325989628418E-2</v>
      </c>
      <c r="AL59" s="35">
        <f t="shared" si="116"/>
        <v>2.3140841895069153E-2</v>
      </c>
      <c r="AM59" s="35">
        <f t="shared" si="117"/>
        <v>3.0644160892234984E-2</v>
      </c>
      <c r="AN59" s="35">
        <f t="shared" si="118"/>
        <v>2.9647791043899252E-2</v>
      </c>
      <c r="AO59" s="35">
        <f t="shared" si="119"/>
        <v>2.0937384379110746E-2</v>
      </c>
      <c r="AP59" s="35">
        <f t="shared" si="120"/>
        <v>9.9041533546325944E-2</v>
      </c>
    </row>
    <row r="60" spans="1:42" ht="12.75" customHeight="1">
      <c r="A60" s="55">
        <v>43861</v>
      </c>
      <c r="B60" s="71">
        <v>28256.03</v>
      </c>
      <c r="C60" s="71">
        <v>3225.52</v>
      </c>
      <c r="D60" s="71">
        <v>9150.9359999999997</v>
      </c>
      <c r="E60" s="71">
        <v>1614.0609999999999</v>
      </c>
      <c r="F60" s="71">
        <v>13614.1</v>
      </c>
      <c r="G60" s="47">
        <v>18.84</v>
      </c>
      <c r="I60" s="71">
        <v>28879.99</v>
      </c>
      <c r="J60" s="71">
        <v>3278.2</v>
      </c>
      <c r="K60" s="71">
        <v>9233.36</v>
      </c>
      <c r="L60" s="71">
        <v>1666.6469999999999</v>
      </c>
      <c r="M60" s="71">
        <v>13970.27</v>
      </c>
      <c r="N60" s="71">
        <v>13.94</v>
      </c>
      <c r="P60" s="25">
        <f t="shared" ref="P60:U60" si="121">B60/B48-1</f>
        <v>0.13025611938077586</v>
      </c>
      <c r="Q60" s="25">
        <f t="shared" si="121"/>
        <v>0.19282570910839092</v>
      </c>
      <c r="R60" s="25">
        <f t="shared" si="121"/>
        <v>0.25669685680765442</v>
      </c>
      <c r="S60" s="25">
        <f t="shared" si="121"/>
        <v>7.6457614582714939E-2</v>
      </c>
      <c r="T60" s="25">
        <f t="shared" si="121"/>
        <v>0.10692469243509439</v>
      </c>
      <c r="U60" s="25">
        <f t="shared" si="121"/>
        <v>0.1369945684972842</v>
      </c>
      <c r="W60" s="25">
        <f t="shared" ref="W60:AB60" si="122">I60/I48-1</f>
        <v>0.19547268377087335</v>
      </c>
      <c r="X60" s="25">
        <f t="shared" si="122"/>
        <v>0.25727259826876692</v>
      </c>
      <c r="Y60" s="25">
        <f t="shared" si="122"/>
        <v>0.32289614273253586</v>
      </c>
      <c r="Z60" s="25">
        <f t="shared" si="122"/>
        <v>0.15495631095209483</v>
      </c>
      <c r="AA60" s="25">
        <f t="shared" si="122"/>
        <v>0.17599022861077596</v>
      </c>
      <c r="AB60" s="25">
        <f t="shared" si="122"/>
        <v>-0.28768523249872258</v>
      </c>
      <c r="AD60" s="35">
        <f t="shared" si="108"/>
        <v>-9.8957756625800419E-3</v>
      </c>
      <c r="AE60" s="35">
        <f t="shared" si="109"/>
        <v>-1.6280898111292741E-3</v>
      </c>
      <c r="AF60" s="35">
        <f t="shared" si="110"/>
        <v>1.9875166674022449E-2</v>
      </c>
      <c r="AG60" s="35">
        <f t="shared" si="111"/>
        <v>-3.2609536047718102E-2</v>
      </c>
      <c r="AH60" s="35">
        <f t="shared" si="112"/>
        <v>-2.1485614564189182E-2</v>
      </c>
      <c r="AI60" s="35">
        <f t="shared" si="113"/>
        <v>0.36719883889695226</v>
      </c>
      <c r="AK60" s="35">
        <f t="shared" si="115"/>
        <v>2.5312590864277063E-2</v>
      </c>
      <c r="AL60" s="35">
        <f t="shared" si="116"/>
        <v>3.1935153852207465E-2</v>
      </c>
      <c r="AM60" s="35">
        <f t="shared" si="117"/>
        <v>5.1804327140881679E-2</v>
      </c>
      <c r="AN60" s="35">
        <f t="shared" si="118"/>
        <v>1.1884111997464419E-2</v>
      </c>
      <c r="AO60" s="35">
        <f t="shared" si="119"/>
        <v>1.8674858686204665E-2</v>
      </c>
      <c r="AP60" s="35">
        <f t="shared" si="120"/>
        <v>1.3081395348837122E-2</v>
      </c>
    </row>
    <row r="61" spans="1:42" ht="12.75" customHeight="1">
      <c r="A61" s="55">
        <v>43889</v>
      </c>
      <c r="B61" s="71">
        <v>25409.360000000001</v>
      </c>
      <c r="C61" s="71">
        <v>2954.22</v>
      </c>
      <c r="D61" s="71">
        <v>8567.3670000000002</v>
      </c>
      <c r="E61" s="71">
        <v>1476.431</v>
      </c>
      <c r="F61" s="71">
        <v>12380.97</v>
      </c>
      <c r="G61" s="47">
        <v>40.11</v>
      </c>
      <c r="I61" s="71">
        <v>28519.73</v>
      </c>
      <c r="J61" s="71">
        <v>3277.31</v>
      </c>
      <c r="K61" s="71">
        <v>9418.85</v>
      </c>
      <c r="L61" s="71">
        <v>1642.0450000000001</v>
      </c>
      <c r="M61" s="71">
        <v>13722.13</v>
      </c>
      <c r="N61" s="71">
        <v>19.63</v>
      </c>
      <c r="P61" s="25">
        <f t="shared" ref="P61:P71" si="123">B61/B49-1</f>
        <v>-1.9549313165611926E-2</v>
      </c>
      <c r="Q61" s="25">
        <f t="shared" ref="Q61:Q71" si="124">C61/C49-1</f>
        <v>6.0955507112613105E-2</v>
      </c>
      <c r="R61" s="25">
        <f t="shared" ref="R61:R71" si="125">D61/D49-1</f>
        <v>0.13738209144016911</v>
      </c>
      <c r="S61" s="25">
        <f t="shared" ref="S61:S71" si="126">E61/E49-1</f>
        <v>-6.2910134816498875E-2</v>
      </c>
      <c r="T61" s="25">
        <f t="shared" ref="T61:T71" si="127">F61/F49-1</f>
        <v>-2.0865477614926631E-2</v>
      </c>
      <c r="U61" s="25">
        <f t="shared" ref="U61:U71" si="128">G61/G49-1</f>
        <v>1.7138024357239514</v>
      </c>
      <c r="W61" s="25">
        <f t="shared" ref="W61:W71" si="129">I61/I49-1</f>
        <v>0.11381135246956431</v>
      </c>
      <c r="X61" s="25">
        <f t="shared" ref="X61:X71" si="130">J61/J49-1</f>
        <v>0.18964666081034953</v>
      </c>
      <c r="Y61" s="25">
        <f t="shared" ref="Y61:Y71" si="131">K61/K49-1</f>
        <v>0.26766502316664775</v>
      </c>
      <c r="Z61" s="25">
        <f t="shared" ref="Z61:Z71" si="132">L61/L49-1</f>
        <v>6.0140332392016438E-2</v>
      </c>
      <c r="AA61" s="25">
        <f t="shared" ref="AA61:AA71" si="133">M61/M49-1</f>
        <v>9.6752613574602631E-2</v>
      </c>
      <c r="AB61" s="25">
        <f t="shared" ref="AB61:AB71" si="134">N61/N49-1</f>
        <v>0.288903479973736</v>
      </c>
      <c r="AD61" s="35">
        <f t="shared" si="108"/>
        <v>-0.10074557536922202</v>
      </c>
      <c r="AE61" s="35">
        <f t="shared" si="109"/>
        <v>-8.4110469009648137E-2</v>
      </c>
      <c r="AF61" s="35">
        <f t="shared" si="110"/>
        <v>-6.3771509275116767E-2</v>
      </c>
      <c r="AG61" s="35">
        <f t="shared" si="111"/>
        <v>-8.5269391925088311E-2</v>
      </c>
      <c r="AH61" s="35">
        <f t="shared" si="112"/>
        <v>-9.057741606128944E-2</v>
      </c>
      <c r="AI61" s="35">
        <f t="shared" si="113"/>
        <v>1.128980891719745</v>
      </c>
      <c r="AK61" s="35">
        <f t="shared" si="115"/>
        <v>-1.247438105068599E-2</v>
      </c>
      <c r="AL61" s="35">
        <f t="shared" si="116"/>
        <v>-2.7149045207730538E-4</v>
      </c>
      <c r="AM61" s="35">
        <f t="shared" si="117"/>
        <v>2.008911165599514E-2</v>
      </c>
      <c r="AN61" s="35">
        <f t="shared" si="118"/>
        <v>-1.4761374184215303E-2</v>
      </c>
      <c r="AO61" s="35">
        <f t="shared" si="119"/>
        <v>-1.7762004599768066E-2</v>
      </c>
      <c r="AP61" s="35">
        <f t="shared" si="120"/>
        <v>0.40817790530846487</v>
      </c>
    </row>
    <row r="62" spans="1:42" ht="12.75" customHeight="1">
      <c r="A62" s="55">
        <v>43921</v>
      </c>
      <c r="B62" s="71">
        <v>21917.16</v>
      </c>
      <c r="C62" s="71">
        <v>2584.59</v>
      </c>
      <c r="D62" s="71">
        <v>7700.098</v>
      </c>
      <c r="E62" s="71">
        <v>1153.1030000000001</v>
      </c>
      <c r="F62" s="71">
        <v>10301.870000000001</v>
      </c>
      <c r="G62" s="47">
        <v>53.54</v>
      </c>
      <c r="I62" s="71">
        <v>22637.42</v>
      </c>
      <c r="J62" s="71">
        <v>2652.39</v>
      </c>
      <c r="K62" s="71">
        <v>7772.2049999999999</v>
      </c>
      <c r="L62" s="71">
        <v>1216.6189999999999</v>
      </c>
      <c r="M62" s="71">
        <v>10726.12</v>
      </c>
      <c r="N62" s="71">
        <v>57.74</v>
      </c>
      <c r="P62" s="25">
        <f t="shared" si="123"/>
        <v>-0.15471362213579709</v>
      </c>
      <c r="Q62" s="25">
        <f t="shared" si="124"/>
        <v>-8.813505503810326E-2</v>
      </c>
      <c r="R62" s="25">
        <f t="shared" si="125"/>
        <v>-3.7807978216973792E-3</v>
      </c>
      <c r="S62" s="25">
        <f t="shared" si="126"/>
        <v>-0.25110489505039491</v>
      </c>
      <c r="T62" s="25">
        <f t="shared" si="127"/>
        <v>-0.18862980511747751</v>
      </c>
      <c r="U62" s="25">
        <f t="shared" si="128"/>
        <v>2.9051787016776074</v>
      </c>
      <c r="W62" s="25">
        <f t="shared" si="129"/>
        <v>-0.11994112574846583</v>
      </c>
      <c r="X62" s="25">
        <f t="shared" si="130"/>
        <v>-5.4062439817687769E-2</v>
      </c>
      <c r="Y62" s="25">
        <f t="shared" si="131"/>
        <v>1.8722263422674912E-2</v>
      </c>
      <c r="Z62" s="25">
        <f t="shared" si="132"/>
        <v>-0.21247093580243082</v>
      </c>
      <c r="AA62" s="25">
        <f t="shared" si="133"/>
        <v>-0.15069762212247195</v>
      </c>
      <c r="AB62" s="25">
        <f t="shared" si="134"/>
        <v>2.9848171152518979</v>
      </c>
      <c r="AD62" s="35">
        <f t="shared" si="108"/>
        <v>-0.1374375427008</v>
      </c>
      <c r="AE62" s="35">
        <f t="shared" si="109"/>
        <v>-0.12511932083595656</v>
      </c>
      <c r="AF62" s="35">
        <f t="shared" si="110"/>
        <v>-0.10122935086123896</v>
      </c>
      <c r="AG62" s="35">
        <f t="shared" si="111"/>
        <v>-0.21899296343682839</v>
      </c>
      <c r="AH62" s="35">
        <f t="shared" si="112"/>
        <v>-0.16792706871917129</v>
      </c>
      <c r="AI62" s="35">
        <f t="shared" si="113"/>
        <v>0.33482921964597367</v>
      </c>
      <c r="AK62" s="35">
        <f t="shared" si="115"/>
        <v>-0.20625405640235728</v>
      </c>
      <c r="AL62" s="35">
        <f t="shared" si="116"/>
        <v>-0.19068077173047415</v>
      </c>
      <c r="AM62" s="35">
        <f t="shared" si="117"/>
        <v>-0.174824421240385</v>
      </c>
      <c r="AN62" s="35">
        <f t="shared" si="118"/>
        <v>-0.25908303365620322</v>
      </c>
      <c r="AO62" s="35">
        <f t="shared" si="119"/>
        <v>-0.21833417989772719</v>
      </c>
      <c r="AP62" s="35">
        <f t="shared" si="120"/>
        <v>1.9414161996943458</v>
      </c>
    </row>
    <row r="63" spans="1:42" ht="12.75" customHeight="1">
      <c r="A63" s="55">
        <v>43951</v>
      </c>
      <c r="B63" s="71">
        <v>24345.72</v>
      </c>
      <c r="C63" s="71">
        <v>2912.43</v>
      </c>
      <c r="D63" s="71">
        <v>8889.5509999999995</v>
      </c>
      <c r="E63" s="71">
        <v>1310.664</v>
      </c>
      <c r="F63" s="71">
        <v>11372.34</v>
      </c>
      <c r="G63" s="47">
        <v>34.15</v>
      </c>
      <c r="I63" s="71">
        <v>23293.9</v>
      </c>
      <c r="J63" s="71">
        <v>2761.98</v>
      </c>
      <c r="K63" s="71">
        <v>8292.4079999999994</v>
      </c>
      <c r="L63" s="71">
        <v>1203.105</v>
      </c>
      <c r="M63" s="71">
        <v>10857.14</v>
      </c>
      <c r="N63" s="71">
        <v>41.45</v>
      </c>
      <c r="P63" s="25">
        <f t="shared" si="123"/>
        <v>-8.4503350705131486E-2</v>
      </c>
      <c r="Q63" s="25">
        <f t="shared" si="124"/>
        <v>-1.1338060920012438E-2</v>
      </c>
      <c r="R63" s="25">
        <f t="shared" si="125"/>
        <v>9.8100671641680348E-2</v>
      </c>
      <c r="S63" s="25">
        <f t="shared" si="126"/>
        <v>-0.17631036990066062</v>
      </c>
      <c r="T63" s="25">
        <f t="shared" si="127"/>
        <v>-0.12926692009968876</v>
      </c>
      <c r="U63" s="25">
        <f t="shared" si="128"/>
        <v>1.6028963414634148</v>
      </c>
      <c r="W63" s="25">
        <f t="shared" si="129"/>
        <v>-0.11770810686330135</v>
      </c>
      <c r="X63" s="25">
        <f t="shared" si="130"/>
        <v>-4.8839451752875629E-2</v>
      </c>
      <c r="Y63" s="25">
        <f t="shared" si="131"/>
        <v>3.7439826571415091E-2</v>
      </c>
      <c r="Z63" s="25">
        <f t="shared" si="132"/>
        <v>-0.23647236594849719</v>
      </c>
      <c r="AA63" s="25">
        <f t="shared" si="133"/>
        <v>-0.15989167021317763</v>
      </c>
      <c r="AB63" s="25">
        <f t="shared" si="134"/>
        <v>2.2007722007722013</v>
      </c>
      <c r="AD63" s="35">
        <f t="shared" si="108"/>
        <v>0.11080632709712401</v>
      </c>
      <c r="AE63" s="35">
        <f t="shared" si="109"/>
        <v>0.12684410293315374</v>
      </c>
      <c r="AF63" s="35">
        <f t="shared" si="110"/>
        <v>0.15447244957142092</v>
      </c>
      <c r="AG63" s="35">
        <f t="shared" si="111"/>
        <v>0.13664087249794687</v>
      </c>
      <c r="AH63" s="35">
        <f t="shared" si="112"/>
        <v>0.10391026095262301</v>
      </c>
      <c r="AI63" s="35">
        <f t="shared" si="113"/>
        <v>-0.3621591333582368</v>
      </c>
      <c r="AK63" s="35">
        <f t="shared" si="115"/>
        <v>2.8999771175337363E-2</v>
      </c>
      <c r="AL63" s="35">
        <f t="shared" si="116"/>
        <v>4.1317453315689034E-2</v>
      </c>
      <c r="AM63" s="35">
        <f t="shared" si="117"/>
        <v>6.6931199061270208E-2</v>
      </c>
      <c r="AN63" s="35">
        <f t="shared" si="118"/>
        <v>-1.1107832443846388E-2</v>
      </c>
      <c r="AO63" s="35">
        <f t="shared" si="119"/>
        <v>1.221504141292451E-2</v>
      </c>
      <c r="AP63" s="35">
        <f t="shared" si="120"/>
        <v>-0.28212677519916862</v>
      </c>
    </row>
    <row r="64" spans="1:42" ht="12.75" customHeight="1">
      <c r="A64" s="55">
        <v>43980</v>
      </c>
      <c r="B64" s="71">
        <v>25383.11</v>
      </c>
      <c r="C64" s="71">
        <v>3044.31</v>
      </c>
      <c r="D64" s="71">
        <v>9489.8719999999994</v>
      </c>
      <c r="E64" s="71">
        <v>1394.0350000000001</v>
      </c>
      <c r="F64" s="71">
        <v>11802.95</v>
      </c>
      <c r="G64" s="47">
        <v>27.51</v>
      </c>
      <c r="I64" s="71">
        <v>24271.02</v>
      </c>
      <c r="J64" s="71">
        <v>2919.61</v>
      </c>
      <c r="K64" s="71">
        <v>9105.6560000000009</v>
      </c>
      <c r="L64" s="71">
        <v>1315.683</v>
      </c>
      <c r="M64" s="71">
        <v>11278.53</v>
      </c>
      <c r="N64" s="71">
        <v>30.9</v>
      </c>
      <c r="P64" s="25">
        <f t="shared" si="123"/>
        <v>2.2892165396469322E-2</v>
      </c>
      <c r="Q64" s="25">
        <f t="shared" si="124"/>
        <v>0.10619317892778501</v>
      </c>
      <c r="R64" s="25">
        <f t="shared" si="125"/>
        <v>0.27327030135454167</v>
      </c>
      <c r="S64" s="25">
        <f t="shared" si="126"/>
        <v>-4.8756488457420644E-2</v>
      </c>
      <c r="T64" s="25">
        <f t="shared" si="127"/>
        <v>-3.7632221152285927E-2</v>
      </c>
      <c r="U64" s="25">
        <f t="shared" si="128"/>
        <v>0.4703367183324425</v>
      </c>
      <c r="W64" s="25">
        <f t="shared" si="129"/>
        <v>-5.7245368868808044E-2</v>
      </c>
      <c r="X64" s="25">
        <f t="shared" si="130"/>
        <v>2.2734358306097713E-2</v>
      </c>
      <c r="Y64" s="25">
        <f t="shared" si="131"/>
        <v>0.16667070263366712</v>
      </c>
      <c r="Z64" s="25">
        <f t="shared" si="132"/>
        <v>-0.14762307051425749</v>
      </c>
      <c r="AA64" s="25">
        <f t="shared" si="133"/>
        <v>-0.10993920281826175</v>
      </c>
      <c r="AB64" s="25">
        <f t="shared" si="134"/>
        <v>0.848086124401914</v>
      </c>
      <c r="AD64" s="35">
        <f t="shared" si="108"/>
        <v>4.2610775117762012E-2</v>
      </c>
      <c r="AE64" s="35">
        <f t="shared" si="109"/>
        <v>4.528177501261843E-2</v>
      </c>
      <c r="AF64" s="35">
        <f t="shared" si="110"/>
        <v>6.7531082278508681E-2</v>
      </c>
      <c r="AG64" s="35">
        <f t="shared" si="111"/>
        <v>6.3609742847900108E-2</v>
      </c>
      <c r="AH64" s="35">
        <f t="shared" si="112"/>
        <v>3.7864678685301412E-2</v>
      </c>
      <c r="AI64" s="35">
        <f t="shared" si="113"/>
        <v>-0.19443631039531473</v>
      </c>
      <c r="AK64" s="35">
        <f t="shared" si="115"/>
        <v>4.1947462640433697E-2</v>
      </c>
      <c r="AL64" s="35">
        <f t="shared" si="116"/>
        <v>5.7071376331472301E-2</v>
      </c>
      <c r="AM64" s="35">
        <f t="shared" si="117"/>
        <v>9.8071392531578372E-2</v>
      </c>
      <c r="AN64" s="35">
        <f t="shared" si="118"/>
        <v>9.3572880172553496E-2</v>
      </c>
      <c r="AO64" s="35">
        <f t="shared" si="119"/>
        <v>3.881224705585451E-2</v>
      </c>
      <c r="AP64" s="35">
        <f t="shared" si="120"/>
        <v>-0.25452352231604347</v>
      </c>
    </row>
    <row r="65" spans="1:42" ht="12.75" customHeight="1">
      <c r="A65" s="55">
        <v>44012</v>
      </c>
      <c r="B65" s="71">
        <v>25812.880000000001</v>
      </c>
      <c r="C65" s="71">
        <v>3100.29</v>
      </c>
      <c r="D65" s="71">
        <v>10058.77</v>
      </c>
      <c r="E65" s="71">
        <v>1441.365</v>
      </c>
      <c r="F65" s="71">
        <v>11893.78</v>
      </c>
      <c r="G65" s="47">
        <v>30.43</v>
      </c>
      <c r="I65" s="71">
        <v>26062.27</v>
      </c>
      <c r="J65" s="71">
        <v>3104.66</v>
      </c>
      <c r="K65" s="71">
        <v>9839.9709999999995</v>
      </c>
      <c r="L65" s="71">
        <v>1434.16</v>
      </c>
      <c r="M65" s="71">
        <v>12083.01</v>
      </c>
      <c r="N65" s="71">
        <v>31.12</v>
      </c>
      <c r="P65" s="25">
        <f t="shared" si="123"/>
        <v>-2.9589518179726548E-2</v>
      </c>
      <c r="Q65" s="25">
        <f t="shared" si="124"/>
        <v>5.3889508321548929E-2</v>
      </c>
      <c r="R65" s="25">
        <f t="shared" si="125"/>
        <v>0.25636565660501986</v>
      </c>
      <c r="S65" s="25">
        <f t="shared" si="126"/>
        <v>-7.9924191163891489E-2</v>
      </c>
      <c r="T65" s="25">
        <f t="shared" si="127"/>
        <v>-8.8578979916028699E-2</v>
      </c>
      <c r="U65" s="25">
        <f t="shared" si="128"/>
        <v>1.0179045092838197</v>
      </c>
      <c r="W65" s="25">
        <f t="shared" si="129"/>
        <v>-3.739664603728543E-3</v>
      </c>
      <c r="X65" s="25">
        <f t="shared" si="130"/>
        <v>7.4213627572080387E-2</v>
      </c>
      <c r="Y65" s="25">
        <f t="shared" si="131"/>
        <v>0.25743052260576671</v>
      </c>
      <c r="Z65" s="25">
        <f t="shared" si="132"/>
        <v>-6.1343581916451839E-2</v>
      </c>
      <c r="AA65" s="25">
        <f t="shared" si="133"/>
        <v>-5.8308744791983336E-2</v>
      </c>
      <c r="AB65" s="25">
        <f t="shared" si="134"/>
        <v>0.96464646464646475</v>
      </c>
      <c r="AD65" s="35">
        <f t="shared" si="108"/>
        <v>1.6931337412948944E-2</v>
      </c>
      <c r="AE65" s="35">
        <f t="shared" si="109"/>
        <v>1.8388403283502663E-2</v>
      </c>
      <c r="AF65" s="35">
        <f t="shared" si="110"/>
        <v>5.9947910783201497E-2</v>
      </c>
      <c r="AG65" s="35">
        <f t="shared" si="111"/>
        <v>3.3951801784029678E-2</v>
      </c>
      <c r="AH65" s="35">
        <f t="shared" si="112"/>
        <v>7.6955337436828142E-3</v>
      </c>
      <c r="AI65" s="35">
        <f t="shared" si="113"/>
        <v>0.10614322064703741</v>
      </c>
      <c r="AK65" s="35">
        <f t="shared" si="115"/>
        <v>7.3802007497006716E-2</v>
      </c>
      <c r="AL65" s="35">
        <f t="shared" si="116"/>
        <v>6.338175304235838E-2</v>
      </c>
      <c r="AM65" s="35">
        <f t="shared" si="117"/>
        <v>8.0643832800184612E-2</v>
      </c>
      <c r="AN65" s="35">
        <f t="shared" si="118"/>
        <v>9.0049806830368784E-2</v>
      </c>
      <c r="AO65" s="35">
        <f t="shared" si="119"/>
        <v>7.1328444398339075E-2</v>
      </c>
      <c r="AP65" s="35">
        <f t="shared" si="120"/>
        <v>7.119741100323651E-3</v>
      </c>
    </row>
    <row r="66" spans="1:42" ht="12.75" customHeight="1">
      <c r="A66" s="55">
        <v>44043</v>
      </c>
      <c r="B66" s="71">
        <v>26428.32</v>
      </c>
      <c r="C66" s="71">
        <v>3271.12</v>
      </c>
      <c r="D66" s="71">
        <v>10745.27</v>
      </c>
      <c r="E66" s="71">
        <v>1480.4269999999999</v>
      </c>
      <c r="F66" s="71">
        <v>12465.05</v>
      </c>
      <c r="G66" s="47">
        <v>24.46</v>
      </c>
      <c r="I66" s="71">
        <v>26385.83</v>
      </c>
      <c r="J66" s="71">
        <v>3207.62</v>
      </c>
      <c r="K66" s="71">
        <v>10499.862999999999</v>
      </c>
      <c r="L66" s="71">
        <v>1456.9069999999999</v>
      </c>
      <c r="M66" s="71">
        <v>12302.39</v>
      </c>
      <c r="N66" s="71">
        <v>26.84</v>
      </c>
      <c r="P66" s="25">
        <f t="shared" si="123"/>
        <v>-1.6227874422048316E-2</v>
      </c>
      <c r="Q66" s="25">
        <f t="shared" si="124"/>
        <v>9.7551318959327338E-2</v>
      </c>
      <c r="R66" s="25">
        <f t="shared" si="125"/>
        <v>0.31433875132271516</v>
      </c>
      <c r="S66" s="25">
        <f t="shared" si="126"/>
        <v>-5.9810555663166398E-2</v>
      </c>
      <c r="T66" s="25">
        <f t="shared" si="127"/>
        <v>-4.6037224679717825E-2</v>
      </c>
      <c r="U66" s="25">
        <f t="shared" si="128"/>
        <v>0.51736972704714645</v>
      </c>
      <c r="W66" s="25">
        <f t="shared" si="129"/>
        <v>-2.5964600639590829E-2</v>
      </c>
      <c r="X66" s="25">
        <f t="shared" si="130"/>
        <v>7.0594871349850319E-2</v>
      </c>
      <c r="Y66" s="25">
        <f t="shared" si="131"/>
        <v>0.27959738222645281</v>
      </c>
      <c r="Z66" s="25">
        <f t="shared" si="132"/>
        <v>-6.8874454918056438E-2</v>
      </c>
      <c r="AA66" s="25">
        <f t="shared" si="133"/>
        <v>-6.6311630434452762E-2</v>
      </c>
      <c r="AB66" s="25">
        <f t="shared" si="134"/>
        <v>1.0165289256198347</v>
      </c>
      <c r="AD66" s="35">
        <f t="shared" si="108"/>
        <v>2.3842360867907697E-2</v>
      </c>
      <c r="AE66" s="35">
        <f t="shared" si="109"/>
        <v>5.5101296975444303E-2</v>
      </c>
      <c r="AF66" s="35">
        <f t="shared" si="110"/>
        <v>6.8248901207602852E-2</v>
      </c>
      <c r="AG66" s="35">
        <f t="shared" si="111"/>
        <v>2.710069968397999E-2</v>
      </c>
      <c r="AH66" s="35">
        <f t="shared" si="112"/>
        <v>4.8030987625464538E-2</v>
      </c>
      <c r="AI66" s="35">
        <f t="shared" si="113"/>
        <v>-0.1961879723956621</v>
      </c>
      <c r="AK66" s="35">
        <f t="shared" si="115"/>
        <v>1.2414881742841333E-2</v>
      </c>
      <c r="AL66" s="35">
        <f t="shared" si="116"/>
        <v>3.3163051670714427E-2</v>
      </c>
      <c r="AM66" s="35">
        <f t="shared" si="117"/>
        <v>6.7062392765181889E-2</v>
      </c>
      <c r="AN66" s="35">
        <f t="shared" si="118"/>
        <v>1.5860852345623844E-2</v>
      </c>
      <c r="AO66" s="35">
        <f t="shared" si="119"/>
        <v>1.8156072038341353E-2</v>
      </c>
      <c r="AP66" s="35">
        <f t="shared" si="120"/>
        <v>-0.13753213367609263</v>
      </c>
    </row>
    <row r="67" spans="1:42" ht="12.75" customHeight="1">
      <c r="A67" s="55">
        <v>44074</v>
      </c>
      <c r="B67" s="71">
        <v>28430.05</v>
      </c>
      <c r="C67" s="71">
        <v>3500.31</v>
      </c>
      <c r="D67" s="71">
        <v>11775.46</v>
      </c>
      <c r="E67" s="71">
        <v>1561.876</v>
      </c>
      <c r="F67" s="71">
        <v>13045.6</v>
      </c>
      <c r="G67" s="47">
        <v>26.41</v>
      </c>
      <c r="I67" s="71">
        <v>27821.37</v>
      </c>
      <c r="J67" s="71">
        <v>3391.71</v>
      </c>
      <c r="K67" s="71">
        <v>11212.29</v>
      </c>
      <c r="L67" s="71">
        <v>1563.499</v>
      </c>
      <c r="M67" s="71">
        <v>12880.78</v>
      </c>
      <c r="N67" s="71">
        <v>22.89</v>
      </c>
      <c r="P67" s="25">
        <f t="shared" si="123"/>
        <v>7.6762053805436326E-2</v>
      </c>
      <c r="Q67" s="25">
        <f t="shared" si="124"/>
        <v>0.19609015670810459</v>
      </c>
      <c r="R67" s="25">
        <f t="shared" si="125"/>
        <v>0.47879373322372465</v>
      </c>
      <c r="S67" s="25">
        <f t="shared" si="126"/>
        <v>4.484563220520732E-2</v>
      </c>
      <c r="T67" s="25">
        <f t="shared" si="127"/>
        <v>2.4238274993562126E-2</v>
      </c>
      <c r="U67" s="25">
        <f t="shared" si="128"/>
        <v>0.39146469968387776</v>
      </c>
      <c r="W67" s="25">
        <f t="shared" si="129"/>
        <v>6.7661541094694355E-2</v>
      </c>
      <c r="X67" s="25">
        <f t="shared" si="130"/>
        <v>0.17056427955133735</v>
      </c>
      <c r="Y67" s="25">
        <f t="shared" si="131"/>
        <v>0.41731575782527819</v>
      </c>
      <c r="Z67" s="25">
        <f t="shared" si="132"/>
        <v>4.4676921678914239E-2</v>
      </c>
      <c r="AA67" s="25">
        <f t="shared" si="133"/>
        <v>1.990111992297372E-2</v>
      </c>
      <c r="AB67" s="25">
        <f t="shared" si="134"/>
        <v>0.20600632244467865</v>
      </c>
      <c r="AD67" s="35">
        <f t="shared" si="108"/>
        <v>7.5741855706302985E-2</v>
      </c>
      <c r="AE67" s="35">
        <f t="shared" si="109"/>
        <v>7.0064687324219221E-2</v>
      </c>
      <c r="AF67" s="35">
        <f t="shared" si="110"/>
        <v>9.5873812384425827E-2</v>
      </c>
      <c r="AG67" s="35">
        <f t="shared" si="111"/>
        <v>5.5017234892365652E-2</v>
      </c>
      <c r="AH67" s="35">
        <f t="shared" si="112"/>
        <v>4.6574221523379533E-2</v>
      </c>
      <c r="AI67" s="35">
        <f t="shared" si="113"/>
        <v>7.9721995094031106E-2</v>
      </c>
      <c r="AK67" s="35">
        <f t="shared" si="115"/>
        <v>5.4405717007954602E-2</v>
      </c>
      <c r="AL67" s="35">
        <f t="shared" si="116"/>
        <v>5.7391461582107617E-2</v>
      </c>
      <c r="AM67" s="35">
        <f t="shared" si="117"/>
        <v>6.7851075771179215E-2</v>
      </c>
      <c r="AN67" s="35">
        <f t="shared" si="118"/>
        <v>7.3163214947831401E-2</v>
      </c>
      <c r="AO67" s="35">
        <f t="shared" si="119"/>
        <v>4.7014441909255078E-2</v>
      </c>
      <c r="AP67" s="35">
        <f t="shared" si="120"/>
        <v>-0.14716840536512665</v>
      </c>
    </row>
    <row r="68" spans="1:42" ht="12.75" customHeight="1">
      <c r="A68" s="55">
        <v>44104</v>
      </c>
      <c r="B68" s="71">
        <v>27781.7</v>
      </c>
      <c r="C68" s="71">
        <v>3363</v>
      </c>
      <c r="D68" s="71">
        <v>11167.51</v>
      </c>
      <c r="E68" s="71">
        <v>1507.692</v>
      </c>
      <c r="F68" s="71">
        <v>12701.88</v>
      </c>
      <c r="G68" s="47">
        <v>26.37</v>
      </c>
      <c r="I68" s="71">
        <v>27733.4</v>
      </c>
      <c r="J68" s="71">
        <v>3365.52</v>
      </c>
      <c r="K68" s="71">
        <v>11088.68</v>
      </c>
      <c r="L68" s="71">
        <v>1517.9490000000001</v>
      </c>
      <c r="M68" s="71">
        <v>12785.49</v>
      </c>
      <c r="N68" s="71">
        <v>27.65</v>
      </c>
      <c r="P68" s="25">
        <f t="shared" si="123"/>
        <v>3.213119821316246E-2</v>
      </c>
      <c r="Q68" s="25">
        <f t="shared" si="124"/>
        <v>0.12975940122415808</v>
      </c>
      <c r="R68" s="25">
        <f t="shared" si="125"/>
        <v>0.39605427349113143</v>
      </c>
      <c r="S68" s="25">
        <f t="shared" si="126"/>
        <v>-1.0293605046170606E-2</v>
      </c>
      <c r="T68" s="25">
        <f t="shared" si="127"/>
        <v>-2.3288431756421146E-2</v>
      </c>
      <c r="U68" s="25">
        <f t="shared" si="128"/>
        <v>0.62376847290640414</v>
      </c>
      <c r="W68" s="25">
        <f t="shared" si="129"/>
        <v>3.0973364148458415E-2</v>
      </c>
      <c r="X68" s="25">
        <f t="shared" si="130"/>
        <v>0.12855111731094238</v>
      </c>
      <c r="Y68" s="25">
        <f t="shared" si="131"/>
        <v>0.37105481162753318</v>
      </c>
      <c r="Z68" s="25">
        <f t="shared" si="132"/>
        <v>-1.5636216725538055E-2</v>
      </c>
      <c r="AA68" s="25">
        <f t="shared" si="133"/>
        <v>-1.7531605300284858E-2</v>
      </c>
      <c r="AB68" s="25">
        <f t="shared" si="134"/>
        <v>0.77699228791773756</v>
      </c>
      <c r="AD68" s="35">
        <f t="shared" si="108"/>
        <v>-2.2805095312881885E-2</v>
      </c>
      <c r="AE68" s="35">
        <f t="shared" si="109"/>
        <v>-3.9227954095494399E-2</v>
      </c>
      <c r="AF68" s="35">
        <f t="shared" si="110"/>
        <v>-5.1628556336652531E-2</v>
      </c>
      <c r="AG68" s="35">
        <f t="shared" si="111"/>
        <v>-3.4691614443143948E-2</v>
      </c>
      <c r="AH68" s="35">
        <f t="shared" si="112"/>
        <v>-2.6347580793524394E-2</v>
      </c>
      <c r="AI68" s="35">
        <f t="shared" si="113"/>
        <v>-1.5145778114350472E-3</v>
      </c>
      <c r="AK68" s="35">
        <f t="shared" si="115"/>
        <v>-3.1619578762654976E-3</v>
      </c>
      <c r="AL68" s="35">
        <f t="shared" si="116"/>
        <v>-7.7217686653635598E-3</v>
      </c>
      <c r="AM68" s="35">
        <f t="shared" si="117"/>
        <v>-1.1024509712110553E-2</v>
      </c>
      <c r="AN68" s="35">
        <f t="shared" si="118"/>
        <v>-2.9133373286455488E-2</v>
      </c>
      <c r="AO68" s="35">
        <f t="shared" si="119"/>
        <v>-7.3978439193900236E-3</v>
      </c>
      <c r="AP68" s="35">
        <f t="shared" si="120"/>
        <v>0.20795107033639137</v>
      </c>
    </row>
    <row r="69" spans="1:42" ht="12.75" customHeight="1">
      <c r="A69" s="55">
        <v>44134</v>
      </c>
      <c r="B69" s="71">
        <v>26501.599999999999</v>
      </c>
      <c r="C69" s="71">
        <v>3269.96</v>
      </c>
      <c r="D69" s="71">
        <v>10911.59</v>
      </c>
      <c r="E69" s="71">
        <v>1538.479</v>
      </c>
      <c r="F69" s="71">
        <v>12429.28</v>
      </c>
      <c r="G69" s="47">
        <v>38.020000000000003</v>
      </c>
      <c r="I69" s="71">
        <v>28005.1</v>
      </c>
      <c r="J69" s="71">
        <v>3418.7</v>
      </c>
      <c r="K69" s="71">
        <v>11435.234</v>
      </c>
      <c r="L69" s="71">
        <v>1601.4549999999999</v>
      </c>
      <c r="M69" s="71">
        <v>12969.73</v>
      </c>
      <c r="N69" s="71">
        <v>29.44</v>
      </c>
      <c r="P69" s="25">
        <f t="shared" si="123"/>
        <v>-2.0137002458383346E-2</v>
      </c>
      <c r="Q69" s="25">
        <f t="shared" si="124"/>
        <v>7.6508776781363919E-2</v>
      </c>
      <c r="R69" s="25">
        <f t="shared" si="125"/>
        <v>0.31586062351369204</v>
      </c>
      <c r="S69" s="25">
        <f t="shared" si="126"/>
        <v>-1.5343191342838014E-2</v>
      </c>
      <c r="T69" s="25">
        <f t="shared" si="127"/>
        <v>-5.6372662527017892E-2</v>
      </c>
      <c r="U69" s="25">
        <f t="shared" si="128"/>
        <v>1.8759455370650531</v>
      </c>
      <c r="W69" s="25">
        <f t="shared" si="129"/>
        <v>4.7436492025971777E-2</v>
      </c>
      <c r="X69" s="25">
        <f t="shared" si="130"/>
        <v>0.14810859461056936</v>
      </c>
      <c r="Y69" s="25">
        <f t="shared" si="131"/>
        <v>0.41537820582482743</v>
      </c>
      <c r="Z69" s="25">
        <f t="shared" si="132"/>
        <v>4.9823265497701552E-2</v>
      </c>
      <c r="AA69" s="25">
        <f t="shared" si="133"/>
        <v>9.9020599063037729E-4</v>
      </c>
      <c r="AB69" s="25">
        <f t="shared" si="134"/>
        <v>0.90303813833225588</v>
      </c>
      <c r="AD69" s="35">
        <f t="shared" si="108"/>
        <v>-4.607709391433934E-2</v>
      </c>
      <c r="AE69" s="35">
        <f t="shared" si="109"/>
        <v>-2.7665774606006499E-2</v>
      </c>
      <c r="AF69" s="35">
        <f t="shared" si="110"/>
        <v>-2.2916478248060645E-2</v>
      </c>
      <c r="AG69" s="35">
        <f t="shared" si="111"/>
        <v>2.0419953146929126E-2</v>
      </c>
      <c r="AH69" s="35">
        <f t="shared" si="112"/>
        <v>-2.1461389967469269E-2</v>
      </c>
      <c r="AI69" s="35">
        <f t="shared" si="113"/>
        <v>0.44178991277967383</v>
      </c>
      <c r="AK69" s="35">
        <f t="shared" si="115"/>
        <v>9.7968514498762982E-3</v>
      </c>
      <c r="AL69" s="35">
        <f t="shared" si="116"/>
        <v>1.580142147424457E-2</v>
      </c>
      <c r="AM69" s="35">
        <f t="shared" si="117"/>
        <v>3.1252953462449939E-2</v>
      </c>
      <c r="AN69" s="35">
        <f t="shared" si="118"/>
        <v>5.5012388426752157E-2</v>
      </c>
      <c r="AO69" s="35">
        <f t="shared" si="119"/>
        <v>1.4410085182499754E-2</v>
      </c>
      <c r="AP69" s="35">
        <f t="shared" si="120"/>
        <v>6.4737793851717962E-2</v>
      </c>
    </row>
    <row r="70" spans="1:42" ht="12.75" customHeight="1">
      <c r="A70" s="55">
        <v>44165</v>
      </c>
      <c r="B70" s="71">
        <v>29638.639999999999</v>
      </c>
      <c r="C70" s="71">
        <v>3621.63</v>
      </c>
      <c r="D70" s="71">
        <v>12198.74</v>
      </c>
      <c r="E70" s="71">
        <v>1819.816</v>
      </c>
      <c r="F70" s="71">
        <v>14006.46</v>
      </c>
      <c r="G70" s="47">
        <v>20.57</v>
      </c>
      <c r="I70" s="71">
        <v>29124.04</v>
      </c>
      <c r="J70" s="71">
        <v>3548.99</v>
      </c>
      <c r="K70" s="71">
        <v>11794.462</v>
      </c>
      <c r="L70" s="71">
        <v>1742.0820000000001</v>
      </c>
      <c r="M70" s="71">
        <v>13668.4</v>
      </c>
      <c r="N70" s="71">
        <v>25</v>
      </c>
      <c r="P70" s="25">
        <f t="shared" si="123"/>
        <v>5.6582895476555262E-2</v>
      </c>
      <c r="Q70" s="25">
        <f t="shared" si="124"/>
        <v>0.15302548886016476</v>
      </c>
      <c r="R70" s="25">
        <f t="shared" si="125"/>
        <v>0.40774113720996819</v>
      </c>
      <c r="S70" s="25">
        <f t="shared" si="126"/>
        <v>0.12022938708023312</v>
      </c>
      <c r="T70" s="25">
        <f t="shared" si="127"/>
        <v>3.4052628198455448E-2</v>
      </c>
      <c r="U70" s="25">
        <f t="shared" si="128"/>
        <v>0.6299524564183836</v>
      </c>
      <c r="W70" s="25">
        <f t="shared" si="129"/>
        <v>4.7738519015507075E-2</v>
      </c>
      <c r="X70" s="25">
        <f t="shared" si="130"/>
        <v>0.14302876099069195</v>
      </c>
      <c r="Y70" s="25">
        <f t="shared" si="131"/>
        <v>0.38472032598002937</v>
      </c>
      <c r="Z70" s="25">
        <f t="shared" si="132"/>
        <v>8.9041519785302725E-2</v>
      </c>
      <c r="AA70" s="25">
        <f t="shared" si="133"/>
        <v>1.7530825413108575E-2</v>
      </c>
      <c r="AB70" s="25">
        <f t="shared" si="134"/>
        <v>0.99680511182108633</v>
      </c>
      <c r="AD70" s="35">
        <f t="shared" si="108"/>
        <v>0.11837172095269732</v>
      </c>
      <c r="AE70" s="35">
        <f t="shared" si="109"/>
        <v>0.10754565805086314</v>
      </c>
      <c r="AF70" s="35">
        <f t="shared" si="110"/>
        <v>0.117961726934388</v>
      </c>
      <c r="AG70" s="35">
        <f t="shared" si="111"/>
        <v>0.1828669744598399</v>
      </c>
      <c r="AH70" s="35">
        <f t="shared" si="112"/>
        <v>0.12689230590991585</v>
      </c>
      <c r="AI70" s="35">
        <f t="shared" si="113"/>
        <v>-0.45896896370331408</v>
      </c>
      <c r="AK70" s="35">
        <f t="shared" si="115"/>
        <v>3.9954865363808878E-2</v>
      </c>
      <c r="AL70" s="35">
        <f t="shared" si="116"/>
        <v>3.8110977857080064E-2</v>
      </c>
      <c r="AM70" s="35">
        <f t="shared" si="117"/>
        <v>3.1414136343864918E-2</v>
      </c>
      <c r="AN70" s="35">
        <f t="shared" si="118"/>
        <v>8.7812020943454749E-2</v>
      </c>
      <c r="AO70" s="35">
        <f t="shared" si="119"/>
        <v>5.3869278697397771E-2</v>
      </c>
      <c r="AP70" s="35">
        <f t="shared" si="120"/>
        <v>-0.15081521739130443</v>
      </c>
    </row>
    <row r="71" spans="1:42" ht="12.75" customHeight="1">
      <c r="A71" s="55">
        <v>44196</v>
      </c>
      <c r="B71" s="71">
        <v>30606.48</v>
      </c>
      <c r="C71" s="71">
        <v>3756.07</v>
      </c>
      <c r="D71" s="71">
        <v>12888.28</v>
      </c>
      <c r="E71" s="71">
        <v>1974.855</v>
      </c>
      <c r="F71" s="71">
        <v>14524.8</v>
      </c>
      <c r="G71" s="47">
        <v>22.75</v>
      </c>
      <c r="I71" s="71">
        <v>30148.58</v>
      </c>
      <c r="J71" s="71">
        <v>3695.31</v>
      </c>
      <c r="K71" s="71">
        <v>12619.050999999999</v>
      </c>
      <c r="L71" s="71">
        <v>1937.1320000000001</v>
      </c>
      <c r="M71" s="71">
        <v>14370.38</v>
      </c>
      <c r="N71" s="71">
        <v>22.37</v>
      </c>
      <c r="P71" s="25">
        <f t="shared" si="123"/>
        <v>7.246506816770637E-2</v>
      </c>
      <c r="Q71" s="25">
        <f t="shared" si="124"/>
        <v>0.16258921994069531</v>
      </c>
      <c r="R71" s="25">
        <f t="shared" si="125"/>
        <v>0.43640352343645183</v>
      </c>
      <c r="S71" s="25">
        <f t="shared" si="126"/>
        <v>0.18363301925297981</v>
      </c>
      <c r="T71" s="25">
        <f t="shared" si="127"/>
        <v>4.3971011346917166E-2</v>
      </c>
      <c r="U71" s="25">
        <f t="shared" si="128"/>
        <v>0.65094339622641506</v>
      </c>
      <c r="W71" s="25">
        <f t="shared" si="129"/>
        <v>7.0350740103404696E-2</v>
      </c>
      <c r="X71" s="25">
        <f t="shared" si="130"/>
        <v>0.16323601164712365</v>
      </c>
      <c r="Y71" s="25">
        <f t="shared" si="131"/>
        <v>0.43748022888866789</v>
      </c>
      <c r="Z71" s="25">
        <f t="shared" si="132"/>
        <v>0.17610573423278741</v>
      </c>
      <c r="AA71" s="25">
        <f t="shared" si="133"/>
        <v>4.7849813623291437E-2</v>
      </c>
      <c r="AB71" s="25">
        <f t="shared" si="134"/>
        <v>0.62572674418604657</v>
      </c>
      <c r="AD71" s="35">
        <f t="shared" si="108"/>
        <v>3.2654669714939688E-2</v>
      </c>
      <c r="AE71" s="35">
        <f t="shared" si="109"/>
        <v>3.712140665943231E-2</v>
      </c>
      <c r="AF71" s="35">
        <f t="shared" si="110"/>
        <v>5.6525510011689706E-2</v>
      </c>
      <c r="AG71" s="35">
        <f t="shared" si="111"/>
        <v>8.5194876844691958E-2</v>
      </c>
      <c r="AH71" s="35">
        <f t="shared" si="112"/>
        <v>3.700720953045944E-2</v>
      </c>
      <c r="AI71" s="35">
        <f t="shared" si="113"/>
        <v>0.10597958191541079</v>
      </c>
      <c r="AK71" s="35">
        <f t="shared" si="115"/>
        <v>3.5178498587421281E-2</v>
      </c>
      <c r="AL71" s="35">
        <f t="shared" si="116"/>
        <v>4.1228631244382363E-2</v>
      </c>
      <c r="AM71" s="35">
        <f t="shared" si="117"/>
        <v>6.99132355507186E-2</v>
      </c>
      <c r="AN71" s="35">
        <f t="shared" si="118"/>
        <v>0.11196373075435018</v>
      </c>
      <c r="AO71" s="35">
        <f t="shared" si="119"/>
        <v>5.1357876561997085E-2</v>
      </c>
      <c r="AP71" s="35">
        <f t="shared" si="120"/>
        <v>-0.10519999999999996</v>
      </c>
    </row>
    <row r="72" spans="1:42" ht="12.75" customHeight="1">
      <c r="A72" s="55">
        <v>44225</v>
      </c>
      <c r="B72" s="71">
        <v>29982.62</v>
      </c>
      <c r="C72" s="71">
        <v>3714.24</v>
      </c>
      <c r="D72" s="71">
        <v>13070.69</v>
      </c>
      <c r="E72" s="71">
        <v>2073.6410000000001</v>
      </c>
      <c r="F72" s="71">
        <v>14397.2</v>
      </c>
      <c r="G72" s="47">
        <v>33.090000000000003</v>
      </c>
      <c r="I72" s="71">
        <v>30821.35</v>
      </c>
      <c r="J72" s="71">
        <v>3793.75</v>
      </c>
      <c r="K72" s="71">
        <v>13186.61</v>
      </c>
      <c r="L72" s="71">
        <v>2105.5250000000001</v>
      </c>
      <c r="M72" s="71">
        <v>14835.82</v>
      </c>
      <c r="N72" s="71">
        <v>24.91</v>
      </c>
      <c r="P72" s="25">
        <f t="shared" ref="P72" si="135">B72/B60-1</f>
        <v>6.1105187105194858E-2</v>
      </c>
      <c r="Q72" s="25">
        <f t="shared" ref="Q72" si="136">C72/C60-1</f>
        <v>0.15151665467893549</v>
      </c>
      <c r="R72" s="25">
        <f t="shared" ref="R72" si="137">D72/D60-1</f>
        <v>0.42834459775480904</v>
      </c>
      <c r="S72" s="25">
        <f t="shared" ref="S72" si="138">E72/E60-1</f>
        <v>0.28473521137057412</v>
      </c>
      <c r="T72" s="25">
        <f t="shared" ref="T72" si="139">F72/F60-1</f>
        <v>5.7521246354882205E-2</v>
      </c>
      <c r="U72" s="25">
        <f t="shared" ref="U72" si="140">G72/G60-1</f>
        <v>0.75636942675159258</v>
      </c>
      <c r="W72" s="25">
        <f t="shared" ref="W72" si="141">I72/I60-1</f>
        <v>6.7221629924387072E-2</v>
      </c>
      <c r="X72" s="25">
        <f t="shared" ref="X72" si="142">J72/J60-1</f>
        <v>0.1572661826612165</v>
      </c>
      <c r="Y72" s="25">
        <f t="shared" ref="Y72" si="143">K72/K60-1</f>
        <v>0.42814858296438141</v>
      </c>
      <c r="Z72" s="25">
        <f t="shared" ref="Z72" si="144">L72/L60-1</f>
        <v>0.26332990729290606</v>
      </c>
      <c r="AA72" s="25">
        <f t="shared" ref="AA72" si="145">M72/M60-1</f>
        <v>6.195656920016579E-2</v>
      </c>
      <c r="AB72" s="25">
        <f t="shared" ref="AB72" si="146">N72/N60-1</f>
        <v>0.7869440459110475</v>
      </c>
      <c r="AD72" s="35">
        <f t="shared" ref="AD72" si="147">B72/B71-1</f>
        <v>-2.038326524317724E-2</v>
      </c>
      <c r="AE72" s="35">
        <f t="shared" ref="AE72" si="148">C72/C71-1</f>
        <v>-1.1136640158463607E-2</v>
      </c>
      <c r="AF72" s="35">
        <f t="shared" ref="AF72" si="149">D72/D71-1</f>
        <v>1.415316861520699E-2</v>
      </c>
      <c r="AG72" s="35">
        <f t="shared" ref="AG72" si="150">E72/E71-1</f>
        <v>5.0021900342050563E-2</v>
      </c>
      <c r="AH72" s="35">
        <f t="shared" ref="AH72" si="151">F72/F71-1</f>
        <v>-8.7849746640228377E-3</v>
      </c>
      <c r="AI72" s="35">
        <f t="shared" ref="AI72" si="152">G72/G71-1</f>
        <v>0.45450549450549471</v>
      </c>
      <c r="AK72" s="35">
        <f t="shared" ref="AK72" si="153">I72/I71-1</f>
        <v>2.2315147181061201E-2</v>
      </c>
      <c r="AL72" s="35">
        <f t="shared" ref="AL72" si="154">J72/J71-1</f>
        <v>2.663917235631108E-2</v>
      </c>
      <c r="AM72" s="35">
        <f t="shared" ref="AM72" si="155">K72/K71-1</f>
        <v>4.4976361534635245E-2</v>
      </c>
      <c r="AN72" s="35">
        <f t="shared" ref="AN72" si="156">L72/L71-1</f>
        <v>8.6929027035844708E-2</v>
      </c>
      <c r="AO72" s="35">
        <f t="shared" ref="AO72" si="157">M72/M71-1</f>
        <v>3.2388844275516693E-2</v>
      </c>
      <c r="AP72" s="35">
        <f t="shared" ref="AP72" si="158">N72/N71-1</f>
        <v>0.11354492624050061</v>
      </c>
    </row>
    <row r="73" spans="1:42" ht="12.75" customHeight="1">
      <c r="A73" s="55">
        <v>44255</v>
      </c>
      <c r="B73" s="71">
        <v>30932.37</v>
      </c>
      <c r="C73" s="71">
        <v>3811.15</v>
      </c>
      <c r="D73" s="71">
        <v>13192.35</v>
      </c>
      <c r="E73" s="71">
        <v>2201.0509999999999</v>
      </c>
      <c r="F73" s="71">
        <v>15010.47</v>
      </c>
      <c r="G73" s="47">
        <v>27.95</v>
      </c>
      <c r="I73" s="71">
        <v>31283.91</v>
      </c>
      <c r="J73" s="71">
        <v>3883.43</v>
      </c>
      <c r="K73" s="71">
        <v>13737.4</v>
      </c>
      <c r="L73" s="71">
        <v>2236.8939999999998</v>
      </c>
      <c r="M73" s="71">
        <v>15189.24</v>
      </c>
      <c r="N73" s="71">
        <v>23.14</v>
      </c>
      <c r="P73" s="25">
        <f t="shared" ref="P73" si="159">B73/B61-1</f>
        <v>0.21736124010994362</v>
      </c>
      <c r="Q73" s="25">
        <f t="shared" ref="Q73" si="160">C73/C61-1</f>
        <v>0.29006979845779957</v>
      </c>
      <c r="R73" s="25">
        <f t="shared" ref="R73" si="161">D73/D61-1</f>
        <v>0.53983715183439673</v>
      </c>
      <c r="S73" s="25">
        <f t="shared" ref="S73" si="162">E73/E61-1</f>
        <v>0.49079164552898158</v>
      </c>
      <c r="T73" s="25">
        <f t="shared" ref="T73" si="163">F73/F61-1</f>
        <v>0.21238239007121407</v>
      </c>
      <c r="U73" s="25">
        <f t="shared" ref="U73" si="164">G73/G61-1</f>
        <v>-0.30316629269508855</v>
      </c>
      <c r="W73" s="25">
        <f t="shared" ref="W73" si="165">I73/I61-1</f>
        <v>9.6921674924692391E-2</v>
      </c>
      <c r="X73" s="25">
        <f t="shared" ref="X73" si="166">J73/J61-1</f>
        <v>0.18494435985610136</v>
      </c>
      <c r="Y73" s="25">
        <f t="shared" ref="Y73" si="167">K73/K61-1</f>
        <v>0.45850077238728715</v>
      </c>
      <c r="Z73" s="25">
        <f t="shared" ref="Z73" si="168">L73/L61-1</f>
        <v>0.3622610829788464</v>
      </c>
      <c r="AA73" s="25">
        <f t="shared" ref="AA73" si="169">M73/M61-1</f>
        <v>0.10691561732763066</v>
      </c>
      <c r="AB73" s="25">
        <f t="shared" ref="AB73" si="170">N73/N61-1</f>
        <v>0.17880794701986757</v>
      </c>
      <c r="AD73" s="35">
        <f t="shared" ref="AD73" si="171">B73/B72-1</f>
        <v>3.1676684692665269E-2</v>
      </c>
      <c r="AE73" s="35">
        <f t="shared" ref="AE73" si="172">C73/C72-1</f>
        <v>2.6091474971999817E-2</v>
      </c>
      <c r="AF73" s="35">
        <f t="shared" ref="AF73" si="173">D73/D72-1</f>
        <v>9.3078483232331699E-3</v>
      </c>
      <c r="AG73" s="35">
        <f t="shared" ref="AG73" si="174">E73/E72-1</f>
        <v>6.144265087351175E-2</v>
      </c>
      <c r="AH73" s="35">
        <f t="shared" ref="AH73" si="175">F73/F72-1</f>
        <v>4.2596477092768037E-2</v>
      </c>
      <c r="AI73" s="35">
        <f t="shared" ref="AI73" si="176">G73/G72-1</f>
        <v>-0.15533393774554261</v>
      </c>
      <c r="AK73" s="35">
        <f t="shared" ref="AK73" si="177">I73/I72-1</f>
        <v>1.50077786988565E-2</v>
      </c>
      <c r="AL73" s="35">
        <f t="shared" ref="AL73" si="178">J73/J72-1</f>
        <v>2.3638879736408436E-2</v>
      </c>
      <c r="AM73" s="35">
        <f t="shared" ref="AM73" si="179">K73/K72-1</f>
        <v>4.176888525557354E-2</v>
      </c>
      <c r="AN73" s="35">
        <f t="shared" ref="AN73" si="180">L73/L72-1</f>
        <v>6.2392514930955212E-2</v>
      </c>
      <c r="AO73" s="35">
        <f t="shared" ref="AO73" si="181">M73/M72-1</f>
        <v>2.3822073872559857E-2</v>
      </c>
      <c r="AP73" s="35">
        <f t="shared" ref="AP73" si="182">N73/N72-1</f>
        <v>-7.1055800883179421E-2</v>
      </c>
    </row>
    <row r="74" spans="1:42" ht="12.75" customHeight="1">
      <c r="A74" s="55">
        <v>44286</v>
      </c>
      <c r="B74" s="71">
        <v>32981.550000000003</v>
      </c>
      <c r="C74" s="71">
        <v>3972.89</v>
      </c>
      <c r="D74" s="71">
        <v>13246.87</v>
      </c>
      <c r="E74" s="71">
        <v>2220.5189999999998</v>
      </c>
      <c r="F74" s="71">
        <v>15601.74</v>
      </c>
      <c r="G74" s="47">
        <v>19.399999999999999</v>
      </c>
      <c r="I74" s="71">
        <v>32373.29</v>
      </c>
      <c r="J74" s="71">
        <v>3910.51</v>
      </c>
      <c r="K74" s="71">
        <v>13168.81</v>
      </c>
      <c r="L74" s="71">
        <v>2244.192</v>
      </c>
      <c r="M74" s="71">
        <v>15478.21</v>
      </c>
      <c r="N74" s="71">
        <v>21.84</v>
      </c>
      <c r="P74" s="25">
        <f t="shared" ref="P74" si="183">B74/B62-1</f>
        <v>0.50482772402993836</v>
      </c>
      <c r="Q74" s="25">
        <f t="shared" ref="Q74" si="184">C74/C62-1</f>
        <v>0.5371451564851677</v>
      </c>
      <c r="R74" s="25">
        <f t="shared" ref="R74" si="185">D74/D62-1</f>
        <v>0.72035083189850324</v>
      </c>
      <c r="S74" s="25">
        <f t="shared" ref="S74" si="186">E74/E62-1</f>
        <v>0.92569007278621229</v>
      </c>
      <c r="T74" s="25">
        <f t="shared" ref="T74" si="187">F74/F62-1</f>
        <v>0.51445708400513679</v>
      </c>
      <c r="U74" s="25">
        <f t="shared" ref="U74" si="188">G74/G62-1</f>
        <v>-0.63765409039970122</v>
      </c>
      <c r="W74" s="25">
        <f t="shared" ref="W74" si="189">I74/I62-1</f>
        <v>0.43007860436392509</v>
      </c>
      <c r="X74" s="25">
        <f t="shared" ref="X74" si="190">J74/J62-1</f>
        <v>0.4743344681589059</v>
      </c>
      <c r="Y74" s="25">
        <f t="shared" ref="Y74" si="191">K74/K62-1</f>
        <v>0.69434671370608458</v>
      </c>
      <c r="Z74" s="25">
        <f t="shared" ref="Z74" si="192">L74/L62-1</f>
        <v>0.84461363828774672</v>
      </c>
      <c r="AA74" s="25">
        <f t="shared" ref="AA74" si="193">M74/M62-1</f>
        <v>0.44303904860284971</v>
      </c>
      <c r="AB74" s="25">
        <f t="shared" ref="AB74" si="194">N74/N62-1</f>
        <v>-0.62175268444752341</v>
      </c>
      <c r="AD74" s="35">
        <f t="shared" ref="AD74" si="195">B74/B73-1</f>
        <v>6.6247106186819948E-2</v>
      </c>
      <c r="AE74" s="35">
        <f t="shared" ref="AE74" si="196">C74/C73-1</f>
        <v>4.2438634008107767E-2</v>
      </c>
      <c r="AF74" s="35">
        <f t="shared" ref="AF74" si="197">D74/D73-1</f>
        <v>4.1326981167115751E-3</v>
      </c>
      <c r="AG74" s="35">
        <f t="shared" ref="AG74" si="198">E74/E73-1</f>
        <v>8.8448654756294598E-3</v>
      </c>
      <c r="AH74" s="35">
        <f t="shared" ref="AH74" si="199">F74/F73-1</f>
        <v>3.9390505427211897E-2</v>
      </c>
      <c r="AI74" s="35">
        <f t="shared" ref="AI74" si="200">G74/G73-1</f>
        <v>-0.30590339892665475</v>
      </c>
      <c r="AK74" s="35">
        <f t="shared" ref="AK74" si="201">I74/I73-1</f>
        <v>3.4822373546017804E-2</v>
      </c>
      <c r="AL74" s="35">
        <f t="shared" ref="AL74" si="202">J74/J73-1</f>
        <v>6.9732169757148466E-3</v>
      </c>
      <c r="AM74" s="35">
        <f t="shared" ref="AM74" si="203">K74/K73-1</f>
        <v>-4.1389928225137207E-2</v>
      </c>
      <c r="AN74" s="35">
        <f t="shared" ref="AN74" si="204">L74/L73-1</f>
        <v>3.2625596027349157E-3</v>
      </c>
      <c r="AO74" s="35">
        <f t="shared" ref="AO74" si="205">M74/M73-1</f>
        <v>1.9024651661307512E-2</v>
      </c>
      <c r="AP74" s="35">
        <f t="shared" ref="AP74" si="206">N74/N73-1</f>
        <v>-5.6179775280898903E-2</v>
      </c>
    </row>
    <row r="75" spans="1:42" ht="12.75" customHeight="1">
      <c r="A75" s="55">
        <v>44316</v>
      </c>
      <c r="B75" s="71">
        <v>33874.85</v>
      </c>
      <c r="C75" s="71">
        <v>4181.17</v>
      </c>
      <c r="D75" s="71">
        <v>13962.68</v>
      </c>
      <c r="E75" s="71">
        <v>2266.4490000000001</v>
      </c>
      <c r="F75" s="71">
        <v>16219.33</v>
      </c>
      <c r="G75" s="47">
        <v>18.61</v>
      </c>
      <c r="I75" s="71">
        <v>33803.29</v>
      </c>
      <c r="J75" s="71">
        <v>4141.18</v>
      </c>
      <c r="K75" s="71">
        <v>13900.44</v>
      </c>
      <c r="L75" s="71">
        <v>2254.6129999999998</v>
      </c>
      <c r="M75" s="71">
        <v>16060.37</v>
      </c>
      <c r="N75" s="71">
        <v>17.420000000000002</v>
      </c>
      <c r="P75" s="25">
        <f t="shared" ref="P75" si="207">B75/B63-1</f>
        <v>0.39140883900743106</v>
      </c>
      <c r="Q75" s="25">
        <f t="shared" ref="Q75" si="208">C75/C63-1</f>
        <v>0.43562935418190318</v>
      </c>
      <c r="R75" s="25">
        <f t="shared" ref="R75" si="209">D75/D63-1</f>
        <v>0.57068450363803547</v>
      </c>
      <c r="S75" s="25">
        <f t="shared" ref="S75" si="210">E75/E63-1</f>
        <v>0.72923724158136638</v>
      </c>
      <c r="T75" s="25">
        <f t="shared" ref="T75" si="211">F75/F63-1</f>
        <v>0.42620867824915543</v>
      </c>
      <c r="U75" s="25">
        <f t="shared" ref="U75" si="212">G75/G63-1</f>
        <v>-0.45505124450951684</v>
      </c>
      <c r="W75" s="25">
        <f t="shared" ref="W75" si="213">I75/I63-1</f>
        <v>0.45116489724777731</v>
      </c>
      <c r="X75" s="25">
        <f t="shared" ref="X75" si="214">J75/J63-1</f>
        <v>0.49935191420647507</v>
      </c>
      <c r="Y75" s="25">
        <f t="shared" ref="Y75" si="215">K75/K63-1</f>
        <v>0.67628510319318602</v>
      </c>
      <c r="Z75" s="25">
        <f t="shared" ref="Z75" si="216">L75/L63-1</f>
        <v>0.87399520407611964</v>
      </c>
      <c r="AA75" s="25">
        <f t="shared" ref="AA75" si="217">M75/M63-1</f>
        <v>0.47924499453815672</v>
      </c>
      <c r="AB75" s="25">
        <f t="shared" ref="AB75" si="218">N75/N63-1</f>
        <v>-0.57973462002412546</v>
      </c>
      <c r="AD75" s="35">
        <f t="shared" ref="AD75" si="219">B75/B74-1</f>
        <v>2.7084839857435261E-2</v>
      </c>
      <c r="AE75" s="35">
        <f t="shared" ref="AE75" si="220">C75/C74-1</f>
        <v>5.242531255584737E-2</v>
      </c>
      <c r="AF75" s="35">
        <f t="shared" ref="AF75" si="221">D75/D74-1</f>
        <v>5.4036160995012406E-2</v>
      </c>
      <c r="AG75" s="35">
        <f t="shared" ref="AG75" si="222">E75/E74-1</f>
        <v>2.0684353522757659E-2</v>
      </c>
      <c r="AH75" s="35">
        <f t="shared" ref="AH75" si="223">F75/F74-1</f>
        <v>3.9584687348975134E-2</v>
      </c>
      <c r="AI75" s="35">
        <f t="shared" ref="AI75" si="224">G75/G74-1</f>
        <v>-4.0721649484536049E-2</v>
      </c>
      <c r="AK75" s="35">
        <f t="shared" ref="AK75" si="225">I75/I74-1</f>
        <v>4.4172217281592374E-2</v>
      </c>
      <c r="AL75" s="35">
        <f t="shared" ref="AL75" si="226">J75/J74-1</f>
        <v>5.8987190929060462E-2</v>
      </c>
      <c r="AM75" s="35">
        <f t="shared" ref="AM75" si="227">K75/K74-1</f>
        <v>5.5557791478501262E-2</v>
      </c>
      <c r="AN75" s="35">
        <f t="shared" ref="AN75" si="228">L75/L74-1</f>
        <v>4.6435420855255316E-3</v>
      </c>
      <c r="AO75" s="35">
        <f t="shared" ref="AO75" si="229">M75/M74-1</f>
        <v>3.7611584285263122E-2</v>
      </c>
      <c r="AP75" s="35">
        <f t="shared" ref="AP75" si="230">N75/N74-1</f>
        <v>-0.20238095238095233</v>
      </c>
    </row>
    <row r="76" spans="1:42" ht="12.75" customHeight="1">
      <c r="A76" s="55">
        <v>44347</v>
      </c>
      <c r="B76" s="71">
        <v>34529.449999999997</v>
      </c>
      <c r="C76" s="71">
        <v>4204.1099999999997</v>
      </c>
      <c r="D76" s="71">
        <v>13748.74</v>
      </c>
      <c r="E76" s="71">
        <v>2268.9720000000002</v>
      </c>
      <c r="F76" s="71">
        <v>16555.66</v>
      </c>
      <c r="G76" s="47">
        <v>16.760000000000002</v>
      </c>
      <c r="I76" s="71">
        <v>34270.31</v>
      </c>
      <c r="J76" s="71">
        <v>4167.8500000000004</v>
      </c>
      <c r="K76" s="71">
        <v>13520.23</v>
      </c>
      <c r="L76" s="71">
        <v>2225.4810000000002</v>
      </c>
      <c r="M76" s="71">
        <v>16381.96</v>
      </c>
      <c r="N76" s="71">
        <v>19.760000000000002</v>
      </c>
      <c r="P76" s="25">
        <f t="shared" ref="P76" si="231">B76/B64-1</f>
        <v>0.36033173240000904</v>
      </c>
      <c r="Q76" s="25">
        <f t="shared" ref="Q76" si="232">C76/C64-1</f>
        <v>0.38097302837096092</v>
      </c>
      <c r="R76" s="25">
        <f t="shared" ref="R76" si="233">D76/D64-1</f>
        <v>0.4487803418212597</v>
      </c>
      <c r="S76" s="25">
        <f t="shared" ref="S76" si="234">E76/E64-1</f>
        <v>0.62762914847905549</v>
      </c>
      <c r="T76" s="25">
        <f t="shared" ref="T76" si="235">F76/F64-1</f>
        <v>0.40267136605679088</v>
      </c>
      <c r="U76" s="25">
        <f t="shared" ref="U76" si="236">G76/G64-1</f>
        <v>-0.3907669938204289</v>
      </c>
      <c r="W76" s="25">
        <f t="shared" ref="W76" si="237">I76/I64-1</f>
        <v>0.41198474559371623</v>
      </c>
      <c r="X76" s="25">
        <f t="shared" ref="X76" si="238">J76/J64-1</f>
        <v>0.42753655453981865</v>
      </c>
      <c r="Y76" s="25">
        <f t="shared" ref="Y76" si="239">K76/K64-1</f>
        <v>0.48481668975854109</v>
      </c>
      <c r="Z76" s="25">
        <f t="shared" ref="Z76" si="240">L76/L64-1</f>
        <v>0.69150243637715181</v>
      </c>
      <c r="AA76" s="25">
        <f t="shared" ref="AA76" si="241">M76/M64-1</f>
        <v>0.45249070579233264</v>
      </c>
      <c r="AB76" s="25">
        <f t="shared" ref="AB76" si="242">N76/N64-1</f>
        <v>-0.36051779935275075</v>
      </c>
      <c r="AD76" s="35">
        <f t="shared" ref="AD76" si="243">B76/B75-1</f>
        <v>1.9324070807693605E-2</v>
      </c>
      <c r="AE76" s="35">
        <f t="shared" ref="AE76" si="244">C76/C75-1</f>
        <v>5.4865025818131574E-3</v>
      </c>
      <c r="AF76" s="35">
        <f t="shared" ref="AF76" si="245">D76/D75-1</f>
        <v>-1.5322273374452466E-2</v>
      </c>
      <c r="AG76" s="35">
        <f t="shared" ref="AG76" si="246">E76/E75-1</f>
        <v>1.1131951347680413E-3</v>
      </c>
      <c r="AH76" s="35">
        <f t="shared" ref="AH76" si="247">F76/F75-1</f>
        <v>2.0736368271685679E-2</v>
      </c>
      <c r="AI76" s="35">
        <f t="shared" ref="AI76" si="248">G76/G75-1</f>
        <v>-9.940891993551848E-2</v>
      </c>
      <c r="AK76" s="35">
        <f t="shared" ref="AK76" si="249">I76/I75-1</f>
        <v>1.3815814969489582E-2</v>
      </c>
      <c r="AL76" s="35">
        <f t="shared" ref="AL76" si="250">J76/J75-1</f>
        <v>6.4401933748352569E-3</v>
      </c>
      <c r="AM76" s="35">
        <f t="shared" ref="AM76" si="251">K76/K75-1</f>
        <v>-2.7352371579604795E-2</v>
      </c>
      <c r="AN76" s="35">
        <f t="shared" ref="AN76" si="252">L76/L75-1</f>
        <v>-1.2921064501978607E-2</v>
      </c>
      <c r="AO76" s="35">
        <f t="shared" ref="AO76" si="253">M76/M75-1</f>
        <v>2.0023822614298359E-2</v>
      </c>
      <c r="AP76" s="35">
        <f t="shared" ref="AP76" si="254">N76/N75-1</f>
        <v>0.13432835820895517</v>
      </c>
    </row>
    <row r="77" spans="1:42" ht="12.75" customHeight="1">
      <c r="A77" s="55">
        <v>44377</v>
      </c>
      <c r="B77" s="71">
        <v>34502.51</v>
      </c>
      <c r="C77" s="71">
        <v>4297.5</v>
      </c>
      <c r="D77" s="71">
        <v>14503.95</v>
      </c>
      <c r="E77" s="71">
        <v>2310.549</v>
      </c>
      <c r="F77" s="71">
        <v>16555.349999999999</v>
      </c>
      <c r="G77" s="47">
        <v>15.83</v>
      </c>
      <c r="I77" s="71">
        <v>34289.910000000003</v>
      </c>
      <c r="J77" s="71">
        <v>4238.49</v>
      </c>
      <c r="K77" s="71">
        <v>14097.17</v>
      </c>
      <c r="L77" s="71">
        <v>2308.04</v>
      </c>
      <c r="M77" s="71">
        <v>16572.939999999999</v>
      </c>
      <c r="N77" s="71">
        <v>16.96</v>
      </c>
      <c r="P77" s="25">
        <f t="shared" ref="P77" si="255">B77/B65-1</f>
        <v>0.33663930564896294</v>
      </c>
      <c r="Q77" s="25">
        <f t="shared" ref="Q77" si="256">C77/C65-1</f>
        <v>0.38616064948762863</v>
      </c>
      <c r="R77" s="25">
        <f t="shared" ref="R77" si="257">D77/D65-1</f>
        <v>0.44192083127459925</v>
      </c>
      <c r="S77" s="25">
        <f t="shared" ref="S77" si="258">E77/E65-1</f>
        <v>0.60302837934874232</v>
      </c>
      <c r="T77" s="25">
        <f t="shared" ref="T77" si="259">F77/F65-1</f>
        <v>0.39193343075119924</v>
      </c>
      <c r="U77" s="25">
        <f t="shared" ref="U77" si="260">G77/G65-1</f>
        <v>-0.47978968123562271</v>
      </c>
      <c r="W77" s="25">
        <f t="shared" ref="W77" si="261">I77/I65-1</f>
        <v>0.31569161089958797</v>
      </c>
      <c r="X77" s="25">
        <f t="shared" ref="X77" si="262">J77/J65-1</f>
        <v>0.36520263088389715</v>
      </c>
      <c r="Y77" s="25">
        <f t="shared" ref="Y77" si="263">K77/K65-1</f>
        <v>0.43264344986382586</v>
      </c>
      <c r="Z77" s="25">
        <f t="shared" ref="Z77" si="264">L77/L65-1</f>
        <v>0.60933229207340878</v>
      </c>
      <c r="AA77" s="25">
        <f t="shared" ref="AA77" si="265">M77/M65-1</f>
        <v>0.37159035703851928</v>
      </c>
      <c r="AB77" s="25">
        <f t="shared" ref="AB77" si="266">N77/N65-1</f>
        <v>-0.45501285347043696</v>
      </c>
      <c r="AD77" s="35">
        <f t="shared" ref="AD77" si="267">B77/B76-1</f>
        <v>-7.8020356536212532E-4</v>
      </c>
      <c r="AE77" s="35">
        <f t="shared" ref="AE77" si="268">C77/C76-1</f>
        <v>2.221397632316946E-2</v>
      </c>
      <c r="AF77" s="35">
        <f t="shared" ref="AF77" si="269">D77/D76-1</f>
        <v>5.4929397166576743E-2</v>
      </c>
      <c r="AG77" s="35">
        <f t="shared" ref="AG77" si="270">E77/E76-1</f>
        <v>1.8324157371708338E-2</v>
      </c>
      <c r="AH77" s="35">
        <f t="shared" ref="AH77" si="271">F77/F76-1</f>
        <v>-1.8724714085815997E-5</v>
      </c>
      <c r="AI77" s="35">
        <f t="shared" ref="AI77" si="272">G77/G76-1</f>
        <v>-5.5489260143198216E-2</v>
      </c>
      <c r="AK77" s="35">
        <f t="shared" ref="AK77" si="273">I77/I76-1</f>
        <v>5.7192362718661016E-4</v>
      </c>
      <c r="AL77" s="35">
        <f t="shared" ref="AL77" si="274">J77/J76-1</f>
        <v>1.6948786544621175E-2</v>
      </c>
      <c r="AM77" s="35">
        <f t="shared" ref="AM77" si="275">K77/K76-1</f>
        <v>4.2672350988111951E-2</v>
      </c>
      <c r="AN77" s="35">
        <f t="shared" ref="AN77" si="276">L77/L76-1</f>
        <v>3.7097148886015896E-2</v>
      </c>
      <c r="AO77" s="35">
        <f t="shared" ref="AO77" si="277">M77/M76-1</f>
        <v>1.1657945691480043E-2</v>
      </c>
      <c r="AP77" s="35">
        <f t="shared" ref="AP77" si="278">N77/N76-1</f>
        <v>-0.1417004048582996</v>
      </c>
    </row>
    <row r="78" spans="1:42" ht="12.75" customHeight="1">
      <c r="A78" s="55">
        <v>44408</v>
      </c>
      <c r="B78" s="71">
        <v>34935.47</v>
      </c>
      <c r="C78" s="71">
        <v>4395.26</v>
      </c>
      <c r="D78" s="71">
        <v>14672.68</v>
      </c>
      <c r="E78" s="71">
        <v>2226.2460000000001</v>
      </c>
      <c r="F78" s="71">
        <v>16602.29</v>
      </c>
      <c r="G78" s="47">
        <v>18.239999999999998</v>
      </c>
      <c r="I78" s="71">
        <v>34798.800000000003</v>
      </c>
      <c r="J78" s="71">
        <v>4363.71</v>
      </c>
      <c r="K78" s="71">
        <v>14639.07</v>
      </c>
      <c r="L78" s="71">
        <v>2229.4699999999998</v>
      </c>
      <c r="M78" s="71">
        <v>16519.66</v>
      </c>
      <c r="N78" s="71">
        <v>17.600000000000001</v>
      </c>
      <c r="P78" s="25">
        <f t="shared" ref="P78" si="279">B78/B66-1</f>
        <v>0.32189522451673058</v>
      </c>
      <c r="Q78" s="25">
        <f t="shared" ref="Q78" si="280">C78/C66-1</f>
        <v>0.34365599550001225</v>
      </c>
      <c r="R78" s="25">
        <f t="shared" ref="R78" si="281">D78/D66-1</f>
        <v>0.36550128568197904</v>
      </c>
      <c r="S78" s="25">
        <f t="shared" ref="S78" si="282">E78/E66-1</f>
        <v>0.50378640757024851</v>
      </c>
      <c r="T78" s="25">
        <f t="shared" ref="T78" si="283">F78/F66-1</f>
        <v>0.3319072125663356</v>
      </c>
      <c r="U78" s="25">
        <f t="shared" ref="U78" si="284">G78/G66-1</f>
        <v>-0.25429272281275561</v>
      </c>
      <c r="W78" s="25">
        <f t="shared" ref="W78" si="285">I78/I66-1</f>
        <v>0.31884424329270677</v>
      </c>
      <c r="X78" s="25">
        <f t="shared" ref="X78" si="286">J78/J66-1</f>
        <v>0.36041987517224605</v>
      </c>
      <c r="Y78" s="25">
        <f t="shared" ref="Y78" si="287">K78/K66-1</f>
        <v>0.39421533404769193</v>
      </c>
      <c r="Z78" s="25">
        <f t="shared" ref="Z78" si="288">L78/L66-1</f>
        <v>0.53027612606707208</v>
      </c>
      <c r="AA78" s="25">
        <f t="shared" ref="AA78" si="289">M78/M66-1</f>
        <v>0.3428008703999792</v>
      </c>
      <c r="AB78" s="25">
        <f t="shared" ref="AB78" si="290">N78/N66-1</f>
        <v>-0.34426229508196715</v>
      </c>
      <c r="AD78" s="35">
        <f t="shared" ref="AD78" si="291">B78/B77-1</f>
        <v>1.2548652257473369E-2</v>
      </c>
      <c r="AE78" s="35">
        <f t="shared" ref="AE78" si="292">C78/C77-1</f>
        <v>2.274810936591054E-2</v>
      </c>
      <c r="AF78" s="35">
        <f t="shared" ref="AF78" si="293">D78/D77-1</f>
        <v>1.1633382630249045E-2</v>
      </c>
      <c r="AG78" s="35">
        <f t="shared" ref="AG78" si="294">E78/E77-1</f>
        <v>-3.6486133814950472E-2</v>
      </c>
      <c r="AH78" s="35">
        <f t="shared" ref="AH78" si="295">F78/F77-1</f>
        <v>2.8353372172742475E-3</v>
      </c>
      <c r="AI78" s="35">
        <f t="shared" ref="AI78" si="296">G78/G77-1</f>
        <v>0.15224257738471247</v>
      </c>
      <c r="AK78" s="35">
        <f t="shared" ref="AK78" si="297">I78/I77-1</f>
        <v>1.484080885601613E-2</v>
      </c>
      <c r="AL78" s="35">
        <f t="shared" ref="AL78" si="298">J78/J77-1</f>
        <v>2.9543540270237756E-2</v>
      </c>
      <c r="AM78" s="35">
        <f t="shared" ref="AM78" si="299">K78/K77-1</f>
        <v>3.8440339444016036E-2</v>
      </c>
      <c r="AN78" s="35">
        <f t="shared" ref="AN78" si="300">L78/L77-1</f>
        <v>-3.4041871024765635E-2</v>
      </c>
      <c r="AO78" s="35">
        <f t="shared" ref="AO78" si="301">M78/M77-1</f>
        <v>-3.2148791946389199E-3</v>
      </c>
      <c r="AP78" s="35">
        <f t="shared" ref="AP78" si="302">N78/N77-1</f>
        <v>3.7735849056603765E-2</v>
      </c>
    </row>
    <row r="79" spans="1:42" ht="12.75" customHeight="1">
      <c r="A79" s="55">
        <v>44439</v>
      </c>
      <c r="B79" s="71">
        <v>35360.730000000003</v>
      </c>
      <c r="C79" s="71">
        <v>4522.68</v>
      </c>
      <c r="D79" s="71">
        <v>15259.24</v>
      </c>
      <c r="E79" s="71">
        <v>2273.7739999999999</v>
      </c>
      <c r="F79" s="71">
        <v>16806.439999999999</v>
      </c>
      <c r="G79" s="47">
        <v>16.48</v>
      </c>
      <c r="I79" s="71">
        <v>35243.97</v>
      </c>
      <c r="J79" s="71">
        <v>4454.21</v>
      </c>
      <c r="K79" s="71">
        <v>14856.52</v>
      </c>
      <c r="L79" s="71">
        <v>2220.8910000000001</v>
      </c>
      <c r="M79" s="71">
        <v>16721.349999999999</v>
      </c>
      <c r="N79" s="71">
        <v>17.47</v>
      </c>
      <c r="P79" s="25">
        <f t="shared" ref="P79" si="303">B79/B67-1</f>
        <v>0.24378008480463476</v>
      </c>
      <c r="Q79" s="25">
        <f t="shared" ref="Q79" si="304">C79/C67-1</f>
        <v>0.2920798443566428</v>
      </c>
      <c r="R79" s="25">
        <f t="shared" ref="R79" si="305">D79/D67-1</f>
        <v>0.29585086272638184</v>
      </c>
      <c r="S79" s="25">
        <f t="shared" ref="S79" si="306">E79/E67-1</f>
        <v>0.45579674698887751</v>
      </c>
      <c r="T79" s="25">
        <f t="shared" ref="T79" si="307">F79/F67-1</f>
        <v>0.28828417244128279</v>
      </c>
      <c r="U79" s="25">
        <f t="shared" ref="U79" si="308">G79/G67-1</f>
        <v>-0.37599394168875422</v>
      </c>
      <c r="W79" s="25">
        <f t="shared" ref="W79" si="309">I79/I67-1</f>
        <v>0.26679491340649308</v>
      </c>
      <c r="X79" s="25">
        <f t="shared" ref="X79" si="310">J79/J67-1</f>
        <v>0.31326381088005761</v>
      </c>
      <c r="Y79" s="25">
        <f t="shared" ref="Y79" si="311">K79/K67-1</f>
        <v>0.3250210260348243</v>
      </c>
      <c r="Z79" s="25">
        <f t="shared" ref="Z79" si="312">L79/L67-1</f>
        <v>0.42046205338154996</v>
      </c>
      <c r="AA79" s="25">
        <f t="shared" ref="AA79" si="313">M79/M67-1</f>
        <v>0.29816284417558547</v>
      </c>
      <c r="AB79" s="25">
        <f t="shared" ref="AB79" si="314">N79/N67-1</f>
        <v>-0.23678462210572304</v>
      </c>
      <c r="AD79" s="35">
        <f t="shared" ref="AD79" si="315">B79/B78-1</f>
        <v>1.2172728748174988E-2</v>
      </c>
      <c r="AE79" s="35">
        <f t="shared" ref="AE79" si="316">C79/C78-1</f>
        <v>2.8990321391681118E-2</v>
      </c>
      <c r="AF79" s="35">
        <f t="shared" ref="AF79" si="317">D79/D78-1</f>
        <v>3.9976336974567594E-2</v>
      </c>
      <c r="AG79" s="35">
        <f t="shared" ref="AG79" si="318">E79/E78-1</f>
        <v>2.1348943468062265E-2</v>
      </c>
      <c r="AH79" s="35">
        <f t="shared" ref="AH79" si="319">F79/F78-1</f>
        <v>1.2296496447176786E-2</v>
      </c>
      <c r="AI79" s="35">
        <f t="shared" ref="AI79" si="320">G79/G78-1</f>
        <v>-9.6491228070175294E-2</v>
      </c>
      <c r="AK79" s="35">
        <f t="shared" ref="AK79" si="321">I79/I78-1</f>
        <v>1.2792682506293174E-2</v>
      </c>
      <c r="AL79" s="35">
        <f t="shared" ref="AL79" si="322">J79/J78-1</f>
        <v>2.073923335877037E-2</v>
      </c>
      <c r="AM79" s="35">
        <f t="shared" ref="AM79" si="323">K79/K78-1</f>
        <v>1.4854085676207607E-2</v>
      </c>
      <c r="AN79" s="35">
        <f t="shared" ref="AN79" si="324">L79/L78-1</f>
        <v>-3.8479997488191087E-3</v>
      </c>
      <c r="AO79" s="35">
        <f t="shared" ref="AO79" si="325">M79/M78-1</f>
        <v>1.220908904904805E-2</v>
      </c>
      <c r="AP79" s="35">
        <f t="shared" ref="AP79" si="326">N79/N78-1</f>
        <v>-7.3863636363638019E-3</v>
      </c>
    </row>
    <row r="80" spans="1:42" ht="12.75" customHeight="1">
      <c r="A80" s="55">
        <v>44469</v>
      </c>
      <c r="B80" s="71"/>
      <c r="C80" s="71"/>
      <c r="D80" s="71"/>
      <c r="E80" s="71"/>
      <c r="F80" s="71"/>
      <c r="I80" s="71"/>
      <c r="J80" s="71"/>
      <c r="K80" s="71"/>
      <c r="L80" s="71"/>
      <c r="M80" s="71"/>
      <c r="N80" s="71"/>
      <c r="P80" s="25"/>
      <c r="Q80" s="25"/>
      <c r="R80" s="25"/>
      <c r="S80" s="25"/>
      <c r="T80" s="25"/>
      <c r="U80" s="25"/>
      <c r="W80" s="25"/>
      <c r="X80" s="25"/>
      <c r="Y80" s="25"/>
      <c r="Z80" s="25"/>
      <c r="AA80" s="25"/>
      <c r="AB80" s="25"/>
      <c r="AD80" s="35"/>
      <c r="AE80" s="35"/>
      <c r="AF80" s="35"/>
      <c r="AG80" s="35"/>
      <c r="AH80" s="35"/>
      <c r="AI80" s="35"/>
      <c r="AK80" s="35"/>
      <c r="AL80" s="35"/>
      <c r="AM80" s="35"/>
      <c r="AN80" s="35"/>
      <c r="AO80" s="35"/>
      <c r="AP80" s="35"/>
    </row>
    <row r="81" spans="1:42" ht="12.75" customHeight="1">
      <c r="A81" s="55">
        <v>44500</v>
      </c>
      <c r="B81" s="71"/>
      <c r="C81" s="71"/>
      <c r="D81" s="71"/>
      <c r="E81" s="71"/>
      <c r="F81" s="71"/>
      <c r="I81" s="71"/>
      <c r="J81" s="71"/>
      <c r="K81" s="71"/>
      <c r="L81" s="71"/>
      <c r="M81" s="71"/>
      <c r="N81" s="71"/>
      <c r="P81" s="25"/>
      <c r="Q81" s="25"/>
      <c r="R81" s="25"/>
      <c r="S81" s="25"/>
      <c r="T81" s="25"/>
      <c r="U81" s="25"/>
      <c r="W81" s="25"/>
      <c r="X81" s="25"/>
      <c r="Y81" s="25"/>
      <c r="Z81" s="25"/>
      <c r="AA81" s="25"/>
      <c r="AB81" s="25"/>
      <c r="AD81" s="35"/>
      <c r="AE81" s="35"/>
      <c r="AF81" s="35"/>
      <c r="AG81" s="35"/>
      <c r="AH81" s="35"/>
      <c r="AI81" s="35"/>
      <c r="AK81" s="35"/>
      <c r="AL81" s="35"/>
      <c r="AM81" s="35"/>
      <c r="AN81" s="35"/>
      <c r="AO81" s="35"/>
      <c r="AP81" s="35"/>
    </row>
    <row r="82" spans="1:42" ht="12.75" customHeight="1">
      <c r="A82" s="55">
        <v>44530</v>
      </c>
      <c r="B82" s="71"/>
      <c r="C82" s="71"/>
      <c r="D82" s="71"/>
      <c r="E82" s="71"/>
      <c r="F82" s="71"/>
      <c r="I82" s="71"/>
      <c r="J82" s="71"/>
      <c r="K82" s="71"/>
      <c r="L82" s="71"/>
      <c r="M82" s="71"/>
      <c r="N82" s="71"/>
      <c r="P82" s="25"/>
      <c r="Q82" s="25"/>
      <c r="R82" s="25"/>
      <c r="S82" s="25"/>
      <c r="T82" s="25"/>
      <c r="U82" s="25"/>
      <c r="W82" s="25"/>
      <c r="X82" s="25"/>
      <c r="Y82" s="25"/>
      <c r="Z82" s="25"/>
      <c r="AA82" s="25"/>
      <c r="AB82" s="25"/>
      <c r="AD82" s="35"/>
      <c r="AE82" s="35"/>
      <c r="AF82" s="35"/>
      <c r="AG82" s="35"/>
      <c r="AH82" s="35"/>
      <c r="AI82" s="35"/>
      <c r="AK82" s="35"/>
      <c r="AL82" s="35"/>
      <c r="AM82" s="35"/>
      <c r="AN82" s="35"/>
      <c r="AO82" s="35"/>
      <c r="AP82" s="35"/>
    </row>
    <row r="83" spans="1:42" ht="12.75" customHeight="1">
      <c r="A83" s="55">
        <v>44561</v>
      </c>
      <c r="B83" s="71"/>
      <c r="C83" s="71"/>
      <c r="D83" s="71"/>
      <c r="E83" s="71"/>
      <c r="F83" s="71"/>
      <c r="I83" s="71"/>
      <c r="J83" s="71"/>
      <c r="K83" s="71"/>
      <c r="L83" s="71"/>
      <c r="M83" s="71"/>
      <c r="N83" s="71"/>
      <c r="P83" s="25"/>
      <c r="Q83" s="25"/>
      <c r="R83" s="25"/>
      <c r="S83" s="25"/>
      <c r="T83" s="25"/>
      <c r="U83" s="25"/>
      <c r="W83" s="25"/>
      <c r="X83" s="25"/>
      <c r="Y83" s="25"/>
      <c r="Z83" s="25"/>
      <c r="AA83" s="25"/>
      <c r="AB83" s="25"/>
      <c r="AD83" s="35"/>
      <c r="AE83" s="35"/>
      <c r="AF83" s="35"/>
      <c r="AG83" s="35"/>
      <c r="AH83" s="35"/>
      <c r="AI83" s="35"/>
      <c r="AK83" s="35"/>
      <c r="AL83" s="35"/>
      <c r="AM83" s="35"/>
      <c r="AN83" s="35"/>
      <c r="AO83" s="35"/>
      <c r="AP83" s="35"/>
    </row>
    <row r="84" spans="1:42" ht="12.75" customHeight="1">
      <c r="A84" s="55"/>
      <c r="B84" s="71"/>
      <c r="C84" s="71"/>
      <c r="D84" s="71"/>
      <c r="E84" s="71"/>
      <c r="F84" s="71"/>
      <c r="I84" s="71"/>
      <c r="J84" s="71"/>
      <c r="K84" s="71"/>
      <c r="L84" s="71"/>
      <c r="M84" s="71"/>
      <c r="N84" s="71"/>
      <c r="P84" s="25"/>
      <c r="Q84" s="25"/>
      <c r="R84" s="25"/>
      <c r="S84" s="25"/>
      <c r="T84" s="25"/>
      <c r="U84" s="25"/>
      <c r="W84" s="25"/>
      <c r="X84" s="25"/>
      <c r="Y84" s="25"/>
      <c r="Z84" s="25"/>
      <c r="AA84" s="25"/>
      <c r="AB84" s="25"/>
      <c r="AD84" s="35"/>
      <c r="AE84" s="35"/>
      <c r="AF84" s="35"/>
      <c r="AG84" s="35"/>
      <c r="AH84" s="35"/>
      <c r="AI84" s="35"/>
      <c r="AK84" s="35"/>
      <c r="AL84" s="35"/>
      <c r="AM84" s="35"/>
      <c r="AN84" s="35"/>
      <c r="AO84" s="35"/>
      <c r="AP84" s="35"/>
    </row>
    <row r="85" spans="1:42" ht="12.75" customHeight="1">
      <c r="A85" s="55"/>
      <c r="B85" s="71"/>
      <c r="C85" s="71"/>
      <c r="D85" s="71"/>
      <c r="E85" s="71"/>
      <c r="F85" s="71"/>
      <c r="I85" s="71"/>
      <c r="J85" s="71"/>
      <c r="K85" s="71"/>
      <c r="L85" s="71"/>
      <c r="M85" s="71"/>
      <c r="N85" s="71"/>
      <c r="P85" s="25"/>
      <c r="Q85" s="25"/>
      <c r="R85" s="25"/>
      <c r="S85" s="25"/>
      <c r="T85" s="25"/>
      <c r="U85" s="25"/>
      <c r="W85" s="25"/>
      <c r="X85" s="25"/>
      <c r="Y85" s="25"/>
      <c r="Z85" s="25"/>
      <c r="AA85" s="25"/>
      <c r="AB85" s="25"/>
      <c r="AD85" s="35"/>
      <c r="AE85" s="35"/>
      <c r="AF85" s="35"/>
      <c r="AG85" s="35"/>
      <c r="AH85" s="35"/>
      <c r="AI85" s="35"/>
      <c r="AK85" s="35"/>
      <c r="AL85" s="35"/>
      <c r="AM85" s="35"/>
      <c r="AN85" s="35"/>
      <c r="AO85" s="35"/>
      <c r="AP85" s="35"/>
    </row>
    <row r="86" spans="1:42" ht="12.75" customHeight="1">
      <c r="A86" s="55"/>
      <c r="B86" s="71"/>
      <c r="C86" s="71"/>
      <c r="D86" s="71"/>
      <c r="E86" s="71"/>
      <c r="F86" s="71"/>
      <c r="I86" s="71"/>
      <c r="J86" s="71"/>
      <c r="K86" s="71"/>
      <c r="L86" s="71"/>
      <c r="M86" s="71"/>
      <c r="N86" s="71"/>
      <c r="P86" s="25"/>
      <c r="Q86" s="25"/>
      <c r="R86" s="25"/>
      <c r="S86" s="25"/>
      <c r="T86" s="25"/>
      <c r="U86" s="25"/>
      <c r="W86" s="25"/>
      <c r="X86" s="25"/>
      <c r="Y86" s="25"/>
      <c r="Z86" s="25"/>
      <c r="AA86" s="25"/>
      <c r="AB86" s="25"/>
      <c r="AD86" s="35"/>
      <c r="AE86" s="35"/>
      <c r="AF86" s="35"/>
      <c r="AG86" s="35"/>
      <c r="AH86" s="35"/>
      <c r="AI86" s="35"/>
      <c r="AK86" s="35"/>
      <c r="AL86" s="35"/>
      <c r="AM86" s="35"/>
      <c r="AN86" s="35"/>
      <c r="AO86" s="35"/>
      <c r="AP86" s="35"/>
    </row>
    <row r="87" spans="1:42" ht="12.75" customHeight="1">
      <c r="A87" s="55"/>
      <c r="B87" s="71"/>
      <c r="C87" s="71"/>
      <c r="D87" s="71"/>
      <c r="E87" s="71"/>
      <c r="F87" s="71"/>
      <c r="I87" s="71"/>
      <c r="J87" s="71"/>
      <c r="K87" s="71"/>
      <c r="L87" s="71"/>
      <c r="M87" s="71"/>
      <c r="N87" s="71"/>
      <c r="P87" s="25"/>
      <c r="Q87" s="25"/>
      <c r="R87" s="25"/>
      <c r="S87" s="25"/>
      <c r="T87" s="25"/>
      <c r="U87" s="25"/>
      <c r="W87" s="25"/>
      <c r="X87" s="25"/>
      <c r="Y87" s="25"/>
      <c r="Z87" s="25"/>
      <c r="AA87" s="25"/>
      <c r="AB87" s="25"/>
      <c r="AD87" s="35"/>
      <c r="AE87" s="35"/>
      <c r="AF87" s="35"/>
      <c r="AG87" s="35"/>
      <c r="AH87" s="35"/>
      <c r="AI87" s="35"/>
      <c r="AK87" s="35"/>
      <c r="AL87" s="35"/>
      <c r="AM87" s="35"/>
      <c r="AN87" s="35"/>
      <c r="AO87" s="35"/>
      <c r="AP87" s="35"/>
    </row>
    <row r="88" spans="1:42" ht="12.75" customHeight="1">
      <c r="A88" s="55"/>
      <c r="B88" s="71"/>
      <c r="C88" s="71"/>
      <c r="D88" s="71"/>
      <c r="E88" s="71"/>
      <c r="F88" s="71"/>
      <c r="I88" s="71"/>
      <c r="J88" s="71"/>
      <c r="K88" s="71"/>
      <c r="L88" s="71"/>
      <c r="M88" s="71"/>
      <c r="N88" s="71"/>
      <c r="P88" s="25"/>
      <c r="Q88" s="25"/>
      <c r="R88" s="25"/>
      <c r="S88" s="25"/>
      <c r="T88" s="25"/>
      <c r="U88" s="25"/>
      <c r="W88" s="25"/>
      <c r="X88" s="25"/>
      <c r="Y88" s="25"/>
      <c r="Z88" s="25"/>
      <c r="AA88" s="25"/>
      <c r="AB88" s="25"/>
      <c r="AD88" s="35"/>
      <c r="AE88" s="35"/>
      <c r="AF88" s="35"/>
      <c r="AG88" s="35"/>
      <c r="AH88" s="35"/>
      <c r="AI88" s="35"/>
      <c r="AK88" s="35"/>
      <c r="AL88" s="35"/>
      <c r="AM88" s="35"/>
      <c r="AN88" s="35"/>
      <c r="AO88" s="35"/>
      <c r="AP88" s="35"/>
    </row>
    <row r="89" spans="1:42" ht="12.75" customHeight="1">
      <c r="A89" s="55"/>
      <c r="B89" s="71"/>
      <c r="C89" s="71"/>
      <c r="D89" s="71"/>
      <c r="E89" s="71"/>
      <c r="F89" s="71"/>
      <c r="I89" s="71"/>
      <c r="J89" s="71"/>
      <c r="K89" s="71"/>
      <c r="L89" s="71"/>
      <c r="M89" s="71"/>
      <c r="N89" s="71"/>
      <c r="P89" s="25"/>
      <c r="Q89" s="25"/>
      <c r="R89" s="25"/>
      <c r="S89" s="25"/>
      <c r="T89" s="25"/>
      <c r="U89" s="25"/>
      <c r="W89" s="25"/>
      <c r="X89" s="25"/>
      <c r="Y89" s="25"/>
      <c r="Z89" s="25"/>
      <c r="AA89" s="25"/>
      <c r="AB89" s="25"/>
      <c r="AD89" s="35"/>
      <c r="AE89" s="35"/>
      <c r="AF89" s="35"/>
      <c r="AG89" s="35"/>
      <c r="AH89" s="35"/>
      <c r="AI89" s="35"/>
      <c r="AK89" s="35"/>
      <c r="AL89" s="35"/>
      <c r="AM89" s="35"/>
      <c r="AN89" s="35"/>
      <c r="AO89" s="35"/>
      <c r="AP89" s="35"/>
    </row>
  </sheetData>
  <mergeCells count="6">
    <mergeCell ref="AK8:AP8"/>
    <mergeCell ref="B8:G8"/>
    <mergeCell ref="I8:N8"/>
    <mergeCell ref="P8:U8"/>
    <mergeCell ref="AD8:AI8"/>
    <mergeCell ref="W8:AB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Table of Contents</vt:lpstr>
      <vt:lpstr>Capital Formation</vt:lpstr>
      <vt:lpstr>ADV #</vt:lpstr>
      <vt:lpstr>ADV $</vt:lpstr>
      <vt:lpstr>Indexes &amp; Volatility</vt:lpstr>
      <vt:lpstr>'ADV #'!Print_Area</vt:lpstr>
      <vt:lpstr>'ADV $'!Print_Area</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Podziemska, Justyna</dc:creator>
  <cp:lastModifiedBy>Podziemska, Justyna</cp:lastModifiedBy>
  <cp:lastPrinted>2021-02-02T17:56:36Z</cp:lastPrinted>
  <dcterms:created xsi:type="dcterms:W3CDTF">2014-11-06T17:51:58Z</dcterms:created>
  <dcterms:modified xsi:type="dcterms:W3CDTF">2021-09-01T16:11:59Z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