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DONNE\Desktop\"/>
    </mc:Choice>
  </mc:AlternateContent>
  <xr:revisionPtr revIDLastSave="0" documentId="13_ncr:1_{1CB299E4-26DF-4817-A786-E3B97FF47C9F}" xr6:coauthVersionLast="46" xr6:coauthVersionMax="46" xr10:uidLastSave="{00000000-0000-0000-0000-000000000000}"/>
  <bookViews>
    <workbookView xWindow="2280" yWindow="2280" windowWidth="28800" windowHeight="15560" xr2:uid="{9B191ADA-089D-4A19-B256-FC071A9EEF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1" l="1"/>
  <c r="R15" i="1" s="1"/>
  <c r="V15" i="1"/>
  <c r="N14" i="1"/>
  <c r="M14" i="1" s="1"/>
  <c r="V14" i="1"/>
  <c r="N13" i="1"/>
  <c r="M13" i="1" s="1"/>
  <c r="V13" i="1"/>
  <c r="N2" i="1"/>
  <c r="M2" i="1" s="1"/>
  <c r="N3" i="1"/>
  <c r="M3" i="1" s="1"/>
  <c r="N4" i="1"/>
  <c r="M4" i="1" s="1"/>
  <c r="N5" i="1"/>
  <c r="M5" i="1" s="1"/>
  <c r="N6" i="1"/>
  <c r="R6" i="1" s="1"/>
  <c r="N7" i="1"/>
  <c r="R7" i="1" s="1"/>
  <c r="N8" i="1"/>
  <c r="R8" i="1" s="1"/>
  <c r="N9" i="1"/>
  <c r="M9" i="1" s="1"/>
  <c r="N10" i="1"/>
  <c r="M10" i="1" s="1"/>
  <c r="N11" i="1"/>
  <c r="M11" i="1" s="1"/>
  <c r="N12" i="1"/>
  <c r="M12" i="1" s="1"/>
  <c r="V2" i="1"/>
  <c r="V3" i="1"/>
  <c r="V4" i="1"/>
  <c r="V5" i="1"/>
  <c r="V6" i="1"/>
  <c r="V7" i="1"/>
  <c r="V8" i="1"/>
  <c r="V9" i="1"/>
  <c r="V10" i="1"/>
  <c r="V11" i="1"/>
  <c r="V12" i="1"/>
  <c r="AA10" i="1"/>
  <c r="AB7" i="1"/>
  <c r="H15" i="1"/>
  <c r="H19" i="1"/>
  <c r="H23" i="1"/>
  <c r="H27" i="1"/>
  <c r="H37" i="1"/>
  <c r="H2" i="1"/>
  <c r="H4" i="1"/>
  <c r="H6" i="1"/>
  <c r="H12" i="1"/>
  <c r="H8" i="1"/>
  <c r="H34" i="1"/>
  <c r="H16" i="1"/>
  <c r="H20" i="1"/>
  <c r="H24" i="1"/>
  <c r="H28" i="1"/>
  <c r="H38" i="1"/>
  <c r="H13" i="1"/>
  <c r="H9" i="1"/>
  <c r="H35" i="1"/>
  <c r="H17" i="1"/>
  <c r="H21" i="1"/>
  <c r="H25" i="1"/>
  <c r="H29" i="1"/>
  <c r="H31" i="1"/>
  <c r="H39" i="1"/>
  <c r="H10" i="1"/>
  <c r="H18" i="1"/>
  <c r="H22" i="1"/>
  <c r="H26" i="1"/>
  <c r="H30" i="1"/>
  <c r="H32" i="1"/>
  <c r="H33" i="1"/>
  <c r="H40" i="1"/>
  <c r="H3" i="1"/>
  <c r="H5" i="1"/>
  <c r="H7" i="1"/>
  <c r="H14" i="1"/>
  <c r="H11" i="1"/>
  <c r="H36" i="1"/>
  <c r="D36" i="1"/>
  <c r="D33" i="1"/>
  <c r="D11" i="1"/>
  <c r="D14" i="1"/>
  <c r="D7" i="1"/>
  <c r="D5" i="1"/>
  <c r="D3" i="1"/>
  <c r="D40" i="1"/>
  <c r="D32" i="1"/>
  <c r="D30" i="1"/>
  <c r="D26" i="1"/>
  <c r="D22" i="1"/>
  <c r="D18" i="1"/>
  <c r="D31" i="1"/>
  <c r="D10" i="1"/>
  <c r="D39" i="1"/>
  <c r="D29" i="1"/>
  <c r="D25" i="1"/>
  <c r="D21" i="1"/>
  <c r="D17" i="1"/>
  <c r="D28" i="1"/>
  <c r="D24" i="1"/>
  <c r="D35" i="1"/>
  <c r="D9" i="1"/>
  <c r="D13" i="1"/>
  <c r="D38" i="1"/>
  <c r="D20" i="1"/>
  <c r="D16" i="1"/>
  <c r="D15" i="1"/>
  <c r="D19" i="1"/>
  <c r="D23" i="1"/>
  <c r="D27" i="1"/>
  <c r="D37" i="1"/>
  <c r="D2" i="1"/>
  <c r="D4" i="1"/>
  <c r="D6" i="1"/>
  <c r="D12" i="1"/>
  <c r="D8" i="1"/>
  <c r="D34" i="1"/>
  <c r="M15" i="1" l="1"/>
  <c r="R14" i="1"/>
  <c r="R13" i="1"/>
  <c r="R12" i="1"/>
  <c r="R10" i="1"/>
  <c r="R11" i="1"/>
  <c r="R9" i="1"/>
  <c r="R2" i="1"/>
  <c r="R5" i="1"/>
  <c r="R4" i="1"/>
  <c r="R3" i="1"/>
  <c r="M8" i="1"/>
  <c r="M7" i="1"/>
  <c r="M6" i="1"/>
</calcChain>
</file>

<file path=xl/sharedStrings.xml><?xml version="1.0" encoding="utf-8"?>
<sst xmlns="http://schemas.openxmlformats.org/spreadsheetml/2006/main" count="218" uniqueCount="56">
  <si>
    <t>Type</t>
  </si>
  <si>
    <t>Weight</t>
  </si>
  <si>
    <t>Color</t>
  </si>
  <si>
    <t>Leading</t>
  </si>
  <si>
    <t>H1</t>
  </si>
  <si>
    <t>H2</t>
  </si>
  <si>
    <t>H3</t>
  </si>
  <si>
    <t>H4</t>
  </si>
  <si>
    <t>H5</t>
  </si>
  <si>
    <t>H6</t>
  </si>
  <si>
    <t>P</t>
  </si>
  <si>
    <t>Blocknote</t>
  </si>
  <si>
    <t>Footnote</t>
  </si>
  <si>
    <t>Caption</t>
  </si>
  <si>
    <t>Lead</t>
  </si>
  <si>
    <t>Blocknote-Name</t>
  </si>
  <si>
    <t>Blocknote-Title</t>
  </si>
  <si>
    <t>Size-pt</t>
  </si>
  <si>
    <t>Size-px</t>
  </si>
  <si>
    <t>Regular</t>
  </si>
  <si>
    <t>Blue</t>
  </si>
  <si>
    <t>BG</t>
  </si>
  <si>
    <t>Bold</t>
  </si>
  <si>
    <t>White</t>
  </si>
  <si>
    <t>Black</t>
  </si>
  <si>
    <t>Italic</t>
  </si>
  <si>
    <t>Grey-Blue</t>
  </si>
  <si>
    <t>Report-Type</t>
  </si>
  <si>
    <t>Generic</t>
  </si>
  <si>
    <t>Newsletter</t>
  </si>
  <si>
    <t>RRRP</t>
  </si>
  <si>
    <t>Thematic</t>
  </si>
  <si>
    <t>Line-height</t>
  </si>
  <si>
    <t>Em</t>
  </si>
  <si>
    <t>p</t>
  </si>
  <si>
    <t>h1</t>
  </si>
  <si>
    <t>h2</t>
  </si>
  <si>
    <t>h3</t>
  </si>
  <si>
    <t>h4</t>
  </si>
  <si>
    <t>h5</t>
  </si>
  <si>
    <t>h6</t>
  </si>
  <si>
    <t>lead</t>
  </si>
  <si>
    <t>blockquote</t>
  </si>
  <si>
    <t>italic</t>
  </si>
  <si>
    <t>caption</t>
  </si>
  <si>
    <t>regular</t>
  </si>
  <si>
    <t>bold</t>
  </si>
  <si>
    <t>footnote</t>
  </si>
  <si>
    <t>Base-siye</t>
  </si>
  <si>
    <t>black</t>
  </si>
  <si>
    <t>blue</t>
  </si>
  <si>
    <t>white</t>
  </si>
  <si>
    <t>margin-bottom-em</t>
  </si>
  <si>
    <t>margin-px</t>
  </si>
  <si>
    <t>title</t>
  </si>
  <si>
    <t>abstarct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</si>
</sst>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2" formatCode="0.0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EADDC7-1147-45C4-A338-959D480A0BCD}" name="Table1" displayName="Table1" ref="A1:I40" totalsRowShown="0">
  <autoFilter ref="A1:I40" xr:uid="{E5E84F36-A268-4C16-8642-BE808E3103E5}"/>
  <sortState xmlns:xlrd2="http://schemas.microsoft.com/office/spreadsheetml/2017/richdata2" ref="A2:I40">
    <sortCondition ref="B1:B40"/>
  </sortState>
  <tableColumns count="9">
    <tableColumn id="10" xr3:uid="{E23F4D0B-69B1-4F29-ABC7-EBA441E95132}" name="Report-Type"/>
    <tableColumn id="1" xr3:uid="{3A41CB21-6775-41DA-9D35-9C24ECD42ECE}" name="Type"/>
    <tableColumn id="2" xr3:uid="{85D0E77D-E8C8-4F83-81E1-096C4EB5F791}" name="Size-pt"/>
    <tableColumn id="3" xr3:uid="{62319B3C-B737-42A4-AD53-78023DC01E67}" name="Size-px" dataDxfId="3">
      <calculatedColumnFormula>Table1[[#This Row],[Size-pt]]*1.33333333333333</calculatedColumnFormula>
    </tableColumn>
    <tableColumn id="4" xr3:uid="{782534E5-6D9D-4294-8F6F-A21CD5CDFD6E}" name="Weight"/>
    <tableColumn id="5" xr3:uid="{59E9A663-D9B8-419C-92F9-270826A1F123}" name="Color"/>
    <tableColumn id="6" xr3:uid="{3E490156-03EF-42AA-ACC7-14942CADC6DE}" name="Leading"/>
    <tableColumn id="11" xr3:uid="{ED33C857-3DA3-454E-A58D-B607EA83C4BE}" name="Line-height" dataDxfId="2">
      <calculatedColumnFormula>Table1[[#This Row],[Leading]]/Table1[[#This Row],[Size-pt]]</calculatedColumnFormula>
    </tableColumn>
    <tableColumn id="9" xr3:uid="{2052B235-0D8E-4A40-ACBF-1E9B9DC2DA82}" name="B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B7002C-E3A9-4CF2-A467-AA2651DA7DDA}" name="Table2" displayName="Table2" ref="L1:V15" totalsRowShown="0">
  <autoFilter ref="L1:V15" xr:uid="{B2E23FBF-0050-4DE7-811A-1BD8682EE838}"/>
  <tableColumns count="11">
    <tableColumn id="1" xr3:uid="{A91FCDD0-C3EF-4296-AE71-C1551F2A62B5}" name="Type"/>
    <tableColumn id="2" xr3:uid="{D69D428E-F48E-43A7-8EAC-15BD85A5C3DF}" name="Size-pt">
      <calculatedColumnFormula>Table2[[#This Row],[Size-px]]/1.33333333333333</calculatedColumnFormula>
    </tableColumn>
    <tableColumn id="3" xr3:uid="{3BC4ABCA-9C96-4B8B-BFDE-8A167300CB53}" name="Size-px" dataDxfId="1">
      <calculatedColumnFormula>13.5*Table2[[#This Row],[Em]]</calculatedColumnFormula>
    </tableColumn>
    <tableColumn id="4" xr3:uid="{99A53CF1-1FBA-42AC-B5A0-D6521066567D}" name="Em"/>
    <tableColumn id="5" xr3:uid="{91CE06C8-AF51-4121-A3B0-6606F9512BA2}" name="Weight"/>
    <tableColumn id="6" xr3:uid="{DE404D2D-C3DD-4E01-914C-BF851FCCFD39}" name="Color"/>
    <tableColumn id="7" xr3:uid="{A081DD7B-9F62-4CAB-8BFC-4AB5100B348D}" name="Leading">
      <calculatedColumnFormula>Table2[[#This Row],[Size-px]]*Table2[[#This Row],[Line-height]]</calculatedColumnFormula>
    </tableColumn>
    <tableColumn id="8" xr3:uid="{44042303-9346-4ECE-B36C-B343339B0140}" name="Line-height"/>
    <tableColumn id="9" xr3:uid="{2378F298-2380-43C1-A1BC-9AD525A02AC8}" name="BG"/>
    <tableColumn id="10" xr3:uid="{F0CF075B-5B89-486C-97D7-1917FB229EEB}" name="margin-bottom-em"/>
    <tableColumn id="11" xr3:uid="{3D902435-5B28-44C6-9D27-EBA179D49FB7}" name="margin-px" dataDxfId="0">
      <calculatedColumnFormula>Table2[[#This Row],[margin-bottom-em]]*13.5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DF089-0470-49CD-8550-29DE83C78624}">
  <dimension ref="A1:AB40"/>
  <sheetViews>
    <sheetView tabSelected="1" workbookViewId="0">
      <selection activeCell="O16" sqref="O16"/>
    </sheetView>
  </sheetViews>
  <sheetFormatPr defaultRowHeight="14.5" x14ac:dyDescent="0.35"/>
  <cols>
    <col min="1" max="1" width="18.6328125" customWidth="1"/>
    <col min="4" max="4" width="8.81640625" customWidth="1"/>
    <col min="6" max="6" width="9.1796875" customWidth="1"/>
    <col min="7" max="8" width="12.26953125" customWidth="1"/>
    <col min="12" max="12" width="10.08984375" bestFit="1" customWidth="1"/>
    <col min="16" max="16" width="8.81640625" customWidth="1"/>
    <col min="18" max="18" width="9.1796875" customWidth="1"/>
    <col min="19" max="19" width="12.08984375" customWidth="1"/>
    <col min="21" max="21" width="7" customWidth="1"/>
  </cols>
  <sheetData>
    <row r="1" spans="1:28" x14ac:dyDescent="0.35">
      <c r="A1" t="s">
        <v>27</v>
      </c>
      <c r="B1" t="s">
        <v>0</v>
      </c>
      <c r="C1" t="s">
        <v>17</v>
      </c>
      <c r="D1" s="2" t="s">
        <v>18</v>
      </c>
      <c r="E1" t="s">
        <v>1</v>
      </c>
      <c r="F1" t="s">
        <v>2</v>
      </c>
      <c r="G1" t="s">
        <v>3</v>
      </c>
      <c r="H1" t="s">
        <v>32</v>
      </c>
      <c r="I1" t="s">
        <v>21</v>
      </c>
      <c r="L1" t="s">
        <v>0</v>
      </c>
      <c r="M1" t="s">
        <v>17</v>
      </c>
      <c r="N1" t="s">
        <v>18</v>
      </c>
      <c r="O1" t="s">
        <v>33</v>
      </c>
      <c r="P1" t="s">
        <v>1</v>
      </c>
      <c r="Q1" t="s">
        <v>2</v>
      </c>
      <c r="R1" t="s">
        <v>3</v>
      </c>
      <c r="S1" t="s">
        <v>32</v>
      </c>
      <c r="T1" t="s">
        <v>21</v>
      </c>
      <c r="U1" t="s">
        <v>52</v>
      </c>
      <c r="V1" t="s">
        <v>53</v>
      </c>
      <c r="W1" t="s">
        <v>48</v>
      </c>
      <c r="X1">
        <v>13.5</v>
      </c>
    </row>
    <row r="2" spans="1:28" x14ac:dyDescent="0.35">
      <c r="A2" t="s">
        <v>28</v>
      </c>
      <c r="B2" t="s">
        <v>11</v>
      </c>
      <c r="C2">
        <v>12</v>
      </c>
      <c r="D2" s="2">
        <f>Table1[[#This Row],[Size-pt]]*1.33333333333333</f>
        <v>15.999999999999959</v>
      </c>
      <c r="E2" t="s">
        <v>25</v>
      </c>
      <c r="F2" t="s">
        <v>20</v>
      </c>
      <c r="G2">
        <v>16</v>
      </c>
      <c r="H2" s="1">
        <f>Table1[[#This Row],[Leading]]/Table1[[#This Row],[Size-pt]]</f>
        <v>1.3333333333333333</v>
      </c>
      <c r="L2" t="s">
        <v>34</v>
      </c>
      <c r="M2">
        <f>Table2[[#This Row],[Size-px]]/1.33333333333333</f>
        <v>10.125000000000027</v>
      </c>
      <c r="N2">
        <f>13.5*Table2[[#This Row],[Em]]</f>
        <v>13.5</v>
      </c>
      <c r="O2">
        <v>1</v>
      </c>
      <c r="P2" t="s">
        <v>45</v>
      </c>
      <c r="Q2" t="s">
        <v>49</v>
      </c>
      <c r="R2">
        <f>Table2[[#This Row],[Size-px]]*Table2[[#This Row],[Line-height]]</f>
        <v>20.25</v>
      </c>
      <c r="S2">
        <v>1.5</v>
      </c>
      <c r="U2">
        <v>1</v>
      </c>
      <c r="V2">
        <f>Table2[[#This Row],[margin-bottom-em]]*13.5</f>
        <v>13.5</v>
      </c>
    </row>
    <row r="3" spans="1:28" x14ac:dyDescent="0.35">
      <c r="A3" t="s">
        <v>31</v>
      </c>
      <c r="B3" t="s">
        <v>11</v>
      </c>
      <c r="C3">
        <v>12</v>
      </c>
      <c r="D3" s="2">
        <f>Table1[[#This Row],[Size-pt]]*1.33333333333333</f>
        <v>15.999999999999959</v>
      </c>
      <c r="E3" t="s">
        <v>25</v>
      </c>
      <c r="F3" t="s">
        <v>20</v>
      </c>
      <c r="H3" s="1">
        <f>Table1[[#This Row],[Leading]]/Table1[[#This Row],[Size-pt]]</f>
        <v>0</v>
      </c>
      <c r="L3" t="s">
        <v>35</v>
      </c>
      <c r="M3">
        <f>Table2[[#This Row],[Size-px]]/1.33333333333333</f>
        <v>25.312500000000064</v>
      </c>
      <c r="N3">
        <f>13.5*Table2[[#This Row],[Em]]</f>
        <v>33.75</v>
      </c>
      <c r="O3">
        <v>2.5</v>
      </c>
      <c r="P3" t="s">
        <v>45</v>
      </c>
      <c r="Q3" t="s">
        <v>50</v>
      </c>
      <c r="R3">
        <f>Table2[[#This Row],[Size-px]]*Table2[[#This Row],[Line-height]]</f>
        <v>40.5</v>
      </c>
      <c r="S3">
        <v>1.2</v>
      </c>
      <c r="U3">
        <v>0.7</v>
      </c>
      <c r="V3">
        <f>Table2[[#This Row],[margin-bottom-em]]*13.5</f>
        <v>9.4499999999999993</v>
      </c>
    </row>
    <row r="4" spans="1:28" x14ac:dyDescent="0.35">
      <c r="A4" t="s">
        <v>28</v>
      </c>
      <c r="B4" t="s">
        <v>15</v>
      </c>
      <c r="C4">
        <v>10</v>
      </c>
      <c r="D4" s="2">
        <f>Table1[[#This Row],[Size-pt]]*1.33333333333333</f>
        <v>13.3333333333333</v>
      </c>
      <c r="E4" t="s">
        <v>22</v>
      </c>
      <c r="F4" t="s">
        <v>24</v>
      </c>
      <c r="G4">
        <v>16</v>
      </c>
      <c r="H4" s="1">
        <f>Table1[[#This Row],[Leading]]/Table1[[#This Row],[Size-pt]]</f>
        <v>1.6</v>
      </c>
      <c r="L4" t="s">
        <v>36</v>
      </c>
      <c r="M4">
        <f>Table2[[#This Row],[Size-px]]/1.33333333333333</f>
        <v>20.250000000000053</v>
      </c>
      <c r="N4">
        <f>13.5*Table2[[#This Row],[Em]]</f>
        <v>27</v>
      </c>
      <c r="O4">
        <v>2</v>
      </c>
      <c r="P4" t="s">
        <v>45</v>
      </c>
      <c r="Q4" t="s">
        <v>50</v>
      </c>
      <c r="R4">
        <f>Table2[[#This Row],[Size-px]]*Table2[[#This Row],[Line-height]]</f>
        <v>32.4</v>
      </c>
      <c r="S4">
        <v>1.2</v>
      </c>
      <c r="U4">
        <v>0.7</v>
      </c>
      <c r="V4">
        <f>Table2[[#This Row],[margin-bottom-em]]*13.5</f>
        <v>9.4499999999999993</v>
      </c>
    </row>
    <row r="5" spans="1:28" x14ac:dyDescent="0.35">
      <c r="A5" t="s">
        <v>31</v>
      </c>
      <c r="B5" t="s">
        <v>15</v>
      </c>
      <c r="C5">
        <v>10</v>
      </c>
      <c r="D5" s="2">
        <f>Table1[[#This Row],[Size-pt]]*1.33333333333333</f>
        <v>13.3333333333333</v>
      </c>
      <c r="E5" t="s">
        <v>22</v>
      </c>
      <c r="F5" t="s">
        <v>24</v>
      </c>
      <c r="H5" s="1">
        <f>Table1[[#This Row],[Leading]]/Table1[[#This Row],[Size-pt]]</f>
        <v>0</v>
      </c>
      <c r="L5" t="s">
        <v>37</v>
      </c>
      <c r="M5">
        <f>Table2[[#This Row],[Size-px]]/1.33333333333333</f>
        <v>17.718750000000046</v>
      </c>
      <c r="N5">
        <f>13.5*Table2[[#This Row],[Em]]</f>
        <v>23.625</v>
      </c>
      <c r="O5">
        <v>1.75</v>
      </c>
      <c r="P5" t="s">
        <v>45</v>
      </c>
      <c r="Q5" t="s">
        <v>50</v>
      </c>
      <c r="R5">
        <f>Table2[[#This Row],[Size-px]]*Table2[[#This Row],[Line-height]]</f>
        <v>28.349999999999998</v>
      </c>
      <c r="S5">
        <v>1.2</v>
      </c>
      <c r="U5">
        <v>0.7</v>
      </c>
      <c r="V5">
        <f>Table2[[#This Row],[margin-bottom-em]]*13.5</f>
        <v>9.4499999999999993</v>
      </c>
    </row>
    <row r="6" spans="1:28" x14ac:dyDescent="0.35">
      <c r="A6" t="s">
        <v>28</v>
      </c>
      <c r="B6" t="s">
        <v>16</v>
      </c>
      <c r="C6">
        <v>10</v>
      </c>
      <c r="D6" s="2">
        <f>Table1[[#This Row],[Size-pt]]*1.33333333333333</f>
        <v>13.3333333333333</v>
      </c>
      <c r="E6" t="s">
        <v>25</v>
      </c>
      <c r="F6" t="s">
        <v>24</v>
      </c>
      <c r="G6">
        <v>16</v>
      </c>
      <c r="H6" s="1">
        <f>Table1[[#This Row],[Leading]]/Table1[[#This Row],[Size-pt]]</f>
        <v>1.6</v>
      </c>
      <c r="L6" t="s">
        <v>38</v>
      </c>
      <c r="M6">
        <f>Table2[[#This Row],[Size-px]]/1.33333333333333</f>
        <v>10.125000000000027</v>
      </c>
      <c r="N6">
        <f>13.5*Table2[[#This Row],[Em]]</f>
        <v>13.5</v>
      </c>
      <c r="O6">
        <v>1</v>
      </c>
      <c r="P6" t="s">
        <v>46</v>
      </c>
      <c r="Q6" t="s">
        <v>51</v>
      </c>
      <c r="R6">
        <f>Table2[[#This Row],[Size-px]]*Table2[[#This Row],[Line-height]]</f>
        <v>16.2</v>
      </c>
      <c r="S6">
        <v>1.2</v>
      </c>
      <c r="T6" t="s">
        <v>50</v>
      </c>
      <c r="U6">
        <v>0.7</v>
      </c>
      <c r="V6">
        <f>Table2[[#This Row],[margin-bottom-em]]*13.5</f>
        <v>9.4499999999999993</v>
      </c>
    </row>
    <row r="7" spans="1:28" x14ac:dyDescent="0.35">
      <c r="A7" t="s">
        <v>31</v>
      </c>
      <c r="B7" t="s">
        <v>16</v>
      </c>
      <c r="C7">
        <v>10</v>
      </c>
      <c r="D7" s="2">
        <f>Table1[[#This Row],[Size-pt]]*1.33333333333333</f>
        <v>13.3333333333333</v>
      </c>
      <c r="E7" t="s">
        <v>25</v>
      </c>
      <c r="F7" t="s">
        <v>24</v>
      </c>
      <c r="H7" s="1">
        <f>Table1[[#This Row],[Leading]]/Table1[[#This Row],[Size-pt]]</f>
        <v>0</v>
      </c>
      <c r="L7" t="s">
        <v>39</v>
      </c>
      <c r="M7">
        <f>Table2[[#This Row],[Size-px]]/1.33333333333333</f>
        <v>12.656250000000032</v>
      </c>
      <c r="N7">
        <f>13.5*Table2[[#This Row],[Em]]</f>
        <v>16.875</v>
      </c>
      <c r="O7">
        <v>1.25</v>
      </c>
      <c r="P7" t="s">
        <v>46</v>
      </c>
      <c r="Q7" t="s">
        <v>24</v>
      </c>
      <c r="R7">
        <f>Table2[[#This Row],[Size-px]]*Table2[[#This Row],[Line-height]]</f>
        <v>20.25</v>
      </c>
      <c r="S7">
        <v>1.2</v>
      </c>
      <c r="U7">
        <v>0.7</v>
      </c>
      <c r="V7">
        <f>Table2[[#This Row],[margin-bottom-em]]*13.5</f>
        <v>9.4499999999999993</v>
      </c>
      <c r="AB7">
        <f>13.3333333333333/16</f>
        <v>0.83333333333333126</v>
      </c>
    </row>
    <row r="8" spans="1:28" x14ac:dyDescent="0.35">
      <c r="A8" t="s">
        <v>28</v>
      </c>
      <c r="B8" t="s">
        <v>13</v>
      </c>
      <c r="C8">
        <v>8</v>
      </c>
      <c r="D8" s="2">
        <f>Table1[[#This Row],[Size-pt]]*1.33333333333333</f>
        <v>10.666666666666639</v>
      </c>
      <c r="E8" t="s">
        <v>25</v>
      </c>
      <c r="F8" t="s">
        <v>24</v>
      </c>
      <c r="G8">
        <v>9</v>
      </c>
      <c r="H8" s="1">
        <f>Table1[[#This Row],[Leading]]/Table1[[#This Row],[Size-pt]]</f>
        <v>1.125</v>
      </c>
      <c r="L8" t="s">
        <v>40</v>
      </c>
      <c r="M8">
        <f>Table2[[#This Row],[Size-px]]/1.33333333333333</f>
        <v>10.125000000000027</v>
      </c>
      <c r="N8">
        <f>13.5*Table2[[#This Row],[Em]]</f>
        <v>13.5</v>
      </c>
      <c r="O8">
        <v>1</v>
      </c>
      <c r="P8" t="s">
        <v>45</v>
      </c>
      <c r="Q8" t="s">
        <v>24</v>
      </c>
      <c r="R8">
        <f>Table2[[#This Row],[Size-px]]*Table2[[#This Row],[Line-height]]</f>
        <v>16.2</v>
      </c>
      <c r="S8">
        <v>1.2</v>
      </c>
      <c r="U8">
        <v>0.7</v>
      </c>
      <c r="V8">
        <f>Table2[[#This Row],[margin-bottom-em]]*13.5</f>
        <v>9.4499999999999993</v>
      </c>
    </row>
    <row r="9" spans="1:28" x14ac:dyDescent="0.35">
      <c r="A9" t="s">
        <v>29</v>
      </c>
      <c r="B9" t="s">
        <v>13</v>
      </c>
      <c r="C9">
        <v>8</v>
      </c>
      <c r="D9" s="2">
        <f>Table1[[#This Row],[Size-pt]]*1.33333333333333</f>
        <v>10.666666666666639</v>
      </c>
      <c r="E9" t="s">
        <v>25</v>
      </c>
      <c r="F9" t="s">
        <v>24</v>
      </c>
      <c r="G9">
        <v>9</v>
      </c>
      <c r="H9" s="1">
        <f>Table1[[#This Row],[Leading]]/Table1[[#This Row],[Size-pt]]</f>
        <v>1.125</v>
      </c>
      <c r="L9" t="s">
        <v>41</v>
      </c>
      <c r="M9">
        <f>Table2[[#This Row],[Size-px]]/1.33333333333333</f>
        <v>12.150000000000031</v>
      </c>
      <c r="N9">
        <f>13.5*Table2[[#This Row],[Em]]</f>
        <v>16.2</v>
      </c>
      <c r="O9">
        <v>1.2</v>
      </c>
      <c r="P9" t="s">
        <v>45</v>
      </c>
      <c r="Q9" t="s">
        <v>24</v>
      </c>
      <c r="R9">
        <f>Table2[[#This Row],[Size-px]]*Table2[[#This Row],[Line-height]]</f>
        <v>25.92</v>
      </c>
      <c r="S9">
        <v>1.6</v>
      </c>
      <c r="V9">
        <f>Table2[[#This Row],[margin-bottom-em]]*13.5</f>
        <v>0</v>
      </c>
    </row>
    <row r="10" spans="1:28" x14ac:dyDescent="0.35">
      <c r="A10" t="s">
        <v>30</v>
      </c>
      <c r="B10" t="s">
        <v>13</v>
      </c>
      <c r="C10">
        <v>9</v>
      </c>
      <c r="D10" s="2">
        <f>Table1[[#This Row],[Size-pt]]*1.33333333333333</f>
        <v>11.99999999999997</v>
      </c>
      <c r="E10" t="s">
        <v>25</v>
      </c>
      <c r="F10" t="s">
        <v>24</v>
      </c>
      <c r="G10">
        <v>10</v>
      </c>
      <c r="H10" s="1">
        <f>Table1[[#This Row],[Leading]]/Table1[[#This Row],[Size-pt]]</f>
        <v>1.1111111111111112</v>
      </c>
      <c r="L10" t="s">
        <v>42</v>
      </c>
      <c r="M10">
        <f>Table2[[#This Row],[Size-px]]/1.33333333333333</f>
        <v>12.150000000000031</v>
      </c>
      <c r="N10">
        <f>13.5*Table2[[#This Row],[Em]]</f>
        <v>16.2</v>
      </c>
      <c r="O10">
        <v>1.2</v>
      </c>
      <c r="P10" t="s">
        <v>43</v>
      </c>
      <c r="Q10" t="s">
        <v>20</v>
      </c>
      <c r="R10">
        <f>Table2[[#This Row],[Size-px]]*Table2[[#This Row],[Line-height]]</f>
        <v>25.92</v>
      </c>
      <c r="S10">
        <v>1.6</v>
      </c>
      <c r="V10">
        <f>Table2[[#This Row],[margin-bottom-em]]*13.5</f>
        <v>0</v>
      </c>
      <c r="AA10">
        <f>16*0.85</f>
        <v>13.6</v>
      </c>
    </row>
    <row r="11" spans="1:28" x14ac:dyDescent="0.35">
      <c r="A11" t="s">
        <v>31</v>
      </c>
      <c r="B11" t="s">
        <v>13</v>
      </c>
      <c r="C11">
        <v>8</v>
      </c>
      <c r="D11" s="2">
        <f>Table1[[#This Row],[Size-pt]]*1.33333333333333</f>
        <v>10.666666666666639</v>
      </c>
      <c r="E11" t="s">
        <v>25</v>
      </c>
      <c r="F11" t="s">
        <v>24</v>
      </c>
      <c r="H11" s="1">
        <f>Table1[[#This Row],[Leading]]/Table1[[#This Row],[Size-pt]]</f>
        <v>0</v>
      </c>
      <c r="L11" t="s">
        <v>44</v>
      </c>
      <c r="M11">
        <f>Table2[[#This Row],[Size-px]]/1.33333333333333</f>
        <v>8.6062500000000224</v>
      </c>
      <c r="N11">
        <f>13.5*Table2[[#This Row],[Em]]</f>
        <v>11.475</v>
      </c>
      <c r="O11">
        <v>0.85</v>
      </c>
      <c r="P11" t="s">
        <v>45</v>
      </c>
      <c r="Q11" t="s">
        <v>24</v>
      </c>
      <c r="R11">
        <f>Table2[[#This Row],[Size-px]]*Table2[[#This Row],[Line-height]]</f>
        <v>18.36</v>
      </c>
      <c r="S11">
        <v>1.6</v>
      </c>
      <c r="V11">
        <f>Table2[[#This Row],[margin-bottom-em]]*13.5</f>
        <v>0</v>
      </c>
    </row>
    <row r="12" spans="1:28" x14ac:dyDescent="0.35">
      <c r="A12" t="s">
        <v>28</v>
      </c>
      <c r="B12" t="s">
        <v>12</v>
      </c>
      <c r="C12">
        <v>7</v>
      </c>
      <c r="D12" s="2">
        <f>Table1[[#This Row],[Size-pt]]*1.33333333333333</f>
        <v>9.3333333333333091</v>
      </c>
      <c r="E12" t="s">
        <v>25</v>
      </c>
      <c r="F12" t="s">
        <v>24</v>
      </c>
      <c r="G12">
        <v>10</v>
      </c>
      <c r="H12" s="1">
        <f>Table1[[#This Row],[Leading]]/Table1[[#This Row],[Size-pt]]</f>
        <v>1.4285714285714286</v>
      </c>
      <c r="L12" t="s">
        <v>47</v>
      </c>
      <c r="M12">
        <f>Table2[[#This Row],[Size-px]]/1.33333333333333</f>
        <v>7.5937500000000195</v>
      </c>
      <c r="N12">
        <f>13.5*Table2[[#This Row],[Em]]</f>
        <v>10.125</v>
      </c>
      <c r="O12">
        <v>0.75</v>
      </c>
      <c r="P12" t="s">
        <v>45</v>
      </c>
      <c r="Q12" t="s">
        <v>24</v>
      </c>
      <c r="R12">
        <f>Table2[[#This Row],[Size-px]]*Table2[[#This Row],[Line-height]]</f>
        <v>16.2</v>
      </c>
      <c r="S12">
        <v>1.6</v>
      </c>
      <c r="V12">
        <f>Table2[[#This Row],[margin-bottom-em]]*13.5</f>
        <v>0</v>
      </c>
    </row>
    <row r="13" spans="1:28" x14ac:dyDescent="0.35">
      <c r="A13" t="s">
        <v>29</v>
      </c>
      <c r="B13" t="s">
        <v>12</v>
      </c>
      <c r="C13">
        <v>7</v>
      </c>
      <c r="D13" s="2">
        <f>Table1[[#This Row],[Size-pt]]*1.33333333333333</f>
        <v>9.3333333333333091</v>
      </c>
      <c r="E13" t="s">
        <v>25</v>
      </c>
      <c r="F13" t="s">
        <v>24</v>
      </c>
      <c r="G13">
        <v>10</v>
      </c>
      <c r="H13" s="1">
        <f>Table1[[#This Row],[Leading]]/Table1[[#This Row],[Size-pt]]</f>
        <v>1.4285714285714286</v>
      </c>
      <c r="L13" t="s">
        <v>54</v>
      </c>
      <c r="M13">
        <f>Table2[[#This Row],[Size-px]]/1.33333333333333</f>
        <v>35.437500000000092</v>
      </c>
      <c r="N13" s="3">
        <f>13.5*Table2[[#This Row],[Em]]</f>
        <v>47.25</v>
      </c>
      <c r="O13">
        <v>3.5</v>
      </c>
      <c r="Q13" t="s">
        <v>51</v>
      </c>
      <c r="R13">
        <f>Table2[[#This Row],[Size-px]]*Table2[[#This Row],[Line-height]]</f>
        <v>0</v>
      </c>
      <c r="V13" s="3">
        <f>Table2[[#This Row],[margin-bottom-em]]*13.5</f>
        <v>0</v>
      </c>
    </row>
    <row r="14" spans="1:28" x14ac:dyDescent="0.35">
      <c r="A14" t="s">
        <v>31</v>
      </c>
      <c r="B14" t="s">
        <v>12</v>
      </c>
      <c r="C14">
        <v>7</v>
      </c>
      <c r="D14" s="2">
        <f>Table1[[#This Row],[Size-pt]]*1.33333333333333</f>
        <v>9.3333333333333091</v>
      </c>
      <c r="E14" t="s">
        <v>25</v>
      </c>
      <c r="F14" t="s">
        <v>24</v>
      </c>
      <c r="H14" s="1">
        <f>Table1[[#This Row],[Leading]]/Table1[[#This Row],[Size-pt]]</f>
        <v>0</v>
      </c>
      <c r="L14" t="s">
        <v>55</v>
      </c>
      <c r="M14">
        <f>Table2[[#This Row],[Size-px]]/1.33333333333333</f>
        <v>13.162500000000033</v>
      </c>
      <c r="N14" s="3">
        <f>13.5*Table2[[#This Row],[Em]]</f>
        <v>17.55</v>
      </c>
      <c r="O14">
        <v>1.3</v>
      </c>
      <c r="R14">
        <f>Table2[[#This Row],[Size-px]]*Table2[[#This Row],[Line-height]]</f>
        <v>0</v>
      </c>
      <c r="V14" s="3">
        <f>Table2[[#This Row],[margin-bottom-em]]*13.5</f>
        <v>0</v>
      </c>
    </row>
    <row r="15" spans="1:28" x14ac:dyDescent="0.35">
      <c r="A15" t="s">
        <v>28</v>
      </c>
      <c r="B15" t="s">
        <v>4</v>
      </c>
      <c r="C15">
        <v>35</v>
      </c>
      <c r="D15" s="2">
        <f>Table1[[#This Row],[Size-pt]]*1.33333333333333</f>
        <v>46.666666666666551</v>
      </c>
      <c r="E15" t="s">
        <v>19</v>
      </c>
      <c r="F15" t="s">
        <v>20</v>
      </c>
      <c r="G15">
        <v>38</v>
      </c>
      <c r="H15" s="1">
        <f>Table1[[#This Row],[Leading]]/Table1[[#This Row],[Size-pt]]</f>
        <v>1.0857142857142856</v>
      </c>
      <c r="M15">
        <f>Table2[[#This Row],[Size-px]]/1.33333333333333</f>
        <v>30.375000000000078</v>
      </c>
      <c r="N15" s="3">
        <f>13.5*Table2[[#This Row],[Em]]</f>
        <v>40.5</v>
      </c>
      <c r="O15">
        <v>3</v>
      </c>
      <c r="R15">
        <f>Table2[[#This Row],[Size-px]]*Table2[[#This Row],[Line-height]]</f>
        <v>0</v>
      </c>
      <c r="V15" s="3">
        <f>Table2[[#This Row],[margin-bottom-em]]*13.5</f>
        <v>0</v>
      </c>
    </row>
    <row r="16" spans="1:28" x14ac:dyDescent="0.35">
      <c r="A16" t="s">
        <v>29</v>
      </c>
      <c r="B16" t="s">
        <v>4</v>
      </c>
      <c r="C16">
        <v>26</v>
      </c>
      <c r="D16" s="2">
        <f>Table1[[#This Row],[Size-pt]]*1.33333333333333</f>
        <v>34.666666666666579</v>
      </c>
      <c r="E16" t="s">
        <v>19</v>
      </c>
      <c r="F16" t="s">
        <v>24</v>
      </c>
      <c r="G16">
        <v>28</v>
      </c>
      <c r="H16" s="1">
        <f>Table1[[#This Row],[Leading]]/Table1[[#This Row],[Size-pt]]</f>
        <v>1.0769230769230769</v>
      </c>
    </row>
    <row r="17" spans="1:9" x14ac:dyDescent="0.35">
      <c r="A17" t="s">
        <v>30</v>
      </c>
      <c r="B17" t="s">
        <v>4</v>
      </c>
      <c r="C17">
        <v>35</v>
      </c>
      <c r="D17" s="2">
        <f>Table1[[#This Row],[Size-pt]]*1.33333333333333</f>
        <v>46.666666666666551</v>
      </c>
      <c r="E17" t="s">
        <v>19</v>
      </c>
      <c r="F17" t="s">
        <v>20</v>
      </c>
      <c r="G17">
        <v>32</v>
      </c>
      <c r="H17" s="1">
        <f>Table1[[#This Row],[Leading]]/Table1[[#This Row],[Size-pt]]</f>
        <v>0.91428571428571426</v>
      </c>
    </row>
    <row r="18" spans="1:9" x14ac:dyDescent="0.35">
      <c r="A18" t="s">
        <v>31</v>
      </c>
      <c r="B18" t="s">
        <v>4</v>
      </c>
      <c r="C18">
        <v>24</v>
      </c>
      <c r="D18" s="2">
        <f>Table1[[#This Row],[Size-pt]]*1.33333333333333</f>
        <v>31.999999999999918</v>
      </c>
      <c r="E18" t="s">
        <v>19</v>
      </c>
      <c r="F18" t="s">
        <v>20</v>
      </c>
      <c r="G18">
        <v>28</v>
      </c>
      <c r="H18" s="1">
        <f>Table1[[#This Row],[Leading]]/Table1[[#This Row],[Size-pt]]</f>
        <v>1.1666666666666667</v>
      </c>
    </row>
    <row r="19" spans="1:9" x14ac:dyDescent="0.35">
      <c r="A19" t="s">
        <v>28</v>
      </c>
      <c r="B19" t="s">
        <v>5</v>
      </c>
      <c r="C19">
        <v>16</v>
      </c>
      <c r="D19" s="2">
        <f>Table1[[#This Row],[Size-pt]]*1.33333333333333</f>
        <v>21.333333333333279</v>
      </c>
      <c r="E19" t="s">
        <v>19</v>
      </c>
      <c r="F19" t="s">
        <v>20</v>
      </c>
      <c r="G19">
        <v>16</v>
      </c>
      <c r="H19" s="1">
        <f>Table1[[#This Row],[Leading]]/Table1[[#This Row],[Size-pt]]</f>
        <v>1</v>
      </c>
    </row>
    <row r="20" spans="1:9" x14ac:dyDescent="0.35">
      <c r="A20" t="s">
        <v>29</v>
      </c>
      <c r="B20" t="s">
        <v>5</v>
      </c>
      <c r="C20">
        <v>10</v>
      </c>
      <c r="D20" s="2">
        <f>Table1[[#This Row],[Size-pt]]*1.33333333333333</f>
        <v>13.3333333333333</v>
      </c>
      <c r="E20" t="s">
        <v>19</v>
      </c>
      <c r="F20" t="s">
        <v>24</v>
      </c>
      <c r="G20">
        <v>20</v>
      </c>
      <c r="H20" s="1">
        <f>Table1[[#This Row],[Leading]]/Table1[[#This Row],[Size-pt]]</f>
        <v>2</v>
      </c>
    </row>
    <row r="21" spans="1:9" x14ac:dyDescent="0.35">
      <c r="A21" t="s">
        <v>30</v>
      </c>
      <c r="B21" t="s">
        <v>5</v>
      </c>
      <c r="C21">
        <v>24</v>
      </c>
      <c r="D21" s="2">
        <f>Table1[[#This Row],[Size-pt]]*1.33333333333333</f>
        <v>31.999999999999918</v>
      </c>
      <c r="E21" t="s">
        <v>19</v>
      </c>
      <c r="F21" t="s">
        <v>20</v>
      </c>
      <c r="G21">
        <v>24</v>
      </c>
      <c r="H21" s="1">
        <f>Table1[[#This Row],[Leading]]/Table1[[#This Row],[Size-pt]]</f>
        <v>1</v>
      </c>
    </row>
    <row r="22" spans="1:9" x14ac:dyDescent="0.35">
      <c r="A22" t="s">
        <v>31</v>
      </c>
      <c r="B22" t="s">
        <v>5</v>
      </c>
      <c r="C22">
        <v>15</v>
      </c>
      <c r="D22" s="2">
        <f>Table1[[#This Row],[Size-pt]]*1.33333333333333</f>
        <v>19.99999999999995</v>
      </c>
      <c r="E22" t="s">
        <v>19</v>
      </c>
      <c r="F22" t="s">
        <v>20</v>
      </c>
      <c r="H22" s="1">
        <f>Table1[[#This Row],[Leading]]/Table1[[#This Row],[Size-pt]]</f>
        <v>0</v>
      </c>
    </row>
    <row r="23" spans="1:9" x14ac:dyDescent="0.35">
      <c r="A23" t="s">
        <v>28</v>
      </c>
      <c r="B23" t="s">
        <v>6</v>
      </c>
      <c r="C23">
        <v>26</v>
      </c>
      <c r="D23" s="2">
        <f>Table1[[#This Row],[Size-pt]]*1.33333333333333</f>
        <v>34.666666666666579</v>
      </c>
      <c r="E23" t="s">
        <v>19</v>
      </c>
      <c r="F23" t="s">
        <v>20</v>
      </c>
      <c r="G23">
        <v>28.6</v>
      </c>
      <c r="H23" s="1">
        <f>Table1[[#This Row],[Leading]]/Table1[[#This Row],[Size-pt]]</f>
        <v>1.1000000000000001</v>
      </c>
    </row>
    <row r="24" spans="1:9" x14ac:dyDescent="0.35">
      <c r="A24" t="s">
        <v>29</v>
      </c>
      <c r="B24" t="s">
        <v>6</v>
      </c>
      <c r="C24">
        <v>16</v>
      </c>
      <c r="D24" s="2">
        <f>Table1[[#This Row],[Size-pt]]*1.33333333333333</f>
        <v>21.333333333333279</v>
      </c>
      <c r="E24" t="s">
        <v>19</v>
      </c>
      <c r="F24" t="s">
        <v>24</v>
      </c>
      <c r="G24">
        <v>13</v>
      </c>
      <c r="H24" s="1">
        <f>Table1[[#This Row],[Leading]]/Table1[[#This Row],[Size-pt]]</f>
        <v>0.8125</v>
      </c>
    </row>
    <row r="25" spans="1:9" x14ac:dyDescent="0.35">
      <c r="A25" t="s">
        <v>30</v>
      </c>
      <c r="B25" t="s">
        <v>6</v>
      </c>
      <c r="C25">
        <v>18</v>
      </c>
      <c r="D25" s="2">
        <f>Table1[[#This Row],[Size-pt]]*1.33333333333333</f>
        <v>23.99999999999994</v>
      </c>
      <c r="E25" t="s">
        <v>19</v>
      </c>
      <c r="F25" t="s">
        <v>20</v>
      </c>
      <c r="G25">
        <v>24</v>
      </c>
      <c r="H25" s="1">
        <f>Table1[[#This Row],[Leading]]/Table1[[#This Row],[Size-pt]]</f>
        <v>1.3333333333333333</v>
      </c>
    </row>
    <row r="26" spans="1:9" x14ac:dyDescent="0.35">
      <c r="A26" t="s">
        <v>31</v>
      </c>
      <c r="B26" t="s">
        <v>6</v>
      </c>
      <c r="C26">
        <v>9</v>
      </c>
      <c r="D26" s="2">
        <f>Table1[[#This Row],[Size-pt]]*1.33333333333333</f>
        <v>11.99999999999997</v>
      </c>
      <c r="E26" t="s">
        <v>22</v>
      </c>
      <c r="F26" t="s">
        <v>23</v>
      </c>
      <c r="H26" s="1">
        <f>Table1[[#This Row],[Leading]]/Table1[[#This Row],[Size-pt]]</f>
        <v>0</v>
      </c>
      <c r="I26" t="s">
        <v>20</v>
      </c>
    </row>
    <row r="27" spans="1:9" x14ac:dyDescent="0.35">
      <c r="A27" t="s">
        <v>28</v>
      </c>
      <c r="B27" t="s">
        <v>7</v>
      </c>
      <c r="C27">
        <v>9.5</v>
      </c>
      <c r="D27" s="2">
        <f>Table1[[#This Row],[Size-pt]]*1.33333333333333</f>
        <v>12.666666666666634</v>
      </c>
      <c r="E27" t="s">
        <v>22</v>
      </c>
      <c r="F27" t="s">
        <v>23</v>
      </c>
      <c r="G27">
        <v>16</v>
      </c>
      <c r="H27" s="1">
        <f>Table1[[#This Row],[Leading]]/Table1[[#This Row],[Size-pt]]</f>
        <v>1.6842105263157894</v>
      </c>
      <c r="I27" t="s">
        <v>20</v>
      </c>
    </row>
    <row r="28" spans="1:9" x14ac:dyDescent="0.35">
      <c r="A28" t="s">
        <v>29</v>
      </c>
      <c r="B28" t="s">
        <v>7</v>
      </c>
      <c r="C28">
        <v>10</v>
      </c>
      <c r="D28" s="2">
        <f>Table1[[#This Row],[Size-pt]]*1.33333333333333</f>
        <v>13.3333333333333</v>
      </c>
      <c r="E28" t="s">
        <v>22</v>
      </c>
      <c r="F28" t="s">
        <v>23</v>
      </c>
      <c r="G28">
        <v>16</v>
      </c>
      <c r="H28" s="1">
        <f>Table1[[#This Row],[Leading]]/Table1[[#This Row],[Size-pt]]</f>
        <v>1.6</v>
      </c>
      <c r="I28" t="s">
        <v>20</v>
      </c>
    </row>
    <row r="29" spans="1:9" x14ac:dyDescent="0.35">
      <c r="A29" t="s">
        <v>30</v>
      </c>
      <c r="B29" t="s">
        <v>7</v>
      </c>
      <c r="C29">
        <v>9</v>
      </c>
      <c r="D29" s="2">
        <f>Table1[[#This Row],[Size-pt]]*1.33333333333333</f>
        <v>11.99999999999997</v>
      </c>
      <c r="E29" t="s">
        <v>22</v>
      </c>
      <c r="F29" t="s">
        <v>23</v>
      </c>
      <c r="G29">
        <v>16</v>
      </c>
      <c r="H29" s="1">
        <f>Table1[[#This Row],[Leading]]/Table1[[#This Row],[Size-pt]]</f>
        <v>1.7777777777777777</v>
      </c>
      <c r="I29" t="s">
        <v>20</v>
      </c>
    </row>
    <row r="30" spans="1:9" x14ac:dyDescent="0.35">
      <c r="A30" t="s">
        <v>31</v>
      </c>
      <c r="B30" t="s">
        <v>7</v>
      </c>
      <c r="C30">
        <v>10</v>
      </c>
      <c r="D30" s="2">
        <f>Table1[[#This Row],[Size-pt]]*1.33333333333333</f>
        <v>13.3333333333333</v>
      </c>
      <c r="E30" t="s">
        <v>19</v>
      </c>
      <c r="F30" t="s">
        <v>24</v>
      </c>
      <c r="H30" s="1">
        <f>Table1[[#This Row],[Leading]]/Table1[[#This Row],[Size-pt]]</f>
        <v>0</v>
      </c>
    </row>
    <row r="31" spans="1:9" x14ac:dyDescent="0.35">
      <c r="A31" t="s">
        <v>30</v>
      </c>
      <c r="B31" t="s">
        <v>8</v>
      </c>
      <c r="C31">
        <v>15</v>
      </c>
      <c r="D31" s="2">
        <f>Table1[[#This Row],[Size-pt]]*1.33333333333333</f>
        <v>19.99999999999995</v>
      </c>
      <c r="E31" t="s">
        <v>19</v>
      </c>
      <c r="F31" t="s">
        <v>20</v>
      </c>
      <c r="G31">
        <v>16</v>
      </c>
      <c r="H31" s="1">
        <f>Table1[[#This Row],[Leading]]/Table1[[#This Row],[Size-pt]]</f>
        <v>1.0666666666666667</v>
      </c>
    </row>
    <row r="32" spans="1:9" x14ac:dyDescent="0.35">
      <c r="A32" t="s">
        <v>31</v>
      </c>
      <c r="B32" t="s">
        <v>8</v>
      </c>
      <c r="C32">
        <v>10</v>
      </c>
      <c r="D32" s="2">
        <f>Table1[[#This Row],[Size-pt]]*1.33333333333333</f>
        <v>13.3333333333333</v>
      </c>
      <c r="E32" t="s">
        <v>22</v>
      </c>
      <c r="F32" t="s">
        <v>20</v>
      </c>
      <c r="H32" s="1">
        <f>Table1[[#This Row],[Leading]]/Table1[[#This Row],[Size-pt]]</f>
        <v>0</v>
      </c>
    </row>
    <row r="33" spans="1:8" x14ac:dyDescent="0.35">
      <c r="A33" t="s">
        <v>31</v>
      </c>
      <c r="B33" t="s">
        <v>9</v>
      </c>
      <c r="C33">
        <v>9</v>
      </c>
      <c r="D33" s="2">
        <f>Table1[[#This Row],[Size-pt]]*1.33333333333333</f>
        <v>11.99999999999997</v>
      </c>
      <c r="E33" t="s">
        <v>22</v>
      </c>
      <c r="F33" t="s">
        <v>20</v>
      </c>
      <c r="H33" s="1">
        <f>Table1[[#This Row],[Leading]]/Table1[[#This Row],[Size-pt]]</f>
        <v>0</v>
      </c>
    </row>
    <row r="34" spans="1:8" x14ac:dyDescent="0.35">
      <c r="A34" t="s">
        <v>28</v>
      </c>
      <c r="B34" t="s">
        <v>14</v>
      </c>
      <c r="C34">
        <v>12</v>
      </c>
      <c r="D34" s="2">
        <f>Table1[[#This Row],[Size-pt]]*1.33333333333333</f>
        <v>15.999999999999959</v>
      </c>
      <c r="E34" t="s">
        <v>22</v>
      </c>
      <c r="F34" t="s">
        <v>26</v>
      </c>
      <c r="G34">
        <v>16</v>
      </c>
      <c r="H34" s="1">
        <f>Table1[[#This Row],[Leading]]/Table1[[#This Row],[Size-pt]]</f>
        <v>1.3333333333333333</v>
      </c>
    </row>
    <row r="35" spans="1:8" x14ac:dyDescent="0.35">
      <c r="A35" t="s">
        <v>29</v>
      </c>
      <c r="B35" t="s">
        <v>14</v>
      </c>
      <c r="C35">
        <v>12</v>
      </c>
      <c r="D35" s="2">
        <f>Table1[[#This Row],[Size-pt]]*1.33333333333333</f>
        <v>15.999999999999959</v>
      </c>
      <c r="E35" t="s">
        <v>22</v>
      </c>
      <c r="F35" t="s">
        <v>26</v>
      </c>
      <c r="G35">
        <v>14</v>
      </c>
      <c r="H35" s="1">
        <f>Table1[[#This Row],[Leading]]/Table1[[#This Row],[Size-pt]]</f>
        <v>1.1666666666666667</v>
      </c>
    </row>
    <row r="36" spans="1:8" x14ac:dyDescent="0.35">
      <c r="A36" t="s">
        <v>31</v>
      </c>
      <c r="B36" t="s">
        <v>14</v>
      </c>
      <c r="C36">
        <v>12</v>
      </c>
      <c r="D36" s="2">
        <f>Table1[[#This Row],[Size-pt]]*1.33333333333333</f>
        <v>15.999999999999959</v>
      </c>
      <c r="E36" t="s">
        <v>22</v>
      </c>
      <c r="F36" t="s">
        <v>20</v>
      </c>
      <c r="H36" s="1">
        <f>Table1[[#This Row],[Leading]]/Table1[[#This Row],[Size-pt]]</f>
        <v>0</v>
      </c>
    </row>
    <row r="37" spans="1:8" x14ac:dyDescent="0.35">
      <c r="A37" t="s">
        <v>28</v>
      </c>
      <c r="B37" t="s">
        <v>10</v>
      </c>
      <c r="C37">
        <v>10</v>
      </c>
      <c r="D37" s="2">
        <f>Table1[[#This Row],[Size-pt]]*1.33333333333333</f>
        <v>13.3333333333333</v>
      </c>
      <c r="E37" t="s">
        <v>19</v>
      </c>
      <c r="F37" t="s">
        <v>24</v>
      </c>
      <c r="G37">
        <v>16</v>
      </c>
      <c r="H37" s="1">
        <f>Table1[[#This Row],[Leading]]/Table1[[#This Row],[Size-pt]]</f>
        <v>1.6</v>
      </c>
    </row>
    <row r="38" spans="1:8" x14ac:dyDescent="0.35">
      <c r="A38" t="s">
        <v>29</v>
      </c>
      <c r="B38" t="s">
        <v>10</v>
      </c>
      <c r="C38">
        <v>10</v>
      </c>
      <c r="D38" s="2">
        <f>Table1[[#This Row],[Size-pt]]*1.33333333333333</f>
        <v>13.3333333333333</v>
      </c>
      <c r="E38" t="s">
        <v>19</v>
      </c>
      <c r="F38" t="s">
        <v>24</v>
      </c>
      <c r="G38">
        <v>13</v>
      </c>
      <c r="H38" s="1">
        <f>Table1[[#This Row],[Leading]]/Table1[[#This Row],[Size-pt]]</f>
        <v>1.3</v>
      </c>
    </row>
    <row r="39" spans="1:8" x14ac:dyDescent="0.35">
      <c r="A39" t="s">
        <v>30</v>
      </c>
      <c r="B39" t="s">
        <v>10</v>
      </c>
      <c r="C39">
        <v>11</v>
      </c>
      <c r="D39" s="2">
        <f>Table1[[#This Row],[Size-pt]]*1.33333333333333</f>
        <v>14.666666666666629</v>
      </c>
      <c r="E39" t="s">
        <v>19</v>
      </c>
      <c r="F39" t="s">
        <v>24</v>
      </c>
      <c r="G39">
        <v>16</v>
      </c>
      <c r="H39" s="1">
        <f>Table1[[#This Row],[Leading]]/Table1[[#This Row],[Size-pt]]</f>
        <v>1.4545454545454546</v>
      </c>
    </row>
    <row r="40" spans="1:8" x14ac:dyDescent="0.35">
      <c r="A40" t="s">
        <v>31</v>
      </c>
      <c r="B40" t="s">
        <v>10</v>
      </c>
      <c r="C40">
        <v>10</v>
      </c>
      <c r="D40" s="2">
        <f>Table1[[#This Row],[Size-pt]]*1.33333333333333</f>
        <v>13.3333333333333</v>
      </c>
      <c r="E40" t="s">
        <v>19</v>
      </c>
      <c r="F40" t="s">
        <v>24</v>
      </c>
      <c r="G40">
        <v>15</v>
      </c>
      <c r="H40" s="1">
        <f>Table1[[#This Row],[Leading]]/Table1[[#This Row],[Size-pt]]</f>
        <v>1.5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 Vidonne</dc:creator>
  <cp:lastModifiedBy>Cedric Vidonne</cp:lastModifiedBy>
  <dcterms:created xsi:type="dcterms:W3CDTF">2021-11-15T13:28:06Z</dcterms:created>
  <dcterms:modified xsi:type="dcterms:W3CDTF">2021-11-18T14:55:15Z</dcterms:modified>
</cp:coreProperties>
</file>