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ushisharma/Documents/cell_reports_revision1/try_1/Interhalogen_Battery/Data/"/>
    </mc:Choice>
  </mc:AlternateContent>
  <xr:revisionPtr revIDLastSave="0" documentId="13_ncr:1_{C3B7506B-2F6C-614D-854B-2A2F6C6A0331}" xr6:coauthVersionLast="47" xr6:coauthVersionMax="47" xr10:uidLastSave="{00000000-0000-0000-0000-000000000000}"/>
  <bookViews>
    <workbookView xWindow="60" yWindow="760" windowWidth="30360" windowHeight="20340" activeTab="1" xr2:uid="{CDE99CD8-2BDB-6E45-8BEE-FFF7E74E7140}"/>
  </bookViews>
  <sheets>
    <sheet name="SMILES Materials Info" sheetId="4" r:id="rId1"/>
    <sheet name="Cell Information" sheetId="3" r:id="rId2"/>
    <sheet name="Performance - Rate Test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27" i="3" l="1"/>
  <c r="AP127" i="3"/>
  <c r="AN127" i="3"/>
  <c r="AL127" i="3"/>
  <c r="AJ127" i="3"/>
  <c r="AH127" i="3"/>
  <c r="AF127" i="3"/>
  <c r="AD127" i="3"/>
  <c r="AB127" i="3"/>
  <c r="Z127" i="3"/>
  <c r="X127" i="3"/>
  <c r="V127" i="3"/>
  <c r="T127" i="3"/>
  <c r="R127" i="3"/>
  <c r="P127" i="3"/>
  <c r="N127" i="3"/>
  <c r="AR126" i="3"/>
  <c r="AP126" i="3"/>
  <c r="AN126" i="3"/>
  <c r="AL126" i="3"/>
  <c r="AJ126" i="3"/>
  <c r="AH126" i="3"/>
  <c r="AF126" i="3"/>
  <c r="AD126" i="3"/>
  <c r="AB126" i="3"/>
  <c r="Z126" i="3"/>
  <c r="X126" i="3"/>
  <c r="V126" i="3"/>
  <c r="T126" i="3"/>
  <c r="R126" i="3"/>
  <c r="P126" i="3"/>
  <c r="N126" i="3"/>
  <c r="AR125" i="3"/>
  <c r="AP125" i="3"/>
  <c r="AN125" i="3"/>
  <c r="AL125" i="3"/>
  <c r="AJ125" i="3"/>
  <c r="AH125" i="3"/>
  <c r="AF125" i="3"/>
  <c r="AD125" i="3"/>
  <c r="AB125" i="3"/>
  <c r="Z125" i="3"/>
  <c r="X125" i="3"/>
  <c r="V125" i="3"/>
  <c r="T125" i="3"/>
  <c r="R125" i="3"/>
  <c r="P125" i="3"/>
  <c r="N125" i="3"/>
  <c r="AR124" i="3"/>
  <c r="AP124" i="3"/>
  <c r="AN124" i="3"/>
  <c r="AL124" i="3"/>
  <c r="AJ124" i="3"/>
  <c r="AH124" i="3"/>
  <c r="AF124" i="3"/>
  <c r="AD124" i="3"/>
  <c r="AB124" i="3"/>
  <c r="Z124" i="3"/>
  <c r="X124" i="3"/>
  <c r="V124" i="3"/>
  <c r="T124" i="3"/>
  <c r="R124" i="3"/>
  <c r="P124" i="3"/>
  <c r="N124" i="3"/>
  <c r="AR123" i="3"/>
  <c r="AP123" i="3"/>
  <c r="AN123" i="3"/>
  <c r="AL123" i="3"/>
  <c r="AJ123" i="3"/>
  <c r="AH123" i="3"/>
  <c r="AF123" i="3"/>
  <c r="AD123" i="3"/>
  <c r="AB123" i="3"/>
  <c r="Z123" i="3"/>
  <c r="X123" i="3"/>
  <c r="V123" i="3"/>
  <c r="T123" i="3"/>
  <c r="R123" i="3"/>
  <c r="P123" i="3"/>
  <c r="N123" i="3"/>
  <c r="AR122" i="3"/>
  <c r="AP122" i="3"/>
  <c r="AN122" i="3"/>
  <c r="AL122" i="3"/>
  <c r="AJ122" i="3"/>
  <c r="AH122" i="3"/>
  <c r="AF122" i="3"/>
  <c r="AD122" i="3"/>
  <c r="AB122" i="3"/>
  <c r="Z122" i="3"/>
  <c r="X122" i="3"/>
  <c r="V122" i="3"/>
  <c r="T122" i="3"/>
  <c r="R122" i="3"/>
  <c r="P122" i="3"/>
  <c r="N122" i="3"/>
  <c r="AR121" i="3"/>
  <c r="AR120" i="3"/>
  <c r="AR119" i="3"/>
  <c r="AR118" i="3"/>
  <c r="AR117" i="3"/>
  <c r="AR116" i="3"/>
  <c r="AN121" i="3"/>
  <c r="AN120" i="3"/>
  <c r="AN119" i="3"/>
  <c r="AN118" i="3"/>
  <c r="AN117" i="3"/>
  <c r="AN116" i="3"/>
  <c r="AJ121" i="3"/>
  <c r="AJ120" i="3"/>
  <c r="AJ119" i="3"/>
  <c r="AJ118" i="3"/>
  <c r="AJ117" i="3"/>
  <c r="AJ116" i="3"/>
  <c r="AF121" i="3"/>
  <c r="AF120" i="3"/>
  <c r="AF119" i="3"/>
  <c r="AF118" i="3"/>
  <c r="AF117" i="3"/>
  <c r="AF116" i="3"/>
  <c r="AB121" i="3"/>
  <c r="AB120" i="3"/>
  <c r="AB119" i="3"/>
  <c r="AB118" i="3"/>
  <c r="AB117" i="3"/>
  <c r="AB116" i="3"/>
  <c r="X121" i="3"/>
  <c r="X120" i="3"/>
  <c r="X119" i="3"/>
  <c r="X118" i="3"/>
  <c r="X117" i="3"/>
  <c r="X116" i="3"/>
  <c r="T121" i="3"/>
  <c r="T120" i="3"/>
  <c r="T119" i="3"/>
  <c r="T118" i="3"/>
  <c r="T117" i="3"/>
  <c r="T116" i="3"/>
  <c r="P121" i="3"/>
  <c r="P120" i="3"/>
  <c r="P119" i="3"/>
  <c r="P118" i="3"/>
  <c r="P117" i="3"/>
  <c r="P116" i="3"/>
  <c r="AP121" i="3"/>
  <c r="AP120" i="3"/>
  <c r="AP119" i="3"/>
  <c r="AP118" i="3"/>
  <c r="AP117" i="3"/>
  <c r="AP116" i="3"/>
  <c r="AL121" i="3"/>
  <c r="AL120" i="3"/>
  <c r="AL119" i="3"/>
  <c r="AL118" i="3"/>
  <c r="AL117" i="3"/>
  <c r="AL116" i="3"/>
  <c r="AH121" i="3"/>
  <c r="AH120" i="3"/>
  <c r="AH119" i="3"/>
  <c r="AH118" i="3"/>
  <c r="AH117" i="3"/>
  <c r="AH116" i="3"/>
  <c r="AD121" i="3"/>
  <c r="AD120" i="3"/>
  <c r="AD119" i="3"/>
  <c r="AD118" i="3"/>
  <c r="AD117" i="3"/>
  <c r="AD116" i="3"/>
  <c r="Z121" i="3"/>
  <c r="Z120" i="3"/>
  <c r="Z119" i="3"/>
  <c r="Z118" i="3"/>
  <c r="Z117" i="3"/>
  <c r="Z116" i="3"/>
  <c r="V121" i="3"/>
  <c r="V120" i="3"/>
  <c r="V119" i="3"/>
  <c r="V118" i="3"/>
  <c r="V117" i="3"/>
  <c r="V116" i="3"/>
  <c r="R121" i="3"/>
  <c r="R120" i="3"/>
  <c r="R119" i="3"/>
  <c r="R118" i="3"/>
  <c r="R117" i="3"/>
  <c r="R116" i="3"/>
  <c r="N121" i="3"/>
  <c r="N120" i="3"/>
  <c r="N119" i="3"/>
  <c r="N118" i="3"/>
  <c r="N117" i="3"/>
  <c r="N116" i="3"/>
  <c r="AR113" i="3"/>
  <c r="AR112" i="3"/>
  <c r="AR111" i="3"/>
  <c r="AR110" i="3"/>
  <c r="AR109" i="3"/>
  <c r="AR108" i="3"/>
  <c r="AR107" i="3"/>
  <c r="AR106" i="3"/>
  <c r="AN113" i="3"/>
  <c r="AN112" i="3"/>
  <c r="AN111" i="3"/>
  <c r="AN110" i="3"/>
  <c r="AN109" i="3"/>
  <c r="AN108" i="3"/>
  <c r="AN107" i="3"/>
  <c r="AN106" i="3"/>
  <c r="AJ113" i="3"/>
  <c r="AJ112" i="3"/>
  <c r="AJ111" i="3"/>
  <c r="AJ110" i="3"/>
  <c r="AJ109" i="3"/>
  <c r="AJ108" i="3"/>
  <c r="AJ107" i="3"/>
  <c r="AJ106" i="3"/>
  <c r="AF113" i="3"/>
  <c r="AF112" i="3"/>
  <c r="AF111" i="3"/>
  <c r="AF110" i="3"/>
  <c r="AF109" i="3"/>
  <c r="AF108" i="3"/>
  <c r="AF107" i="3"/>
  <c r="AF106" i="3"/>
  <c r="AB113" i="3"/>
  <c r="AB112" i="3"/>
  <c r="AB111" i="3"/>
  <c r="AB110" i="3"/>
  <c r="AB109" i="3"/>
  <c r="AB108" i="3"/>
  <c r="AB107" i="3"/>
  <c r="AB106" i="3"/>
  <c r="X113" i="3"/>
  <c r="X112" i="3"/>
  <c r="X111" i="3"/>
  <c r="X110" i="3"/>
  <c r="X109" i="3"/>
  <c r="X108" i="3"/>
  <c r="X107" i="3"/>
  <c r="X106" i="3"/>
  <c r="T113" i="3"/>
  <c r="T112" i="3"/>
  <c r="T111" i="3"/>
  <c r="T110" i="3"/>
  <c r="T109" i="3"/>
  <c r="T108" i="3"/>
  <c r="T107" i="3"/>
  <c r="T106" i="3"/>
  <c r="P113" i="3"/>
  <c r="P112" i="3"/>
  <c r="P111" i="3"/>
  <c r="P110" i="3"/>
  <c r="P109" i="3"/>
  <c r="P108" i="3"/>
  <c r="P107" i="3"/>
  <c r="P106" i="3"/>
  <c r="AP113" i="3" l="1"/>
  <c r="AP112" i="3"/>
  <c r="AP111" i="3"/>
  <c r="AP110" i="3"/>
  <c r="AP109" i="3"/>
  <c r="AP108" i="3"/>
  <c r="AP107" i="3"/>
  <c r="AP106" i="3"/>
  <c r="AL113" i="3"/>
  <c r="AL112" i="3"/>
  <c r="AL111" i="3"/>
  <c r="AL110" i="3"/>
  <c r="AL109" i="3"/>
  <c r="AL108" i="3"/>
  <c r="AL107" i="3"/>
  <c r="AL106" i="3"/>
  <c r="AH113" i="3"/>
  <c r="AH112" i="3"/>
  <c r="AH111" i="3"/>
  <c r="AH110" i="3"/>
  <c r="AH109" i="3"/>
  <c r="AH108" i="3"/>
  <c r="AH107" i="3"/>
  <c r="AH106" i="3"/>
  <c r="AD113" i="3"/>
  <c r="AD112" i="3"/>
  <c r="AD111" i="3"/>
  <c r="AD110" i="3"/>
  <c r="AD109" i="3"/>
  <c r="AD108" i="3"/>
  <c r="AD107" i="3"/>
  <c r="AD106" i="3"/>
  <c r="Z113" i="3"/>
  <c r="Z112" i="3"/>
  <c r="Z111" i="3"/>
  <c r="Z110" i="3"/>
  <c r="Z109" i="3"/>
  <c r="Z108" i="3"/>
  <c r="Z107" i="3"/>
  <c r="Z106" i="3"/>
  <c r="V113" i="3"/>
  <c r="V112" i="3"/>
  <c r="V111" i="3"/>
  <c r="V110" i="3"/>
  <c r="V109" i="3"/>
  <c r="V108" i="3"/>
  <c r="V107" i="3"/>
  <c r="V106" i="3"/>
  <c r="R113" i="3"/>
  <c r="R112" i="3"/>
  <c r="R111" i="3"/>
  <c r="R110" i="3"/>
  <c r="R109" i="3"/>
  <c r="R108" i="3"/>
  <c r="R107" i="3"/>
  <c r="R106" i="3"/>
  <c r="N113" i="3"/>
  <c r="N112" i="3"/>
  <c r="N111" i="3"/>
  <c r="N110" i="3"/>
  <c r="N109" i="3"/>
  <c r="N108" i="3"/>
  <c r="N107" i="3"/>
  <c r="N106" i="3"/>
  <c r="AR105" i="3"/>
  <c r="AP105" i="3"/>
  <c r="AN105" i="3"/>
  <c r="AL105" i="3"/>
  <c r="AJ105" i="3"/>
  <c r="AH105" i="3"/>
  <c r="AF105" i="3"/>
  <c r="AD105" i="3"/>
  <c r="AB105" i="3"/>
  <c r="Z105" i="3"/>
  <c r="X105" i="3"/>
  <c r="V105" i="3"/>
  <c r="T105" i="3"/>
  <c r="R105" i="3"/>
  <c r="P105" i="3"/>
  <c r="N105" i="3"/>
  <c r="AR104" i="3"/>
  <c r="AP104" i="3"/>
  <c r="AN104" i="3"/>
  <c r="AL104" i="3"/>
  <c r="AJ104" i="3"/>
  <c r="AH104" i="3"/>
  <c r="AF104" i="3"/>
  <c r="AD104" i="3"/>
  <c r="AB104" i="3"/>
  <c r="Z104" i="3"/>
  <c r="X104" i="3"/>
  <c r="V104" i="3"/>
  <c r="T104" i="3"/>
  <c r="R104" i="3"/>
  <c r="P104" i="3"/>
  <c r="N104" i="3"/>
  <c r="AR103" i="3"/>
  <c r="AP103" i="3"/>
  <c r="AN103" i="3"/>
  <c r="AL103" i="3"/>
  <c r="AJ103" i="3"/>
  <c r="AH103" i="3"/>
  <c r="AF103" i="3"/>
  <c r="AD103" i="3"/>
  <c r="AB103" i="3"/>
  <c r="Z103" i="3"/>
  <c r="X103" i="3"/>
  <c r="V103" i="3"/>
  <c r="T103" i="3"/>
  <c r="R103" i="3"/>
  <c r="P103" i="3"/>
  <c r="N103" i="3"/>
  <c r="AR102" i="3"/>
  <c r="AP102" i="3"/>
  <c r="AN102" i="3"/>
  <c r="AL102" i="3"/>
  <c r="AJ102" i="3"/>
  <c r="AH102" i="3"/>
  <c r="AF102" i="3"/>
  <c r="AD102" i="3"/>
  <c r="AB102" i="3"/>
  <c r="Z102" i="3"/>
  <c r="X102" i="3"/>
  <c r="V102" i="3"/>
  <c r="T102" i="3"/>
  <c r="R102" i="3"/>
  <c r="P102" i="3"/>
  <c r="N102" i="3"/>
  <c r="AR101" i="3"/>
  <c r="AP101" i="3"/>
  <c r="AN101" i="3"/>
  <c r="AL101" i="3"/>
  <c r="AJ101" i="3"/>
  <c r="AH101" i="3"/>
  <c r="AF101" i="3"/>
  <c r="AD101" i="3"/>
  <c r="AB101" i="3"/>
  <c r="Z101" i="3"/>
  <c r="X101" i="3"/>
  <c r="V101" i="3"/>
  <c r="T101" i="3"/>
  <c r="R101" i="3"/>
  <c r="P101" i="3"/>
  <c r="N101" i="3"/>
  <c r="AR100" i="3"/>
  <c r="AP100" i="3"/>
  <c r="AN100" i="3"/>
  <c r="AL100" i="3"/>
  <c r="AJ100" i="3"/>
  <c r="AH100" i="3"/>
  <c r="AF100" i="3"/>
  <c r="AD100" i="3"/>
  <c r="AB100" i="3"/>
  <c r="Z100" i="3"/>
  <c r="X100" i="3"/>
  <c r="V100" i="3"/>
  <c r="T100" i="3"/>
  <c r="R100" i="3"/>
  <c r="P100" i="3"/>
  <c r="N100" i="3"/>
  <c r="AR99" i="3"/>
  <c r="AP99" i="3"/>
  <c r="AN99" i="3"/>
  <c r="AL99" i="3"/>
  <c r="AJ99" i="3"/>
  <c r="AH99" i="3"/>
  <c r="AF99" i="3"/>
  <c r="AD99" i="3"/>
  <c r="AB99" i="3"/>
  <c r="Z99" i="3"/>
  <c r="X99" i="3"/>
  <c r="V99" i="3"/>
  <c r="T99" i="3"/>
  <c r="R99" i="3"/>
  <c r="P99" i="3"/>
  <c r="N99" i="3"/>
  <c r="AR98" i="3"/>
  <c r="AP98" i="3"/>
  <c r="AN98" i="3"/>
  <c r="AL98" i="3"/>
  <c r="AJ98" i="3"/>
  <c r="AH98" i="3"/>
  <c r="AF98" i="3"/>
  <c r="AD98" i="3"/>
  <c r="AB98" i="3"/>
  <c r="Z98" i="3"/>
  <c r="X98" i="3"/>
  <c r="V98" i="3"/>
  <c r="T98" i="3"/>
  <c r="R98" i="3"/>
  <c r="P98" i="3"/>
  <c r="N98" i="3"/>
  <c r="AJ72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74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3" i="3"/>
  <c r="AN54" i="3"/>
  <c r="AJ54" i="3"/>
  <c r="AF69" i="3"/>
  <c r="AF67" i="3"/>
  <c r="AF61" i="3"/>
  <c r="AF59" i="3"/>
  <c r="AF56" i="3"/>
  <c r="AF55" i="3"/>
  <c r="AF57" i="3"/>
  <c r="AF58" i="3"/>
  <c r="AF60" i="3"/>
  <c r="AF62" i="3"/>
  <c r="AF63" i="3"/>
  <c r="AF64" i="3"/>
  <c r="AF65" i="3"/>
  <c r="AF66" i="3"/>
  <c r="AF68" i="3"/>
  <c r="AF70" i="3"/>
  <c r="AF71" i="3"/>
  <c r="AF72" i="3"/>
  <c r="AF73" i="3"/>
  <c r="AF54" i="3"/>
  <c r="AP73" i="3"/>
  <c r="AL73" i="3"/>
  <c r="AH73" i="3"/>
  <c r="AD73" i="3"/>
  <c r="AB73" i="3"/>
  <c r="Z73" i="3"/>
  <c r="X73" i="3"/>
  <c r="V73" i="3"/>
  <c r="T73" i="3"/>
  <c r="R73" i="3"/>
  <c r="P73" i="3"/>
  <c r="N73" i="3"/>
  <c r="AP72" i="3"/>
  <c r="AL72" i="3"/>
  <c r="AH72" i="3"/>
  <c r="AD72" i="3"/>
  <c r="AB72" i="3"/>
  <c r="Z72" i="3"/>
  <c r="X72" i="3"/>
  <c r="V72" i="3"/>
  <c r="T72" i="3"/>
  <c r="R72" i="3"/>
  <c r="P72" i="3"/>
  <c r="N72" i="3"/>
  <c r="AP71" i="3"/>
  <c r="AL71" i="3"/>
  <c r="AH71" i="3"/>
  <c r="AD71" i="3"/>
  <c r="AB71" i="3"/>
  <c r="Z71" i="3"/>
  <c r="X71" i="3"/>
  <c r="V71" i="3"/>
  <c r="T71" i="3"/>
  <c r="R71" i="3"/>
  <c r="P71" i="3"/>
  <c r="N71" i="3"/>
  <c r="AP70" i="3"/>
  <c r="AL70" i="3"/>
  <c r="AH70" i="3"/>
  <c r="AD70" i="3"/>
  <c r="AB70" i="3"/>
  <c r="Z70" i="3"/>
  <c r="X70" i="3"/>
  <c r="V70" i="3"/>
  <c r="T70" i="3"/>
  <c r="R70" i="3"/>
  <c r="P70" i="3"/>
  <c r="N70" i="3"/>
  <c r="AP69" i="3"/>
  <c r="AL69" i="3"/>
  <c r="AH69" i="3"/>
  <c r="AD69" i="3"/>
  <c r="AB69" i="3"/>
  <c r="Z69" i="3"/>
  <c r="X69" i="3"/>
  <c r="V69" i="3"/>
  <c r="T69" i="3"/>
  <c r="R69" i="3"/>
  <c r="P69" i="3"/>
  <c r="N69" i="3"/>
  <c r="AP68" i="3"/>
  <c r="AL68" i="3"/>
  <c r="AH68" i="3"/>
  <c r="AD68" i="3"/>
  <c r="AB68" i="3"/>
  <c r="Z68" i="3"/>
  <c r="X68" i="3"/>
  <c r="V68" i="3"/>
  <c r="T68" i="3"/>
  <c r="R68" i="3"/>
  <c r="P68" i="3"/>
  <c r="N68" i="3"/>
  <c r="AP67" i="3"/>
  <c r="AL67" i="3"/>
  <c r="AH67" i="3"/>
  <c r="AD67" i="3"/>
  <c r="AB67" i="3"/>
  <c r="Z67" i="3"/>
  <c r="X67" i="3"/>
  <c r="V67" i="3"/>
  <c r="T67" i="3"/>
  <c r="R67" i="3"/>
  <c r="P67" i="3"/>
  <c r="N67" i="3"/>
  <c r="AP66" i="3"/>
  <c r="AL66" i="3"/>
  <c r="AH66" i="3"/>
  <c r="AD66" i="3"/>
  <c r="AB66" i="3"/>
  <c r="Z66" i="3"/>
  <c r="X66" i="3"/>
  <c r="V66" i="3"/>
  <c r="T66" i="3"/>
  <c r="R66" i="3"/>
  <c r="P66" i="3"/>
  <c r="N66" i="3"/>
  <c r="AP65" i="3"/>
  <c r="AL65" i="3"/>
  <c r="AH65" i="3"/>
  <c r="AD65" i="3"/>
  <c r="AB65" i="3"/>
  <c r="Z65" i="3"/>
  <c r="X65" i="3"/>
  <c r="V65" i="3"/>
  <c r="T65" i="3"/>
  <c r="R65" i="3"/>
  <c r="P65" i="3"/>
  <c r="N65" i="3"/>
  <c r="AP64" i="3"/>
  <c r="AL64" i="3"/>
  <c r="AH64" i="3"/>
  <c r="AD64" i="3"/>
  <c r="AB64" i="3"/>
  <c r="Z64" i="3"/>
  <c r="X64" i="3"/>
  <c r="V64" i="3"/>
  <c r="T64" i="3"/>
  <c r="R64" i="3"/>
  <c r="P64" i="3"/>
  <c r="N64" i="3"/>
  <c r="AP63" i="3"/>
  <c r="AL63" i="3"/>
  <c r="AH63" i="3"/>
  <c r="AD63" i="3"/>
  <c r="AB63" i="3"/>
  <c r="Z63" i="3"/>
  <c r="X63" i="3"/>
  <c r="V63" i="3"/>
  <c r="T63" i="3"/>
  <c r="R63" i="3"/>
  <c r="P63" i="3"/>
  <c r="N63" i="3"/>
  <c r="AP62" i="3"/>
  <c r="AL62" i="3"/>
  <c r="AH62" i="3"/>
  <c r="AD62" i="3"/>
  <c r="AB62" i="3"/>
  <c r="Z62" i="3"/>
  <c r="X62" i="3"/>
  <c r="V62" i="3"/>
  <c r="T62" i="3"/>
  <c r="R62" i="3"/>
  <c r="P62" i="3"/>
  <c r="N62" i="3"/>
  <c r="AP61" i="3"/>
  <c r="AL61" i="3"/>
  <c r="AH61" i="3"/>
  <c r="AD61" i="3"/>
  <c r="AB61" i="3"/>
  <c r="Z61" i="3"/>
  <c r="X61" i="3"/>
  <c r="V61" i="3"/>
  <c r="T61" i="3"/>
  <c r="R61" i="3"/>
  <c r="P61" i="3"/>
  <c r="N61" i="3"/>
  <c r="AP60" i="3"/>
  <c r="AL60" i="3"/>
  <c r="AH60" i="3"/>
  <c r="AD60" i="3"/>
  <c r="AB60" i="3"/>
  <c r="Z60" i="3"/>
  <c r="X60" i="3"/>
  <c r="V60" i="3"/>
  <c r="T60" i="3"/>
  <c r="R60" i="3"/>
  <c r="P60" i="3"/>
  <c r="N60" i="3"/>
  <c r="AP59" i="3"/>
  <c r="AL59" i="3"/>
  <c r="AH59" i="3"/>
  <c r="AD59" i="3"/>
  <c r="AB59" i="3"/>
  <c r="Z59" i="3"/>
  <c r="X59" i="3"/>
  <c r="V59" i="3"/>
  <c r="T59" i="3"/>
  <c r="R59" i="3"/>
  <c r="P59" i="3"/>
  <c r="N59" i="3"/>
  <c r="AP58" i="3"/>
  <c r="AL58" i="3"/>
  <c r="AH58" i="3"/>
  <c r="AD58" i="3"/>
  <c r="AB58" i="3"/>
  <c r="Z58" i="3"/>
  <c r="X58" i="3"/>
  <c r="V58" i="3"/>
  <c r="T58" i="3"/>
  <c r="R58" i="3"/>
  <c r="P58" i="3"/>
  <c r="N58" i="3"/>
  <c r="AP57" i="3"/>
  <c r="AL57" i="3"/>
  <c r="AH57" i="3"/>
  <c r="AD57" i="3"/>
  <c r="AB57" i="3"/>
  <c r="Z57" i="3"/>
  <c r="X57" i="3"/>
  <c r="V57" i="3"/>
  <c r="T57" i="3"/>
  <c r="R57" i="3"/>
  <c r="P57" i="3"/>
  <c r="N57" i="3"/>
  <c r="AP56" i="3"/>
  <c r="AL56" i="3"/>
  <c r="AH56" i="3"/>
  <c r="AD56" i="3"/>
  <c r="AB56" i="3"/>
  <c r="Z56" i="3"/>
  <c r="X56" i="3"/>
  <c r="V56" i="3"/>
  <c r="T56" i="3"/>
  <c r="R56" i="3"/>
  <c r="P56" i="3"/>
  <c r="N56" i="3"/>
  <c r="AP55" i="3"/>
  <c r="AL55" i="3"/>
  <c r="AH55" i="3"/>
  <c r="AD55" i="3"/>
  <c r="AB55" i="3"/>
  <c r="Z55" i="3"/>
  <c r="X55" i="3"/>
  <c r="V55" i="3"/>
  <c r="T55" i="3"/>
  <c r="R55" i="3"/>
  <c r="P55" i="3"/>
  <c r="N55" i="3"/>
  <c r="AP54" i="3"/>
  <c r="AL54" i="3"/>
  <c r="AH54" i="3"/>
  <c r="AD54" i="3"/>
  <c r="AB54" i="3"/>
  <c r="Z54" i="3"/>
  <c r="X54" i="3"/>
  <c r="V54" i="3"/>
  <c r="T54" i="3"/>
  <c r="R54" i="3"/>
  <c r="P54" i="3"/>
  <c r="N54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3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3" i="3"/>
  <c r="N3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AP31" i="3"/>
  <c r="AL31" i="3"/>
  <c r="AH31" i="3"/>
  <c r="AD31" i="3"/>
  <c r="Z31" i="3"/>
  <c r="V31" i="3"/>
  <c r="R31" i="3"/>
  <c r="N31" i="3"/>
  <c r="D7" i="4"/>
  <c r="R48" i="4"/>
  <c r="Q48" i="4"/>
  <c r="P48" i="4"/>
  <c r="O48" i="4"/>
  <c r="N48" i="4"/>
  <c r="M48" i="4"/>
  <c r="L48" i="4"/>
  <c r="K48" i="4"/>
  <c r="J48" i="4"/>
  <c r="I48" i="4"/>
  <c r="G48" i="4"/>
  <c r="D48" i="4" s="1"/>
  <c r="R47" i="4"/>
  <c r="Q47" i="4"/>
  <c r="P47" i="4"/>
  <c r="O47" i="4"/>
  <c r="N47" i="4"/>
  <c r="M47" i="4"/>
  <c r="L47" i="4"/>
  <c r="K47" i="4"/>
  <c r="J47" i="4"/>
  <c r="I47" i="4"/>
  <c r="G47" i="4"/>
  <c r="D47" i="4" s="1"/>
  <c r="R46" i="4"/>
  <c r="Q46" i="4"/>
  <c r="P46" i="4"/>
  <c r="O46" i="4"/>
  <c r="N46" i="4"/>
  <c r="M46" i="4"/>
  <c r="L46" i="4"/>
  <c r="K46" i="4"/>
  <c r="J46" i="4"/>
  <c r="I46" i="4"/>
  <c r="G46" i="4"/>
  <c r="D46" i="4" s="1"/>
  <c r="R45" i="4"/>
  <c r="Q45" i="4"/>
  <c r="P45" i="4"/>
  <c r="O45" i="4"/>
  <c r="N45" i="4"/>
  <c r="M45" i="4"/>
  <c r="L45" i="4"/>
  <c r="K45" i="4"/>
  <c r="J45" i="4"/>
  <c r="I45" i="4"/>
  <c r="G45" i="4"/>
  <c r="D45" i="4" s="1"/>
  <c r="R44" i="4"/>
  <c r="Q44" i="4"/>
  <c r="P44" i="4"/>
  <c r="O44" i="4"/>
  <c r="N44" i="4"/>
  <c r="M44" i="4"/>
  <c r="L44" i="4"/>
  <c r="K44" i="4"/>
  <c r="J44" i="4"/>
  <c r="I44" i="4"/>
  <c r="G44" i="4"/>
  <c r="D44" i="4" s="1"/>
  <c r="R43" i="4"/>
  <c r="Q43" i="4"/>
  <c r="P43" i="4"/>
  <c r="O43" i="4"/>
  <c r="N43" i="4"/>
  <c r="M43" i="4"/>
  <c r="L43" i="4"/>
  <c r="K43" i="4"/>
  <c r="J43" i="4"/>
  <c r="I43" i="4"/>
  <c r="G43" i="4"/>
  <c r="D43" i="4" s="1"/>
  <c r="R42" i="4"/>
  <c r="Q42" i="4"/>
  <c r="P42" i="4"/>
  <c r="O42" i="4"/>
  <c r="N42" i="4"/>
  <c r="M42" i="4"/>
  <c r="L42" i="4"/>
  <c r="K42" i="4"/>
  <c r="J42" i="4"/>
  <c r="I42" i="4"/>
  <c r="G42" i="4"/>
  <c r="D42" i="4" s="1"/>
  <c r="R41" i="4"/>
  <c r="Q41" i="4"/>
  <c r="P41" i="4"/>
  <c r="O41" i="4"/>
  <c r="N41" i="4"/>
  <c r="M41" i="4"/>
  <c r="L41" i="4"/>
  <c r="K41" i="4"/>
  <c r="J41" i="4"/>
  <c r="I41" i="4"/>
  <c r="G41" i="4"/>
  <c r="D41" i="4" s="1"/>
  <c r="R40" i="4"/>
  <c r="Q40" i="4"/>
  <c r="P40" i="4"/>
  <c r="O40" i="4"/>
  <c r="N40" i="4"/>
  <c r="M40" i="4"/>
  <c r="L40" i="4"/>
  <c r="K40" i="4"/>
  <c r="J40" i="4"/>
  <c r="I40" i="4"/>
  <c r="G40" i="4"/>
  <c r="D40" i="4" s="1"/>
  <c r="R39" i="4"/>
  <c r="Q39" i="4"/>
  <c r="P39" i="4"/>
  <c r="O39" i="4"/>
  <c r="N39" i="4"/>
  <c r="M39" i="4"/>
  <c r="L39" i="4"/>
  <c r="K39" i="4"/>
  <c r="J39" i="4"/>
  <c r="I39" i="4"/>
  <c r="G39" i="4"/>
  <c r="D39" i="4" s="1"/>
  <c r="R38" i="4"/>
  <c r="Q38" i="4"/>
  <c r="P38" i="4"/>
  <c r="O38" i="4"/>
  <c r="N38" i="4"/>
  <c r="M38" i="4"/>
  <c r="L38" i="4"/>
  <c r="K38" i="4"/>
  <c r="J38" i="4"/>
  <c r="I38" i="4"/>
  <c r="G38" i="4"/>
  <c r="D38" i="4" s="1"/>
  <c r="R37" i="4"/>
  <c r="Q37" i="4"/>
  <c r="P37" i="4"/>
  <c r="O37" i="4"/>
  <c r="N37" i="4"/>
  <c r="M37" i="4"/>
  <c r="L37" i="4"/>
  <c r="K37" i="4"/>
  <c r="J37" i="4"/>
  <c r="I37" i="4"/>
  <c r="G37" i="4"/>
  <c r="D37" i="4" s="1"/>
  <c r="R36" i="4"/>
  <c r="Q36" i="4"/>
  <c r="P36" i="4"/>
  <c r="O36" i="4"/>
  <c r="N36" i="4"/>
  <c r="M36" i="4"/>
  <c r="L36" i="4"/>
  <c r="K36" i="4"/>
  <c r="J36" i="4"/>
  <c r="I36" i="4"/>
  <c r="G36" i="4"/>
  <c r="D36" i="4" s="1"/>
  <c r="R35" i="4"/>
  <c r="Q35" i="4"/>
  <c r="P35" i="4"/>
  <c r="O35" i="4"/>
  <c r="N35" i="4"/>
  <c r="M35" i="4"/>
  <c r="L35" i="4"/>
  <c r="K35" i="4"/>
  <c r="J35" i="4"/>
  <c r="I35" i="4"/>
  <c r="G35" i="4"/>
  <c r="D35" i="4" s="1"/>
  <c r="R34" i="4"/>
  <c r="Q34" i="4"/>
  <c r="P34" i="4"/>
  <c r="O34" i="4"/>
  <c r="N34" i="4"/>
  <c r="M34" i="4"/>
  <c r="L34" i="4"/>
  <c r="K34" i="4"/>
  <c r="J34" i="4"/>
  <c r="I34" i="4"/>
  <c r="G34" i="4"/>
  <c r="D34" i="4" s="1"/>
  <c r="R33" i="4"/>
  <c r="Q33" i="4"/>
  <c r="P33" i="4"/>
  <c r="O33" i="4"/>
  <c r="N33" i="4"/>
  <c r="M33" i="4"/>
  <c r="L33" i="4"/>
  <c r="K33" i="4"/>
  <c r="J33" i="4"/>
  <c r="I33" i="4"/>
  <c r="G33" i="4"/>
  <c r="D33" i="4" s="1"/>
  <c r="R32" i="4"/>
  <c r="Q32" i="4"/>
  <c r="P32" i="4"/>
  <c r="O32" i="4"/>
  <c r="N32" i="4"/>
  <c r="M32" i="4"/>
  <c r="L32" i="4"/>
  <c r="K32" i="4"/>
  <c r="J32" i="4"/>
  <c r="I32" i="4"/>
  <c r="G32" i="4"/>
  <c r="D32" i="4" s="1"/>
  <c r="R31" i="4"/>
  <c r="Q31" i="4"/>
  <c r="P31" i="4"/>
  <c r="O31" i="4"/>
  <c r="N31" i="4"/>
  <c r="M31" i="4"/>
  <c r="L31" i="4"/>
  <c r="K31" i="4"/>
  <c r="J31" i="4"/>
  <c r="I31" i="4"/>
  <c r="G31" i="4"/>
  <c r="D31" i="4" s="1"/>
  <c r="R30" i="4"/>
  <c r="Q30" i="4"/>
  <c r="P30" i="4"/>
  <c r="O30" i="4"/>
  <c r="N30" i="4"/>
  <c r="M30" i="4"/>
  <c r="L30" i="4"/>
  <c r="K30" i="4"/>
  <c r="J30" i="4"/>
  <c r="I30" i="4"/>
  <c r="G30" i="4"/>
  <c r="D30" i="4" s="1"/>
  <c r="R29" i="4"/>
  <c r="Q29" i="4"/>
  <c r="P29" i="4"/>
  <c r="O29" i="4"/>
  <c r="N29" i="4"/>
  <c r="M29" i="4"/>
  <c r="L29" i="4"/>
  <c r="K29" i="4"/>
  <c r="J29" i="4"/>
  <c r="I29" i="4"/>
  <c r="G29" i="4"/>
  <c r="D29" i="4" s="1"/>
  <c r="R28" i="4"/>
  <c r="Q28" i="4"/>
  <c r="P28" i="4"/>
  <c r="O28" i="4"/>
  <c r="N28" i="4"/>
  <c r="M28" i="4"/>
  <c r="L28" i="4"/>
  <c r="K28" i="4"/>
  <c r="J28" i="4"/>
  <c r="I28" i="4"/>
  <c r="G28" i="4"/>
  <c r="D28" i="4" s="1"/>
  <c r="R27" i="4"/>
  <c r="Q27" i="4"/>
  <c r="P27" i="4"/>
  <c r="O27" i="4"/>
  <c r="N27" i="4"/>
  <c r="M27" i="4"/>
  <c r="L27" i="4"/>
  <c r="K27" i="4"/>
  <c r="J27" i="4"/>
  <c r="I27" i="4"/>
  <c r="G27" i="4"/>
  <c r="D27" i="4" s="1"/>
  <c r="R26" i="4"/>
  <c r="Q26" i="4"/>
  <c r="P26" i="4"/>
  <c r="O26" i="4"/>
  <c r="N26" i="4"/>
  <c r="M26" i="4"/>
  <c r="L26" i="4"/>
  <c r="K26" i="4"/>
  <c r="J26" i="4"/>
  <c r="I26" i="4"/>
  <c r="G26" i="4"/>
  <c r="D26" i="4" s="1"/>
  <c r="R25" i="4"/>
  <c r="Q25" i="4"/>
  <c r="P25" i="4"/>
  <c r="O25" i="4"/>
  <c r="N25" i="4"/>
  <c r="M25" i="4"/>
  <c r="L25" i="4"/>
  <c r="K25" i="4"/>
  <c r="J25" i="4"/>
  <c r="I25" i="4"/>
  <c r="G25" i="4"/>
  <c r="D25" i="4" s="1"/>
  <c r="R24" i="4"/>
  <c r="Q24" i="4"/>
  <c r="P24" i="4"/>
  <c r="O24" i="4"/>
  <c r="N24" i="4"/>
  <c r="M24" i="4"/>
  <c r="L24" i="4"/>
  <c r="K24" i="4"/>
  <c r="J24" i="4"/>
  <c r="I24" i="4"/>
  <c r="G24" i="4"/>
  <c r="D24" i="4" s="1"/>
  <c r="R23" i="4"/>
  <c r="Q23" i="4"/>
  <c r="P23" i="4"/>
  <c r="O23" i="4"/>
  <c r="N23" i="4"/>
  <c r="M23" i="4"/>
  <c r="L23" i="4"/>
  <c r="K23" i="4"/>
  <c r="J23" i="4"/>
  <c r="I23" i="4"/>
  <c r="G23" i="4"/>
  <c r="D23" i="4" s="1"/>
  <c r="R22" i="4"/>
  <c r="Q22" i="4"/>
  <c r="P22" i="4"/>
  <c r="O22" i="4"/>
  <c r="N22" i="4"/>
  <c r="M22" i="4"/>
  <c r="L22" i="4"/>
  <c r="K22" i="4"/>
  <c r="J22" i="4"/>
  <c r="I22" i="4"/>
  <c r="G22" i="4"/>
  <c r="D22" i="4" s="1"/>
  <c r="R21" i="4"/>
  <c r="Q21" i="4"/>
  <c r="P21" i="4"/>
  <c r="O21" i="4"/>
  <c r="N21" i="4"/>
  <c r="M21" i="4"/>
  <c r="L21" i="4"/>
  <c r="K21" i="4"/>
  <c r="J21" i="4"/>
  <c r="I21" i="4"/>
  <c r="G21" i="4"/>
  <c r="D21" i="4" s="1"/>
  <c r="R20" i="4"/>
  <c r="Q20" i="4"/>
  <c r="P20" i="4"/>
  <c r="O20" i="4"/>
  <c r="N20" i="4"/>
  <c r="M20" i="4"/>
  <c r="L20" i="4"/>
  <c r="K20" i="4"/>
  <c r="J20" i="4"/>
  <c r="I20" i="4"/>
  <c r="G20" i="4"/>
  <c r="D20" i="4" s="1"/>
  <c r="R19" i="4"/>
  <c r="Q19" i="4"/>
  <c r="P19" i="4"/>
  <c r="O19" i="4"/>
  <c r="N19" i="4"/>
  <c r="M19" i="4"/>
  <c r="L19" i="4"/>
  <c r="K19" i="4"/>
  <c r="J19" i="4"/>
  <c r="I19" i="4"/>
  <c r="G19" i="4"/>
  <c r="D19" i="4" s="1"/>
  <c r="R18" i="4"/>
  <c r="Q18" i="4"/>
  <c r="P18" i="4"/>
  <c r="O18" i="4"/>
  <c r="N18" i="4"/>
  <c r="M18" i="4"/>
  <c r="L18" i="4"/>
  <c r="K18" i="4"/>
  <c r="J18" i="4"/>
  <c r="I18" i="4"/>
  <c r="G18" i="4"/>
  <c r="D18" i="4" s="1"/>
  <c r="R17" i="4"/>
  <c r="Q17" i="4"/>
  <c r="P17" i="4"/>
  <c r="O17" i="4"/>
  <c r="N17" i="4"/>
  <c r="M17" i="4"/>
  <c r="L17" i="4"/>
  <c r="K17" i="4"/>
  <c r="J17" i="4"/>
  <c r="I17" i="4"/>
  <c r="G17" i="4"/>
  <c r="D17" i="4" s="1"/>
  <c r="R16" i="4"/>
  <c r="Q16" i="4"/>
  <c r="P16" i="4"/>
  <c r="O16" i="4"/>
  <c r="N16" i="4"/>
  <c r="M16" i="4"/>
  <c r="L16" i="4"/>
  <c r="K16" i="4"/>
  <c r="J16" i="4"/>
  <c r="I16" i="4"/>
  <c r="G16" i="4"/>
  <c r="D16" i="4" s="1"/>
  <c r="R15" i="4"/>
  <c r="Q15" i="4"/>
  <c r="P15" i="4"/>
  <c r="O15" i="4"/>
  <c r="N15" i="4"/>
  <c r="M15" i="4"/>
  <c r="L15" i="4"/>
  <c r="K15" i="4"/>
  <c r="J15" i="4"/>
  <c r="I15" i="4"/>
  <c r="G15" i="4"/>
  <c r="D15" i="4" s="1"/>
  <c r="R14" i="4"/>
  <c r="Q14" i="4"/>
  <c r="P14" i="4"/>
  <c r="O14" i="4"/>
  <c r="N14" i="4"/>
  <c r="M14" i="4"/>
  <c r="L14" i="4"/>
  <c r="K14" i="4"/>
  <c r="J14" i="4"/>
  <c r="I14" i="4"/>
  <c r="G14" i="4"/>
  <c r="D14" i="4" s="1"/>
  <c r="R13" i="4"/>
  <c r="Q13" i="4"/>
  <c r="P13" i="4"/>
  <c r="O13" i="4"/>
  <c r="N13" i="4"/>
  <c r="M13" i="4"/>
  <c r="L13" i="4"/>
  <c r="K13" i="4"/>
  <c r="J13" i="4"/>
  <c r="I13" i="4"/>
  <c r="G13" i="4"/>
  <c r="D13" i="4" s="1"/>
  <c r="R12" i="4"/>
  <c r="Q12" i="4"/>
  <c r="P12" i="4"/>
  <c r="O12" i="4"/>
  <c r="N12" i="4"/>
  <c r="M12" i="4"/>
  <c r="L12" i="4"/>
  <c r="K12" i="4"/>
  <c r="J12" i="4"/>
  <c r="I12" i="4"/>
  <c r="G12" i="4"/>
  <c r="D12" i="4" s="1"/>
  <c r="R11" i="4"/>
  <c r="Q11" i="4"/>
  <c r="P11" i="4"/>
  <c r="O11" i="4"/>
  <c r="N11" i="4"/>
  <c r="M11" i="4"/>
  <c r="L11" i="4"/>
  <c r="K11" i="4"/>
  <c r="J11" i="4"/>
  <c r="I11" i="4"/>
  <c r="G11" i="4"/>
  <c r="D11" i="4" s="1"/>
  <c r="R10" i="4"/>
  <c r="Q10" i="4"/>
  <c r="P10" i="4"/>
  <c r="O10" i="4"/>
  <c r="N10" i="4"/>
  <c r="M10" i="4"/>
  <c r="L10" i="4"/>
  <c r="K10" i="4"/>
  <c r="J10" i="4"/>
  <c r="I10" i="4"/>
  <c r="G10" i="4"/>
  <c r="D10" i="4" s="1"/>
  <c r="R9" i="4"/>
  <c r="Q9" i="4"/>
  <c r="P9" i="4"/>
  <c r="O9" i="4"/>
  <c r="N9" i="4"/>
  <c r="M9" i="4"/>
  <c r="L9" i="4"/>
  <c r="K9" i="4"/>
  <c r="J9" i="4"/>
  <c r="I9" i="4"/>
  <c r="G9" i="4"/>
  <c r="D9" i="4" s="1"/>
  <c r="R8" i="4"/>
  <c r="Q8" i="4"/>
  <c r="P8" i="4"/>
  <c r="O8" i="4"/>
  <c r="N8" i="4"/>
  <c r="M8" i="4"/>
  <c r="L8" i="4"/>
  <c r="K8" i="4"/>
  <c r="J8" i="4"/>
  <c r="I8" i="4"/>
  <c r="G8" i="4"/>
  <c r="D8" i="4" s="1"/>
  <c r="R7" i="4"/>
  <c r="Q7" i="4"/>
  <c r="P7" i="4"/>
  <c r="O7" i="4"/>
  <c r="N7" i="4"/>
  <c r="M7" i="4"/>
  <c r="L7" i="4"/>
  <c r="K7" i="4"/>
  <c r="J7" i="4"/>
  <c r="I7" i="4"/>
  <c r="R6" i="4"/>
  <c r="Q6" i="4"/>
  <c r="P6" i="4"/>
  <c r="O6" i="4"/>
  <c r="N6" i="4"/>
  <c r="M6" i="4"/>
  <c r="L6" i="4"/>
  <c r="K6" i="4"/>
  <c r="J6" i="4"/>
  <c r="I6" i="4"/>
  <c r="G6" i="4"/>
  <c r="D6" i="4" s="1"/>
  <c r="R5" i="4"/>
  <c r="Q5" i="4"/>
  <c r="P5" i="4"/>
  <c r="O5" i="4"/>
  <c r="N5" i="4"/>
  <c r="M5" i="4"/>
  <c r="L5" i="4"/>
  <c r="K5" i="4"/>
  <c r="J5" i="4"/>
  <c r="I5" i="4"/>
  <c r="G5" i="4"/>
  <c r="D5" i="4" s="1"/>
  <c r="R4" i="4"/>
  <c r="Q4" i="4"/>
  <c r="P4" i="4"/>
  <c r="O4" i="4"/>
  <c r="N4" i="4"/>
  <c r="M4" i="4"/>
  <c r="L4" i="4"/>
  <c r="K4" i="4"/>
  <c r="J4" i="4"/>
  <c r="I4" i="4"/>
  <c r="G4" i="4"/>
  <c r="D4" i="4" s="1"/>
  <c r="R3" i="4"/>
  <c r="Q3" i="4"/>
  <c r="P3" i="4"/>
  <c r="O3" i="4"/>
  <c r="N3" i="4"/>
  <c r="M3" i="4"/>
  <c r="L3" i="4"/>
  <c r="K3" i="4"/>
  <c r="J3" i="4"/>
  <c r="I3" i="4"/>
  <c r="G3" i="4"/>
  <c r="D3" i="4" s="1"/>
  <c r="R2" i="4"/>
  <c r="Q2" i="4"/>
  <c r="P2" i="4"/>
  <c r="O2" i="4"/>
  <c r="N2" i="4"/>
  <c r="M2" i="4"/>
  <c r="L2" i="4"/>
  <c r="K2" i="4"/>
  <c r="J2" i="4"/>
  <c r="I2" i="4"/>
  <c r="G2" i="4"/>
  <c r="D2" i="4" s="1"/>
</calcChain>
</file>

<file path=xl/sharedStrings.xml><?xml version="1.0" encoding="utf-8"?>
<sst xmlns="http://schemas.openxmlformats.org/spreadsheetml/2006/main" count="2607" uniqueCount="330">
  <si>
    <t>SMILES</t>
  </si>
  <si>
    <t>Short Name</t>
  </si>
  <si>
    <t>Role</t>
  </si>
  <si>
    <t>MW</t>
  </si>
  <si>
    <t>Specific Gravity (g/mL)</t>
  </si>
  <si>
    <t>Mole Density (mol/L)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</si>
  <si>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</si>
  <si>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</si>
  <si>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</si>
  <si>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</si>
  <si>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</si>
  <si>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</si>
  <si>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</si>
  <si>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</si>
  <si>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</si>
  <si>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I</t>
  </si>
  <si>
    <t>Br</t>
  </si>
  <si>
    <t>Cl</t>
  </si>
  <si>
    <t>[Li+].C(F)(F)(F)S(=O)(=O)[N-]S(=O)(=O)C(F)(F)F</t>
  </si>
  <si>
    <t>LiTFSI</t>
  </si>
  <si>
    <t>SALT</t>
  </si>
  <si>
    <t>[Li+].[N-](S(=O)(=O)F)S(=O)(=O)F </t>
  </si>
  <si>
    <t>LIFSI</t>
  </si>
  <si>
    <t>[Li+].F[P-](F)(F)(F)(F)F  </t>
  </si>
  <si>
    <t>LiPF6</t>
  </si>
  <si>
    <t>[Li+].[I-]  </t>
  </si>
  <si>
    <t>LII</t>
  </si>
  <si>
    <t>[Li+].[Br-]  </t>
  </si>
  <si>
    <t>LiBr</t>
  </si>
  <si>
    <t>[Li+].[Cl-]  </t>
  </si>
  <si>
    <t>LiCl</t>
  </si>
  <si>
    <t>[Li+].[F-]  </t>
  </si>
  <si>
    <t>LIF</t>
  </si>
  <si>
    <t>[Li+].[B-]12(OC(=O)C(=O)O1)OC(=O)C(=O)O2  </t>
  </si>
  <si>
    <t>LiBOB</t>
  </si>
  <si>
    <t>F[B-]1(OC(C(O1)=O)=O)F.[Li+]</t>
  </si>
  <si>
    <t>LiFOB</t>
  </si>
  <si>
    <t>[Li+].[N+](=O)([O-])[O-]</t>
  </si>
  <si>
    <t>LiNO3</t>
  </si>
  <si>
    <t>[Li+].[B-](F)(F)(F)F  </t>
  </si>
  <si>
    <t>LiBF4</t>
  </si>
  <si>
    <t>C1COCO1</t>
  </si>
  <si>
    <t>DOL</t>
  </si>
  <si>
    <t>SOLVENT</t>
  </si>
  <si>
    <t>C1OCOCO1  </t>
  </si>
  <si>
    <t>TOX</t>
  </si>
  <si>
    <t>COCCOC  </t>
  </si>
  <si>
    <t>DME</t>
  </si>
  <si>
    <t>COCCOCCOC</t>
  </si>
  <si>
    <t>G2</t>
  </si>
  <si>
    <t>COCCOCCOCCOC</t>
  </si>
  <si>
    <t>G3</t>
  </si>
  <si>
    <t>COCCOCCOCCOCCOC</t>
  </si>
  <si>
    <t>G4</t>
  </si>
  <si>
    <t>C1COC(=O)O1</t>
  </si>
  <si>
    <t>EC</t>
  </si>
  <si>
    <t>CCOC(=O)OCC</t>
  </si>
  <si>
    <t>DEC</t>
  </si>
  <si>
    <t>COC(=O)OC  </t>
  </si>
  <si>
    <t>DMC</t>
  </si>
  <si>
    <t>CCOC(=O)OC  </t>
  </si>
  <si>
    <t>EMC</t>
  </si>
  <si>
    <t>CC1COC(=O)O1 </t>
  </si>
  <si>
    <t>PC</t>
  </si>
  <si>
    <t>C1=COC(=O)O1  </t>
  </si>
  <si>
    <t>VC</t>
  </si>
  <si>
    <t>C1C(OC(=O)O1)F  </t>
  </si>
  <si>
    <t>FEC</t>
  </si>
  <si>
    <t>C1(C(OC(=O)O1)F)F  </t>
  </si>
  <si>
    <t>DFEC</t>
  </si>
  <si>
    <t>CC#N</t>
  </si>
  <si>
    <t>ACN</t>
  </si>
  <si>
    <t>COCC#N</t>
  </si>
  <si>
    <t>MAN</t>
  </si>
  <si>
    <t>CC(C#N)OC</t>
  </si>
  <si>
    <t>MPN</t>
  </si>
  <si>
    <t>C1CCOC1</t>
  </si>
  <si>
    <t>THF</t>
  </si>
  <si>
    <t>CC1CCCO1</t>
  </si>
  <si>
    <t>2m-THF</t>
  </si>
  <si>
    <t>C(CCC#N)CC#N  </t>
  </si>
  <si>
    <t>ADN</t>
  </si>
  <si>
    <t>CN1CCN(C1=O)C</t>
  </si>
  <si>
    <t>DMI</t>
  </si>
  <si>
    <t>CNC(=O)NC </t>
  </si>
  <si>
    <t>DMU</t>
  </si>
  <si>
    <t>CN(C)P(=O)(N(C)C)N(C)C</t>
  </si>
  <si>
    <t>HMPA</t>
  </si>
  <si>
    <t>O=C1N(C)CCCN1C</t>
  </si>
  <si>
    <t>DMPU</t>
  </si>
  <si>
    <t>CS(=O)C</t>
  </si>
  <si>
    <t>DMSO</t>
  </si>
  <si>
    <t>C(CC#N)C#N</t>
  </si>
  <si>
    <t>SN</t>
  </si>
  <si>
    <t>C1CCC(=O)OCC1 </t>
  </si>
  <si>
    <t>ECL</t>
  </si>
  <si>
    <t>O=C1OCCC1</t>
  </si>
  <si>
    <t>GBL</t>
  </si>
  <si>
    <t>O1CCOCC1</t>
  </si>
  <si>
    <t>EA</t>
  </si>
  <si>
    <t>C1COCCO1  </t>
  </si>
  <si>
    <t>DOX</t>
  </si>
  <si>
    <t>CCOCCOCC</t>
  </si>
  <si>
    <t>DEE</t>
  </si>
  <si>
    <t>FC(F)C(F)(F)COC(F)(F)C(F)F</t>
  </si>
  <si>
    <t>TTE</t>
  </si>
  <si>
    <t>[Li]</t>
  </si>
  <si>
    <t>ELECTRODE</t>
  </si>
  <si>
    <t>CC(CC(OC)OC)OC</t>
  </si>
  <si>
    <t>MBDA</t>
  </si>
  <si>
    <t>CN1C=CN=C1</t>
  </si>
  <si>
    <t>1-MeIm</t>
  </si>
  <si>
    <t>CC(=O)N(C)C</t>
  </si>
  <si>
    <t>DMAc</t>
  </si>
  <si>
    <t>Cell_Name</t>
  </si>
  <si>
    <t>Cell Type</t>
  </si>
  <si>
    <t>Anode Spacer (material, diameter (mm), thickness (mm), supplier)</t>
  </si>
  <si>
    <t>Addional Anode Current Collector</t>
  </si>
  <si>
    <t>Anode (material(s), thickness (um), diameter (mm))</t>
  </si>
  <si>
    <t>Separator (material(s), diameter (mm))</t>
  </si>
  <si>
    <t>Cathode LiI Loading (mg)</t>
  </si>
  <si>
    <t>Cathode LiI Loading (%)</t>
  </si>
  <si>
    <t>Base Electrode Formulation</t>
  </si>
  <si>
    <t>Cathode Current Collector</t>
  </si>
  <si>
    <t>Cathode Spacer</t>
  </si>
  <si>
    <t>Cell Sealing Environment</t>
  </si>
  <si>
    <t>CHEM 1</t>
  </si>
  <si>
    <t>SMILES 1</t>
  </si>
  <si>
    <t>CONC 1 (mg)</t>
  </si>
  <si>
    <t>CONC 1 (mol)</t>
  </si>
  <si>
    <t>CHEM 2</t>
  </si>
  <si>
    <t>SMILES 2</t>
  </si>
  <si>
    <t>CONC 2 (mg)</t>
  </si>
  <si>
    <t>CONC 2 (mol)</t>
  </si>
  <si>
    <t>CHEM 3</t>
  </si>
  <si>
    <t>SMILES 3</t>
  </si>
  <si>
    <t>CONC 3 (mg)</t>
  </si>
  <si>
    <t>CONC 3 (mol)</t>
  </si>
  <si>
    <t>CHEM 4</t>
  </si>
  <si>
    <t>SMILES 4</t>
  </si>
  <si>
    <t>CONC 4 (mg)</t>
  </si>
  <si>
    <t>CONC 4 (mol)</t>
  </si>
  <si>
    <t>CHEM 5</t>
  </si>
  <si>
    <t>SMILES 5</t>
  </si>
  <si>
    <t>CONC 5 (mg)</t>
  </si>
  <si>
    <t>CONC 5 (mol)</t>
  </si>
  <si>
    <t>CHEM 6</t>
  </si>
  <si>
    <t>SMILES 6</t>
  </si>
  <si>
    <t>CONC 6 (mg)</t>
  </si>
  <si>
    <t>CONC 6 (mol)</t>
  </si>
  <si>
    <t>CHEM 7</t>
  </si>
  <si>
    <t>SMILES 7</t>
  </si>
  <si>
    <t>CONC 7 (mg)</t>
  </si>
  <si>
    <t>CONC 7 (mol)</t>
  </si>
  <si>
    <t>CHEM 8</t>
  </si>
  <si>
    <t>SMILES 8</t>
  </si>
  <si>
    <t>CONC 8 (mg)</t>
  </si>
  <si>
    <t>CONC 8 (mol)</t>
  </si>
  <si>
    <t>Remarks</t>
  </si>
  <si>
    <t>CONC 5 (uL)</t>
  </si>
  <si>
    <t>CONC 6 (uL)</t>
  </si>
  <si>
    <t>CONC 7 (uL)</t>
  </si>
  <si>
    <t>CONC 8 (uL)</t>
  </si>
  <si>
    <t>CR2032</t>
  </si>
  <si>
    <t>SS304, 15.8, 0.5, MTI</t>
  </si>
  <si>
    <t>Li, 250, 13</t>
  </si>
  <si>
    <t>CG2325, 16</t>
  </si>
  <si>
    <t>MSC30SS/KB/CMC/SBR (76.5/8.5/2/13)</t>
  </si>
  <si>
    <t>SS316, 11, 0.001, UNK</t>
  </si>
  <si>
    <t>CDA</t>
  </si>
  <si>
    <t>N/A</t>
  </si>
  <si>
    <t>QMA, 16</t>
  </si>
  <si>
    <t>Electrolyte is cloudy</t>
  </si>
  <si>
    <t>Electrolyte did not wet Celgard 2325 separator</t>
  </si>
  <si>
    <t>Electrolyte is cloudy. Initially clear with visible, undissolved particles, but over time turned cloudy.</t>
  </si>
  <si>
    <t>3.9</t>
  </si>
  <si>
    <t>electrolyte is cloudy</t>
  </si>
  <si>
    <t>5.0</t>
  </si>
  <si>
    <t>4.5</t>
  </si>
  <si>
    <t>5.2</t>
  </si>
  <si>
    <t>4.3</t>
  </si>
  <si>
    <t>5.5</t>
  </si>
  <si>
    <t>4.6</t>
  </si>
  <si>
    <t>5.7</t>
  </si>
  <si>
    <t>Cloudy electrolyte</t>
  </si>
  <si>
    <t>Clear electrolyte</t>
  </si>
  <si>
    <t>Clear/cloudy electrolyte</t>
  </si>
  <si>
    <t>Formation Cycles</t>
  </si>
  <si>
    <t>Rate Test</t>
  </si>
  <si>
    <t>0.5 mA/cm2</t>
  </si>
  <si>
    <t>1 mA/cm2</t>
  </si>
  <si>
    <t>2 mA/cm2</t>
  </si>
  <si>
    <t>3 mA/cm2</t>
  </si>
  <si>
    <t>4 mA/cm2</t>
  </si>
  <si>
    <t>5 mA/cm2</t>
  </si>
  <si>
    <t>10 mA/cm2</t>
  </si>
  <si>
    <t>Cell Name</t>
  </si>
  <si>
    <t>Formation Current (mA/cm2)</t>
  </si>
  <si>
    <t># Formation Cycles</t>
  </si>
  <si>
    <t>Min Voltage (mV)</t>
  </si>
  <si>
    <t>Max Voltage (mV)</t>
  </si>
  <si>
    <t>Avg Capacity (mAh/g)</t>
  </si>
  <si>
    <t>StDev Capacity (mAh/g)</t>
  </si>
  <si>
    <t>Avg CE (%)</t>
  </si>
  <si>
    <t>StDev CE (%)</t>
  </si>
  <si>
    <t># Cycles per rate</t>
  </si>
  <si>
    <t>IBM_E_El1</t>
  </si>
  <si>
    <t>IBM_E_El3</t>
  </si>
  <si>
    <t>IBM_E_El4</t>
  </si>
  <si>
    <t>IBM_E_El5</t>
  </si>
  <si>
    <t>IBM_E_El6</t>
  </si>
  <si>
    <t>IBM_E_El7</t>
  </si>
  <si>
    <t>IBM_E_El8</t>
  </si>
  <si>
    <t>IBM_E_El9</t>
  </si>
  <si>
    <t>IBM_E_El10</t>
  </si>
  <si>
    <t>IBM_E_El11</t>
  </si>
  <si>
    <t>IBM_E_El12</t>
  </si>
  <si>
    <t>IBM_E_El13</t>
  </si>
  <si>
    <t>IBM_E_El14</t>
  </si>
  <si>
    <t>IBM_E_El15</t>
  </si>
  <si>
    <t>IBM_E_El16</t>
  </si>
  <si>
    <t>IBM_E_El17</t>
  </si>
  <si>
    <t>IBM_E_El18</t>
  </si>
  <si>
    <t>IBM_E_El19</t>
  </si>
  <si>
    <t>IBM_E_El20</t>
  </si>
  <si>
    <t>IBM_E_El21</t>
  </si>
  <si>
    <t>IBM_E_El22</t>
  </si>
  <si>
    <t>IBM_E_El23</t>
  </si>
  <si>
    <t>IBM_E_El24</t>
  </si>
  <si>
    <t>IBM_E_El25</t>
  </si>
  <si>
    <t>IBM_E_El26</t>
  </si>
  <si>
    <t>IBM_E_El27</t>
  </si>
  <si>
    <t>IBM_E_El28</t>
  </si>
  <si>
    <t>IBM_E_El29</t>
  </si>
  <si>
    <t>IBM_E_El30</t>
  </si>
  <si>
    <t>IBM_E_El31</t>
  </si>
  <si>
    <t>IBM_E_El32</t>
  </si>
  <si>
    <t>IBM_E_El33</t>
  </si>
  <si>
    <t>IBM_E_El34</t>
  </si>
  <si>
    <t>IBM_E_El35</t>
  </si>
  <si>
    <t>IBM_E_El36</t>
  </si>
  <si>
    <t>IBM_E_El37</t>
  </si>
  <si>
    <t>IBM_E_El38</t>
  </si>
  <si>
    <t>IBM_E_El39</t>
  </si>
  <si>
    <t>IBM_E_El40</t>
  </si>
  <si>
    <t>IBM_E_El41</t>
  </si>
  <si>
    <t>IBM_E_El42</t>
  </si>
  <si>
    <t>IBM_E_El43</t>
  </si>
  <si>
    <t>IBM_E_El44</t>
  </si>
  <si>
    <t>IBM_E_El45</t>
  </si>
  <si>
    <t>IBM_E_El46</t>
  </si>
  <si>
    <t>IBM_E_El47</t>
  </si>
  <si>
    <t>IBM_E_El48</t>
  </si>
  <si>
    <t>IBM_E_El49</t>
  </si>
  <si>
    <t>IBM_E_El50</t>
  </si>
  <si>
    <t>IBM_E_El51</t>
  </si>
  <si>
    <t>IBM_E_El52</t>
  </si>
  <si>
    <t>IBM_A_El1</t>
  </si>
  <si>
    <t>IBM_A_El2</t>
  </si>
  <si>
    <t>IBM_A_El3</t>
  </si>
  <si>
    <t>IBM_A_El4</t>
  </si>
  <si>
    <t>IBM_A_El5</t>
  </si>
  <si>
    <t>IBM_A_El6</t>
  </si>
  <si>
    <t>IBM_A_El7</t>
  </si>
  <si>
    <t>IBM_A_El8</t>
  </si>
  <si>
    <t>IBM_A_El9</t>
  </si>
  <si>
    <t>IBM_A_El10</t>
  </si>
  <si>
    <t>IBM_A_El11</t>
  </si>
  <si>
    <t>IBM_A_El12</t>
  </si>
  <si>
    <t>IBM_A_El13</t>
  </si>
  <si>
    <t>IBM_A_El14</t>
  </si>
  <si>
    <t>IBM_A_El15</t>
  </si>
  <si>
    <t>IBM_A_El16</t>
  </si>
  <si>
    <t>IBM_A_El17</t>
  </si>
  <si>
    <t>IBM_A_El18</t>
  </si>
  <si>
    <t>IBM_A_El19</t>
  </si>
  <si>
    <t>IBM_A_El20</t>
  </si>
  <si>
    <t>IBM_E_El53</t>
  </si>
  <si>
    <t>IBM_E_El54</t>
  </si>
  <si>
    <t>IBM_E_El55</t>
  </si>
  <si>
    <t>IBM_E_El56</t>
  </si>
  <si>
    <t>IBM_E_El57</t>
  </si>
  <si>
    <t>IBM_E_El58</t>
  </si>
  <si>
    <t>IBM_E_El59</t>
  </si>
  <si>
    <t>IBM_E_El60</t>
  </si>
  <si>
    <t>IBM_E_El61</t>
  </si>
  <si>
    <t>IBM_E_El62</t>
  </si>
  <si>
    <t>IBM_E_El63</t>
  </si>
  <si>
    <t>IBM_E_El64</t>
  </si>
  <si>
    <t>IBM_E_El65</t>
  </si>
  <si>
    <t>IBM_E_El66</t>
  </si>
  <si>
    <t>IBM_E_El67</t>
  </si>
  <si>
    <t>IBM_E_El68</t>
  </si>
  <si>
    <t>IBM_E_El69</t>
  </si>
  <si>
    <t>IBM_E_El70</t>
  </si>
  <si>
    <t>IBM_E_El71</t>
  </si>
  <si>
    <t>IBM_E_El72</t>
  </si>
  <si>
    <t>IBM_E_El73</t>
  </si>
  <si>
    <t>IBM_E_El74</t>
  </si>
  <si>
    <t>IBM_A_El21</t>
  </si>
  <si>
    <t>IBM_A_El22</t>
  </si>
  <si>
    <t>IBM_A_El23</t>
  </si>
  <si>
    <t>IBM_A_El24</t>
  </si>
  <si>
    <t>IBM_A_El25</t>
  </si>
  <si>
    <t>IBM_A_El26</t>
  </si>
  <si>
    <t>IBM_A_El27</t>
  </si>
  <si>
    <t>IBM_A_El28</t>
  </si>
  <si>
    <t>IBM_E_El75</t>
  </si>
  <si>
    <t>IBM_E_El76</t>
  </si>
  <si>
    <t>IBM_E_El77</t>
  </si>
  <si>
    <t>IBM_E_El78</t>
  </si>
  <si>
    <t>IBM_E_El79</t>
  </si>
  <si>
    <t>IBM_E_El80</t>
  </si>
  <si>
    <t>IBM_E_El81</t>
  </si>
  <si>
    <t>IBM_E_El82</t>
  </si>
  <si>
    <t>IBM_E_El83</t>
  </si>
  <si>
    <t>IBM_E_El84</t>
  </si>
  <si>
    <t>IBM_E_El85</t>
  </si>
  <si>
    <t>IBM_E_El86</t>
  </si>
  <si>
    <t>IBM_E_El87</t>
  </si>
  <si>
    <t>IBM_E_El88</t>
  </si>
  <si>
    <t>IBM_A_El37</t>
  </si>
  <si>
    <t>IBM_A_El38</t>
  </si>
  <si>
    <t>IBM_A_El39</t>
  </si>
  <si>
    <t>IBM_A_El40</t>
  </si>
  <si>
    <t>IBM_A_El41</t>
  </si>
  <si>
    <t>IBM_A_El42</t>
  </si>
  <si>
    <t>Validation: Screening</t>
  </si>
  <si>
    <t>Validation: Design Principles 40-45% Cathode Loading</t>
  </si>
  <si>
    <t>Model Development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</si>
</sst>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0.65"/>
      <color theme="1"/>
      <name val="Calibri"/>
      <family val="2"/>
      <scheme val="minor"/>
    </font>
    <font>
      <sz val="11.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rgb="FF4472C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9">
    <xf numFmtId="0" fontId="0" fillId="0" borderId="0" xfId="0"/>
    <xf numFmtId="0" fontId="3" fillId="0" borderId="1" xfId="1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2" fillId="0" borderId="10" xfId="0" applyFont="1" applyBorder="1"/>
    <xf numFmtId="0" fontId="11" fillId="2" borderId="5" xfId="0" applyFont="1" applyFill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11" fontId="0" fillId="0" borderId="0" xfId="0" applyNumberFormat="1"/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3" fillId="0" borderId="0" xfId="0" applyFont="1"/>
    <xf numFmtId="0" fontId="13" fillId="0" borderId="2" xfId="0" applyFont="1" applyBorder="1"/>
    <xf numFmtId="0" fontId="13" fillId="0" borderId="3" xfId="0" applyFont="1" applyBorder="1"/>
    <xf numFmtId="11" fontId="13" fillId="0" borderId="3" xfId="0" applyNumberFormat="1" applyFont="1" applyBorder="1"/>
    <xf numFmtId="11" fontId="13" fillId="0" borderId="0" xfId="0" applyNumberFormat="1" applyFont="1"/>
    <xf numFmtId="11" fontId="13" fillId="0" borderId="2" xfId="0" applyNumberFormat="1" applyFont="1" applyBorder="1"/>
    <xf numFmtId="0" fontId="13" fillId="0" borderId="0" xfId="0" applyFont="1" applyBorder="1"/>
    <xf numFmtId="0" fontId="0" fillId="0" borderId="0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9" fillId="3" borderId="0" xfId="0" applyFont="1" applyFill="1"/>
    <xf numFmtId="0" fontId="0" fillId="0" borderId="0" xfId="0" applyFont="1"/>
    <xf numFmtId="0" fontId="14" fillId="0" borderId="0" xfId="0" applyFont="1" applyAlignment="1">
      <alignment horizontal="center"/>
    </xf>
    <xf numFmtId="0" fontId="0" fillId="3" borderId="0" xfId="0" applyFont="1" applyFill="1"/>
    <xf numFmtId="0" fontId="14" fillId="3" borderId="0" xfId="0" applyFont="1" applyFill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7B44-092C-C940-A9FD-63E4B7F4DE7C}">
  <dimension ref="A1:R48"/>
  <sheetViews>
    <sheetView workbookViewId="0">
      <selection activeCell="E13" sqref="E13"/>
    </sheetView>
  </sheetViews>
  <sheetFormatPr baseColWidth="10" defaultColWidth="11" defaultRowHeight="16" x14ac:dyDescent="0.2"/>
  <cols>
    <col min="1" max="1" width="40.6640625" bestFit="1" customWidth="1"/>
    <col min="2" max="2" width="11" bestFit="1" customWidth="1"/>
    <col min="3" max="3" width="10.6640625" bestFit="1" customWidth="1"/>
    <col min="4" max="4" width="8.1640625" bestFit="1" customWidth="1"/>
    <col min="5" max="5" width="20" bestFit="1" customWidth="1"/>
    <col min="6" max="6" width="18" bestFit="1" customWidth="1"/>
    <col min="7" max="8" width="3.1640625" bestFit="1" customWidth="1"/>
    <col min="9" max="9" width="2.6640625" bestFit="1" customWidth="1"/>
    <col min="10" max="10" width="2.33203125" bestFit="1" customWidth="1"/>
    <col min="11" max="11" width="2.5" bestFit="1" customWidth="1"/>
    <col min="12" max="13" width="2.33203125" bestFit="1" customWidth="1"/>
    <col min="14" max="14" width="2.5" bestFit="1" customWidth="1"/>
    <col min="15" max="15" width="2.33203125" bestFit="1" customWidth="1"/>
    <col min="16" max="16" width="2.1640625" bestFit="1" customWidth="1"/>
    <col min="17" max="17" width="3" bestFit="1" customWidth="1"/>
    <col min="18" max="18" width="2.6640625" bestFit="1" customWidth="1"/>
  </cols>
  <sheetData>
    <row r="1" spans="1:18" x14ac:dyDescent="0.2">
      <c r="A1" s="2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ht="17" x14ac:dyDescent="0.25">
      <c r="A2" t="s">
        <v>18</v>
      </c>
      <c r="B2" t="s">
        <v>19</v>
      </c>
      <c r="C2" t="s">
        <v>20</v>
      </c>
      <c r="D2">
        <f>(G2*12.011)+(H2*1.008)+(I2*15.999)+(J2*18.998)+(K2*14.007)+(L2*32.06)+(M2*30.974)+(N2*6.94)+(O2*10.81)+(P2*126.9)+(Q2*79.904)+(R2*35.45)</f>
        <v>287.07300000000004</v>
      </c>
      <c r="E2" s="3"/>
      <c r="G2" s="4">
        <f t="shared" ref="G2:G46" si="0">SUM(LEN($A2)-LEN(SUBSTITUTE($A2,G$1,"")))/LEN(G$1)</f>
        <v>2</v>
      </c>
      <c r="H2" s="4">
        <v>0</v>
      </c>
      <c r="I2" s="4">
        <f t="shared" ref="I2:R17" si="1">SUM(LEN($A2)-LEN(SUBSTITUTE($A2,I$1,"")))/LEN(I$1)</f>
        <v>4</v>
      </c>
      <c r="J2" s="4">
        <f t="shared" si="1"/>
        <v>6</v>
      </c>
      <c r="K2" s="4">
        <f t="shared" si="1"/>
        <v>1</v>
      </c>
      <c r="L2" s="4">
        <f t="shared" si="1"/>
        <v>2</v>
      </c>
      <c r="M2" s="4">
        <f t="shared" si="1"/>
        <v>0</v>
      </c>
      <c r="N2" s="4">
        <f t="shared" si="1"/>
        <v>1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</row>
    <row r="3" spans="1:18" ht="17" x14ac:dyDescent="0.25">
      <c r="A3" t="s">
        <v>21</v>
      </c>
      <c r="B3" t="s">
        <v>22</v>
      </c>
      <c r="C3" t="s">
        <v>20</v>
      </c>
      <c r="D3">
        <f t="shared" ref="D3:D48" si="2">(G3*12.011)+(H3*1.008)+(I3*15.999)+(J3*18.998)+(K3*14.007)+(L3*32.06)+(M3*30.974)+(N3*6.94)+(O3*10.81)+(P3*126.9)+(Q3*79.904)+(R3*35.45)</f>
        <v>187.05900000000003</v>
      </c>
      <c r="G3" s="4">
        <f t="shared" si="0"/>
        <v>0</v>
      </c>
      <c r="H3" s="4">
        <v>0</v>
      </c>
      <c r="I3" s="4">
        <f t="shared" si="1"/>
        <v>4</v>
      </c>
      <c r="J3" s="4">
        <f t="shared" si="1"/>
        <v>2</v>
      </c>
      <c r="K3" s="4">
        <f t="shared" si="1"/>
        <v>1</v>
      </c>
      <c r="L3" s="4">
        <f t="shared" si="1"/>
        <v>2</v>
      </c>
      <c r="M3" s="4">
        <f t="shared" si="1"/>
        <v>0</v>
      </c>
      <c r="N3" s="4">
        <f t="shared" si="1"/>
        <v>1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</row>
    <row r="4" spans="1:18" ht="17" x14ac:dyDescent="0.25">
      <c r="A4" t="s">
        <v>23</v>
      </c>
      <c r="B4" t="s">
        <v>24</v>
      </c>
      <c r="C4" t="s">
        <v>20</v>
      </c>
      <c r="D4">
        <f t="shared" si="2"/>
        <v>151.90199999999999</v>
      </c>
      <c r="G4" s="4">
        <f t="shared" si="0"/>
        <v>0</v>
      </c>
      <c r="H4" s="4">
        <v>0</v>
      </c>
      <c r="I4" s="4">
        <f t="shared" si="1"/>
        <v>0</v>
      </c>
      <c r="J4" s="4">
        <f t="shared" si="1"/>
        <v>6</v>
      </c>
      <c r="K4" s="4">
        <f t="shared" si="1"/>
        <v>0</v>
      </c>
      <c r="L4" s="4">
        <f t="shared" si="1"/>
        <v>0</v>
      </c>
      <c r="M4" s="4">
        <f t="shared" si="1"/>
        <v>1</v>
      </c>
      <c r="N4" s="4">
        <f t="shared" si="1"/>
        <v>1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</row>
    <row r="5" spans="1:18" ht="17" x14ac:dyDescent="0.25">
      <c r="A5" t="s">
        <v>25</v>
      </c>
      <c r="B5" t="s">
        <v>26</v>
      </c>
      <c r="C5" t="s">
        <v>20</v>
      </c>
      <c r="D5">
        <f t="shared" si="2"/>
        <v>133.84</v>
      </c>
      <c r="G5" s="4">
        <f t="shared" si="0"/>
        <v>0</v>
      </c>
      <c r="H5" s="4"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1</v>
      </c>
      <c r="O5" s="4">
        <f t="shared" si="1"/>
        <v>0</v>
      </c>
      <c r="P5" s="4">
        <f t="shared" si="1"/>
        <v>1</v>
      </c>
      <c r="Q5" s="4">
        <f t="shared" si="1"/>
        <v>0</v>
      </c>
      <c r="R5" s="4">
        <f t="shared" si="1"/>
        <v>0</v>
      </c>
    </row>
    <row r="6" spans="1:18" ht="17" x14ac:dyDescent="0.25">
      <c r="A6" t="s">
        <v>27</v>
      </c>
      <c r="B6" t="s">
        <v>28</v>
      </c>
      <c r="C6" t="s">
        <v>20</v>
      </c>
      <c r="D6">
        <f t="shared" si="2"/>
        <v>97.653999999999996</v>
      </c>
      <c r="G6" s="4">
        <f t="shared" si="0"/>
        <v>0</v>
      </c>
      <c r="H6" s="4"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1</v>
      </c>
      <c r="O6" s="4">
        <f t="shared" si="1"/>
        <v>1</v>
      </c>
      <c r="P6" s="4">
        <f t="shared" si="1"/>
        <v>0</v>
      </c>
      <c r="Q6" s="4">
        <f t="shared" si="1"/>
        <v>1</v>
      </c>
      <c r="R6" s="4">
        <f t="shared" si="1"/>
        <v>0</v>
      </c>
    </row>
    <row r="7" spans="1:18" ht="17" x14ac:dyDescent="0.25">
      <c r="A7" t="s">
        <v>29</v>
      </c>
      <c r="B7" t="s">
        <v>30</v>
      </c>
      <c r="C7" t="s">
        <v>20</v>
      </c>
      <c r="D7">
        <f t="shared" si="2"/>
        <v>42.39</v>
      </c>
      <c r="G7" s="4">
        <v>0</v>
      </c>
      <c r="H7" s="4"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1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1"/>
        <v>1</v>
      </c>
    </row>
    <row r="8" spans="1:18" ht="17" x14ac:dyDescent="0.25">
      <c r="A8" t="s">
        <v>31</v>
      </c>
      <c r="B8" t="s">
        <v>32</v>
      </c>
      <c r="C8" t="s">
        <v>20</v>
      </c>
      <c r="D8">
        <f t="shared" si="2"/>
        <v>25.938000000000002</v>
      </c>
      <c r="G8" s="4">
        <f t="shared" si="0"/>
        <v>0</v>
      </c>
      <c r="H8" s="4">
        <v>0</v>
      </c>
      <c r="I8" s="4">
        <f t="shared" si="1"/>
        <v>0</v>
      </c>
      <c r="J8" s="4">
        <f t="shared" si="1"/>
        <v>1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1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1"/>
        <v>0</v>
      </c>
    </row>
    <row r="9" spans="1:18" ht="17" x14ac:dyDescent="0.25">
      <c r="A9" t="s">
        <v>33</v>
      </c>
      <c r="B9" t="s">
        <v>34</v>
      </c>
      <c r="C9" t="s">
        <v>20</v>
      </c>
      <c r="D9">
        <f t="shared" si="2"/>
        <v>193.786</v>
      </c>
      <c r="G9" s="4">
        <f t="shared" si="0"/>
        <v>4</v>
      </c>
      <c r="H9" s="4">
        <v>0</v>
      </c>
      <c r="I9" s="4">
        <f t="shared" si="1"/>
        <v>8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1</v>
      </c>
      <c r="O9" s="4">
        <f t="shared" si="1"/>
        <v>1</v>
      </c>
      <c r="P9" s="4">
        <f t="shared" si="1"/>
        <v>0</v>
      </c>
      <c r="Q9" s="4">
        <f t="shared" si="1"/>
        <v>0</v>
      </c>
      <c r="R9" s="4">
        <f t="shared" si="1"/>
        <v>0</v>
      </c>
    </row>
    <row r="10" spans="1:18" ht="17" x14ac:dyDescent="0.25">
      <c r="A10" t="s">
        <v>35</v>
      </c>
      <c r="B10" t="s">
        <v>36</v>
      </c>
      <c r="C10" t="s">
        <v>20</v>
      </c>
      <c r="D10">
        <f t="shared" si="2"/>
        <v>143.76400000000001</v>
      </c>
      <c r="G10" s="4">
        <f t="shared" si="0"/>
        <v>2</v>
      </c>
      <c r="H10" s="4">
        <v>0</v>
      </c>
      <c r="I10" s="4">
        <f t="shared" si="1"/>
        <v>4</v>
      </c>
      <c r="J10" s="4">
        <f t="shared" si="1"/>
        <v>2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1</v>
      </c>
      <c r="O10" s="4">
        <f t="shared" si="1"/>
        <v>1</v>
      </c>
      <c r="P10" s="4">
        <f t="shared" si="1"/>
        <v>0</v>
      </c>
      <c r="Q10" s="4">
        <f t="shared" si="1"/>
        <v>0</v>
      </c>
      <c r="R10" s="4">
        <f t="shared" si="1"/>
        <v>0</v>
      </c>
    </row>
    <row r="11" spans="1:18" ht="17" x14ac:dyDescent="0.25">
      <c r="A11" s="5" t="s">
        <v>37</v>
      </c>
      <c r="B11" t="s">
        <v>38</v>
      </c>
      <c r="C11" t="s">
        <v>20</v>
      </c>
      <c r="D11">
        <f t="shared" si="2"/>
        <v>68.944000000000003</v>
      </c>
      <c r="G11" s="4">
        <f t="shared" si="0"/>
        <v>0</v>
      </c>
      <c r="H11" s="4">
        <v>0</v>
      </c>
      <c r="I11" s="4">
        <f t="shared" si="1"/>
        <v>3</v>
      </c>
      <c r="J11" s="4">
        <f t="shared" si="1"/>
        <v>0</v>
      </c>
      <c r="K11" s="4">
        <f t="shared" si="1"/>
        <v>1</v>
      </c>
      <c r="L11" s="4">
        <f t="shared" si="1"/>
        <v>0</v>
      </c>
      <c r="M11" s="4">
        <f t="shared" si="1"/>
        <v>0</v>
      </c>
      <c r="N11" s="4">
        <f t="shared" si="1"/>
        <v>1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1"/>
        <v>0</v>
      </c>
    </row>
    <row r="12" spans="1:18" ht="17" x14ac:dyDescent="0.25">
      <c r="A12" t="s">
        <v>39</v>
      </c>
      <c r="B12" t="s">
        <v>40</v>
      </c>
      <c r="C12" t="s">
        <v>20</v>
      </c>
      <c r="D12">
        <f t="shared" si="2"/>
        <v>93.742000000000004</v>
      </c>
      <c r="G12" s="4">
        <f t="shared" si="0"/>
        <v>0</v>
      </c>
      <c r="H12" s="4">
        <v>0</v>
      </c>
      <c r="I12" s="4">
        <f t="shared" si="1"/>
        <v>0</v>
      </c>
      <c r="J12" s="4">
        <f t="shared" si="1"/>
        <v>4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1</v>
      </c>
      <c r="O12" s="4">
        <f t="shared" si="1"/>
        <v>1</v>
      </c>
      <c r="P12" s="4">
        <f t="shared" si="1"/>
        <v>0</v>
      </c>
      <c r="Q12" s="4">
        <f t="shared" si="1"/>
        <v>0</v>
      </c>
      <c r="R12" s="4">
        <f t="shared" si="1"/>
        <v>0</v>
      </c>
    </row>
    <row r="13" spans="1:18" ht="17" x14ac:dyDescent="0.25">
      <c r="A13" t="s">
        <v>41</v>
      </c>
      <c r="B13" t="s">
        <v>42</v>
      </c>
      <c r="C13" t="s">
        <v>43</v>
      </c>
      <c r="D13">
        <f t="shared" si="2"/>
        <v>74.079000000000008</v>
      </c>
      <c r="E13">
        <v>1.06</v>
      </c>
      <c r="G13" s="4">
        <f t="shared" si="0"/>
        <v>3</v>
      </c>
      <c r="H13" s="4">
        <v>6</v>
      </c>
      <c r="I13" s="4">
        <f t="shared" si="1"/>
        <v>2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1"/>
        <v>0</v>
      </c>
    </row>
    <row r="14" spans="1:18" ht="17" x14ac:dyDescent="0.25">
      <c r="A14" t="s">
        <v>44</v>
      </c>
      <c r="B14" t="s">
        <v>45</v>
      </c>
      <c r="C14" t="s">
        <v>43</v>
      </c>
      <c r="D14">
        <f t="shared" si="2"/>
        <v>90.078000000000003</v>
      </c>
      <c r="E14">
        <v>1.17</v>
      </c>
      <c r="G14" s="4">
        <f t="shared" si="0"/>
        <v>3</v>
      </c>
      <c r="H14" s="4">
        <v>6</v>
      </c>
      <c r="I14" s="4">
        <f t="shared" si="1"/>
        <v>3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1"/>
        <v>0</v>
      </c>
    </row>
    <row r="15" spans="1:18" ht="17" x14ac:dyDescent="0.25">
      <c r="A15" t="s">
        <v>46</v>
      </c>
      <c r="B15" t="s">
        <v>47</v>
      </c>
      <c r="C15" t="s">
        <v>43</v>
      </c>
      <c r="D15">
        <f t="shared" si="2"/>
        <v>90.122</v>
      </c>
      <c r="G15" s="4">
        <f t="shared" si="0"/>
        <v>4</v>
      </c>
      <c r="H15" s="4">
        <v>10</v>
      </c>
      <c r="I15" s="4">
        <f t="shared" si="1"/>
        <v>2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1"/>
        <v>0</v>
      </c>
    </row>
    <row r="16" spans="1:18" ht="17" x14ac:dyDescent="0.25">
      <c r="A16" t="s">
        <v>48</v>
      </c>
      <c r="B16" t="s">
        <v>49</v>
      </c>
      <c r="C16" t="s">
        <v>43</v>
      </c>
      <c r="D16">
        <f t="shared" si="2"/>
        <v>134.17500000000001</v>
      </c>
      <c r="G16" s="4">
        <f t="shared" si="0"/>
        <v>6</v>
      </c>
      <c r="H16" s="4">
        <v>14</v>
      </c>
      <c r="I16" s="4">
        <f t="shared" si="1"/>
        <v>3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1"/>
        <v>0</v>
      </c>
    </row>
    <row r="17" spans="1:18" ht="17" x14ac:dyDescent="0.25">
      <c r="A17" t="s">
        <v>50</v>
      </c>
      <c r="B17" t="s">
        <v>51</v>
      </c>
      <c r="C17" t="s">
        <v>43</v>
      </c>
      <c r="D17">
        <f t="shared" si="2"/>
        <v>178.22800000000001</v>
      </c>
      <c r="E17">
        <v>0.98599999999999999</v>
      </c>
      <c r="G17" s="4">
        <f t="shared" si="0"/>
        <v>8</v>
      </c>
      <c r="H17" s="4">
        <v>18</v>
      </c>
      <c r="I17" s="4">
        <f t="shared" si="1"/>
        <v>4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</row>
    <row r="18" spans="1:18" ht="17" x14ac:dyDescent="0.25">
      <c r="A18" t="s">
        <v>52</v>
      </c>
      <c r="B18" t="s">
        <v>53</v>
      </c>
      <c r="C18" t="s">
        <v>43</v>
      </c>
      <c r="D18">
        <f t="shared" si="2"/>
        <v>222.28100000000001</v>
      </c>
      <c r="E18">
        <v>1.0089999999999999</v>
      </c>
      <c r="G18" s="4">
        <f t="shared" si="0"/>
        <v>10</v>
      </c>
      <c r="H18" s="4">
        <v>22</v>
      </c>
      <c r="I18" s="4">
        <f t="shared" ref="I18:R33" si="3">SUM(LEN($A18)-LEN(SUBSTITUTE($A18,I$1,"")))/LEN(I$1)</f>
        <v>5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4">
        <f t="shared" si="3"/>
        <v>0</v>
      </c>
      <c r="R18" s="4">
        <f t="shared" si="3"/>
        <v>0</v>
      </c>
    </row>
    <row r="19" spans="1:18" ht="17" x14ac:dyDescent="0.25">
      <c r="A19" t="s">
        <v>54</v>
      </c>
      <c r="B19" t="s">
        <v>55</v>
      </c>
      <c r="C19" t="s">
        <v>43</v>
      </c>
      <c r="D19">
        <f t="shared" si="2"/>
        <v>88.061999999999998</v>
      </c>
      <c r="E19">
        <v>1.321</v>
      </c>
      <c r="G19" s="4">
        <f t="shared" si="0"/>
        <v>3</v>
      </c>
      <c r="H19" s="4">
        <v>4</v>
      </c>
      <c r="I19" s="4">
        <f t="shared" si="3"/>
        <v>3</v>
      </c>
      <c r="J19" s="4">
        <f t="shared" si="3"/>
        <v>0</v>
      </c>
      <c r="K19" s="4">
        <f t="shared" si="3"/>
        <v>0</v>
      </c>
      <c r="L19" s="4">
        <f t="shared" si="3"/>
        <v>0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 t="shared" si="3"/>
        <v>0</v>
      </c>
      <c r="R19" s="4">
        <f t="shared" si="3"/>
        <v>0</v>
      </c>
    </row>
    <row r="20" spans="1:18" ht="17" x14ac:dyDescent="0.25">
      <c r="A20" t="s">
        <v>56</v>
      </c>
      <c r="B20" t="s">
        <v>57</v>
      </c>
      <c r="C20" t="s">
        <v>43</v>
      </c>
      <c r="D20">
        <f t="shared" si="2"/>
        <v>118.13199999999999</v>
      </c>
      <c r="G20" s="4">
        <f t="shared" si="0"/>
        <v>5</v>
      </c>
      <c r="H20" s="4">
        <v>10</v>
      </c>
      <c r="I20" s="4">
        <f t="shared" si="3"/>
        <v>3</v>
      </c>
      <c r="J20" s="4">
        <f t="shared" si="3"/>
        <v>0</v>
      </c>
      <c r="K20" s="4">
        <f t="shared" si="3"/>
        <v>0</v>
      </c>
      <c r="L20" s="4">
        <f t="shared" si="3"/>
        <v>0</v>
      </c>
      <c r="M20" s="4">
        <f t="shared" si="3"/>
        <v>0</v>
      </c>
      <c r="N20" s="4">
        <f t="shared" si="3"/>
        <v>0</v>
      </c>
      <c r="O20" s="4">
        <f t="shared" si="3"/>
        <v>0</v>
      </c>
      <c r="P20" s="4">
        <f t="shared" si="3"/>
        <v>0</v>
      </c>
      <c r="Q20" s="4">
        <f t="shared" si="3"/>
        <v>0</v>
      </c>
      <c r="R20" s="4">
        <f t="shared" si="3"/>
        <v>0</v>
      </c>
    </row>
    <row r="21" spans="1:18" ht="17" x14ac:dyDescent="0.25">
      <c r="A21" t="s">
        <v>58</v>
      </c>
      <c r="B21" t="s">
        <v>59</v>
      </c>
      <c r="C21" t="s">
        <v>43</v>
      </c>
      <c r="D21">
        <f t="shared" si="2"/>
        <v>90.078000000000003</v>
      </c>
      <c r="G21" s="4">
        <f t="shared" si="0"/>
        <v>3</v>
      </c>
      <c r="H21" s="4">
        <v>6</v>
      </c>
      <c r="I21" s="4">
        <f t="shared" si="3"/>
        <v>3</v>
      </c>
      <c r="J21" s="4">
        <f t="shared" si="3"/>
        <v>0</v>
      </c>
      <c r="K21" s="4">
        <f t="shared" si="3"/>
        <v>0</v>
      </c>
      <c r="L21" s="4">
        <f t="shared" si="3"/>
        <v>0</v>
      </c>
      <c r="M21" s="4">
        <f t="shared" si="3"/>
        <v>0</v>
      </c>
      <c r="N21" s="4">
        <f t="shared" si="3"/>
        <v>0</v>
      </c>
      <c r="O21" s="4">
        <f t="shared" si="3"/>
        <v>0</v>
      </c>
      <c r="P21" s="4">
        <f t="shared" si="3"/>
        <v>0</v>
      </c>
      <c r="Q21" s="4">
        <f t="shared" si="3"/>
        <v>0</v>
      </c>
      <c r="R21" s="4">
        <f t="shared" si="3"/>
        <v>0</v>
      </c>
    </row>
    <row r="22" spans="1:18" ht="17" x14ac:dyDescent="0.25">
      <c r="A22" t="s">
        <v>60</v>
      </c>
      <c r="B22" t="s">
        <v>61</v>
      </c>
      <c r="C22" t="s">
        <v>43</v>
      </c>
      <c r="D22">
        <f t="shared" si="2"/>
        <v>104.10499999999999</v>
      </c>
      <c r="G22" s="4">
        <f t="shared" si="0"/>
        <v>4</v>
      </c>
      <c r="H22" s="4">
        <v>8</v>
      </c>
      <c r="I22" s="4">
        <f t="shared" si="3"/>
        <v>3</v>
      </c>
      <c r="J22" s="4">
        <f t="shared" si="3"/>
        <v>0</v>
      </c>
      <c r="K22" s="4">
        <f t="shared" si="3"/>
        <v>0</v>
      </c>
      <c r="L22" s="4">
        <f t="shared" si="3"/>
        <v>0</v>
      </c>
      <c r="M22" s="4">
        <f t="shared" si="3"/>
        <v>0</v>
      </c>
      <c r="N22" s="4">
        <f t="shared" si="3"/>
        <v>0</v>
      </c>
      <c r="O22" s="4">
        <f t="shared" si="3"/>
        <v>0</v>
      </c>
      <c r="P22" s="4">
        <f t="shared" si="3"/>
        <v>0</v>
      </c>
      <c r="Q22" s="4">
        <f t="shared" si="3"/>
        <v>0</v>
      </c>
      <c r="R22" s="4">
        <f t="shared" si="3"/>
        <v>0</v>
      </c>
    </row>
    <row r="23" spans="1:18" ht="17" x14ac:dyDescent="0.25">
      <c r="A23" t="s">
        <v>62</v>
      </c>
      <c r="B23" t="s">
        <v>63</v>
      </c>
      <c r="C23" t="s">
        <v>43</v>
      </c>
      <c r="D23">
        <f t="shared" si="2"/>
        <v>102.089</v>
      </c>
      <c r="G23" s="4">
        <f t="shared" si="0"/>
        <v>4</v>
      </c>
      <c r="H23" s="4">
        <v>6</v>
      </c>
      <c r="I23" s="4">
        <f t="shared" si="3"/>
        <v>3</v>
      </c>
      <c r="J23" s="4">
        <f t="shared" si="3"/>
        <v>0</v>
      </c>
      <c r="K23" s="4">
        <f t="shared" si="3"/>
        <v>0</v>
      </c>
      <c r="L23" s="4">
        <f t="shared" si="3"/>
        <v>0</v>
      </c>
      <c r="M23" s="4">
        <f t="shared" si="3"/>
        <v>0</v>
      </c>
      <c r="N23" s="4">
        <f t="shared" si="3"/>
        <v>0</v>
      </c>
      <c r="O23" s="4">
        <f t="shared" si="3"/>
        <v>0</v>
      </c>
      <c r="P23" s="4">
        <f t="shared" si="3"/>
        <v>0</v>
      </c>
      <c r="Q23" s="4">
        <f t="shared" si="3"/>
        <v>0</v>
      </c>
      <c r="R23" s="4">
        <f t="shared" si="3"/>
        <v>0</v>
      </c>
    </row>
    <row r="24" spans="1:18" ht="17" x14ac:dyDescent="0.25">
      <c r="A24" t="s">
        <v>64</v>
      </c>
      <c r="B24" t="s">
        <v>65</v>
      </c>
      <c r="C24" t="s">
        <v>43</v>
      </c>
      <c r="D24">
        <f t="shared" si="2"/>
        <v>86.045999999999992</v>
      </c>
      <c r="G24" s="4">
        <f t="shared" si="0"/>
        <v>3</v>
      </c>
      <c r="H24" s="4">
        <v>2</v>
      </c>
      <c r="I24" s="4">
        <f t="shared" si="3"/>
        <v>3</v>
      </c>
      <c r="J24" s="4">
        <f t="shared" si="3"/>
        <v>0</v>
      </c>
      <c r="K24" s="4">
        <f t="shared" si="3"/>
        <v>0</v>
      </c>
      <c r="L24" s="4">
        <f t="shared" si="3"/>
        <v>0</v>
      </c>
      <c r="M24" s="4">
        <f t="shared" si="3"/>
        <v>0</v>
      </c>
      <c r="N24" s="4">
        <f t="shared" si="3"/>
        <v>0</v>
      </c>
      <c r="O24" s="4">
        <f t="shared" si="3"/>
        <v>0</v>
      </c>
      <c r="P24" s="4">
        <f t="shared" si="3"/>
        <v>0</v>
      </c>
      <c r="Q24" s="4">
        <f t="shared" si="3"/>
        <v>0</v>
      </c>
      <c r="R24" s="4">
        <f t="shared" si="3"/>
        <v>0</v>
      </c>
    </row>
    <row r="25" spans="1:18" ht="17" x14ac:dyDescent="0.25">
      <c r="A25" t="s">
        <v>66</v>
      </c>
      <c r="B25" t="s">
        <v>67</v>
      </c>
      <c r="C25" t="s">
        <v>43</v>
      </c>
      <c r="D25">
        <f t="shared" si="2"/>
        <v>106.05200000000001</v>
      </c>
      <c r="G25" s="4">
        <f t="shared" si="0"/>
        <v>3</v>
      </c>
      <c r="H25" s="4">
        <v>3</v>
      </c>
      <c r="I25" s="4">
        <f t="shared" si="3"/>
        <v>3</v>
      </c>
      <c r="J25" s="4">
        <f t="shared" si="3"/>
        <v>1</v>
      </c>
      <c r="K25" s="4">
        <f t="shared" si="3"/>
        <v>0</v>
      </c>
      <c r="L25" s="4">
        <f t="shared" si="3"/>
        <v>0</v>
      </c>
      <c r="M25" s="4">
        <f t="shared" si="3"/>
        <v>0</v>
      </c>
      <c r="N25" s="4">
        <f t="shared" si="3"/>
        <v>0</v>
      </c>
      <c r="O25" s="4">
        <f t="shared" si="3"/>
        <v>0</v>
      </c>
      <c r="P25" s="4">
        <f t="shared" si="3"/>
        <v>0</v>
      </c>
      <c r="Q25" s="4">
        <f t="shared" si="3"/>
        <v>0</v>
      </c>
      <c r="R25" s="4">
        <f t="shared" si="3"/>
        <v>0</v>
      </c>
    </row>
    <row r="26" spans="1:18" ht="17" x14ac:dyDescent="0.25">
      <c r="A26" t="s">
        <v>68</v>
      </c>
      <c r="B26" t="s">
        <v>69</v>
      </c>
      <c r="C26" t="s">
        <v>43</v>
      </c>
      <c r="D26">
        <f t="shared" si="2"/>
        <v>124.042</v>
      </c>
      <c r="G26" s="4">
        <f t="shared" si="0"/>
        <v>3</v>
      </c>
      <c r="H26" s="4">
        <v>2</v>
      </c>
      <c r="I26" s="4">
        <f t="shared" si="3"/>
        <v>3</v>
      </c>
      <c r="J26" s="4">
        <f t="shared" si="3"/>
        <v>2</v>
      </c>
      <c r="K26" s="4">
        <f t="shared" si="3"/>
        <v>0</v>
      </c>
      <c r="L26" s="4">
        <f t="shared" si="3"/>
        <v>0</v>
      </c>
      <c r="M26" s="4">
        <f t="shared" si="3"/>
        <v>0</v>
      </c>
      <c r="N26" s="4">
        <f t="shared" si="3"/>
        <v>0</v>
      </c>
      <c r="O26" s="4">
        <f t="shared" si="3"/>
        <v>0</v>
      </c>
      <c r="P26" s="4">
        <f t="shared" si="3"/>
        <v>0</v>
      </c>
      <c r="Q26" s="4">
        <f t="shared" si="3"/>
        <v>0</v>
      </c>
      <c r="R26" s="4">
        <f t="shared" si="3"/>
        <v>0</v>
      </c>
    </row>
    <row r="27" spans="1:18" ht="17" x14ac:dyDescent="0.25">
      <c r="A27" t="s">
        <v>70</v>
      </c>
      <c r="B27" t="s">
        <v>71</v>
      </c>
      <c r="C27" t="s">
        <v>43</v>
      </c>
      <c r="D27">
        <f t="shared" si="2"/>
        <v>41.052999999999997</v>
      </c>
      <c r="G27" s="4">
        <f t="shared" si="0"/>
        <v>2</v>
      </c>
      <c r="H27" s="4">
        <v>3</v>
      </c>
      <c r="I27" s="4">
        <f t="shared" si="3"/>
        <v>0</v>
      </c>
      <c r="J27" s="4">
        <f t="shared" si="3"/>
        <v>0</v>
      </c>
      <c r="K27" s="4">
        <f t="shared" si="3"/>
        <v>1</v>
      </c>
      <c r="L27" s="4">
        <f t="shared" si="3"/>
        <v>0</v>
      </c>
      <c r="M27" s="4">
        <f t="shared" si="3"/>
        <v>0</v>
      </c>
      <c r="N27" s="4">
        <f t="shared" si="3"/>
        <v>0</v>
      </c>
      <c r="O27" s="4">
        <f t="shared" si="3"/>
        <v>0</v>
      </c>
      <c r="P27" s="4">
        <f t="shared" si="3"/>
        <v>0</v>
      </c>
      <c r="Q27" s="4">
        <f t="shared" si="3"/>
        <v>0</v>
      </c>
      <c r="R27" s="4">
        <f t="shared" si="3"/>
        <v>0</v>
      </c>
    </row>
    <row r="28" spans="1:18" ht="17" x14ac:dyDescent="0.25">
      <c r="A28" t="s">
        <v>72</v>
      </c>
      <c r="B28" t="s">
        <v>73</v>
      </c>
      <c r="C28" t="s">
        <v>43</v>
      </c>
      <c r="D28">
        <f t="shared" si="2"/>
        <v>71.079000000000008</v>
      </c>
      <c r="G28" s="4">
        <f t="shared" si="0"/>
        <v>3</v>
      </c>
      <c r="H28">
        <v>5</v>
      </c>
      <c r="I28" s="4">
        <f t="shared" si="3"/>
        <v>1</v>
      </c>
      <c r="J28" s="4">
        <f t="shared" si="3"/>
        <v>0</v>
      </c>
      <c r="K28" s="4">
        <f t="shared" si="3"/>
        <v>1</v>
      </c>
      <c r="L28" s="4">
        <f t="shared" si="3"/>
        <v>0</v>
      </c>
      <c r="M28" s="4">
        <f t="shared" si="3"/>
        <v>0</v>
      </c>
      <c r="N28" s="4">
        <f t="shared" si="3"/>
        <v>0</v>
      </c>
      <c r="O28" s="4">
        <f t="shared" si="3"/>
        <v>0</v>
      </c>
      <c r="P28" s="4">
        <f t="shared" si="3"/>
        <v>0</v>
      </c>
      <c r="Q28" s="4">
        <f t="shared" si="3"/>
        <v>0</v>
      </c>
      <c r="R28" s="4">
        <f t="shared" si="3"/>
        <v>0</v>
      </c>
    </row>
    <row r="29" spans="1:18" ht="17" x14ac:dyDescent="0.25">
      <c r="A29" t="s">
        <v>74</v>
      </c>
      <c r="B29" t="s">
        <v>75</v>
      </c>
      <c r="C29" t="s">
        <v>43</v>
      </c>
      <c r="D29">
        <f t="shared" si="2"/>
        <v>85.105999999999995</v>
      </c>
      <c r="G29" s="4">
        <f t="shared" si="0"/>
        <v>4</v>
      </c>
      <c r="H29" s="4">
        <v>7</v>
      </c>
      <c r="I29" s="4">
        <f t="shared" si="3"/>
        <v>1</v>
      </c>
      <c r="J29" s="4">
        <f t="shared" si="3"/>
        <v>0</v>
      </c>
      <c r="K29" s="4">
        <f t="shared" si="3"/>
        <v>1</v>
      </c>
      <c r="L29" s="4">
        <f t="shared" si="3"/>
        <v>0</v>
      </c>
      <c r="M29" s="4">
        <f t="shared" si="3"/>
        <v>0</v>
      </c>
      <c r="N29" s="4">
        <f t="shared" si="3"/>
        <v>0</v>
      </c>
      <c r="O29" s="4">
        <f t="shared" si="3"/>
        <v>0</v>
      </c>
      <c r="P29" s="4">
        <f t="shared" si="3"/>
        <v>0</v>
      </c>
      <c r="Q29" s="4">
        <f t="shared" si="3"/>
        <v>0</v>
      </c>
      <c r="R29" s="4">
        <f t="shared" si="3"/>
        <v>0</v>
      </c>
    </row>
    <row r="30" spans="1:18" ht="17" x14ac:dyDescent="0.25">
      <c r="A30" t="s">
        <v>76</v>
      </c>
      <c r="B30" t="s">
        <v>77</v>
      </c>
      <c r="C30" t="s">
        <v>43</v>
      </c>
      <c r="D30">
        <f t="shared" si="2"/>
        <v>72.106999999999999</v>
      </c>
      <c r="G30" s="4">
        <f t="shared" si="0"/>
        <v>4</v>
      </c>
      <c r="H30" s="4">
        <v>8</v>
      </c>
      <c r="I30" s="4">
        <f t="shared" si="3"/>
        <v>1</v>
      </c>
      <c r="J30" s="4">
        <f t="shared" si="3"/>
        <v>0</v>
      </c>
      <c r="K30" s="4">
        <f t="shared" si="3"/>
        <v>0</v>
      </c>
      <c r="L30" s="4">
        <f t="shared" si="3"/>
        <v>0</v>
      </c>
      <c r="M30" s="4">
        <f t="shared" si="3"/>
        <v>0</v>
      </c>
      <c r="N30" s="4">
        <f t="shared" si="3"/>
        <v>0</v>
      </c>
      <c r="O30" s="4">
        <f t="shared" si="3"/>
        <v>0</v>
      </c>
      <c r="P30" s="4">
        <f t="shared" si="3"/>
        <v>0</v>
      </c>
      <c r="Q30" s="4">
        <f t="shared" si="3"/>
        <v>0</v>
      </c>
      <c r="R30" s="4">
        <f t="shared" si="3"/>
        <v>0</v>
      </c>
    </row>
    <row r="31" spans="1:18" ht="17" x14ac:dyDescent="0.25">
      <c r="A31" t="s">
        <v>78</v>
      </c>
      <c r="B31" t="s">
        <v>79</v>
      </c>
      <c r="C31" t="s">
        <v>43</v>
      </c>
      <c r="D31">
        <f t="shared" si="2"/>
        <v>86.133999999999986</v>
      </c>
      <c r="G31" s="4">
        <f t="shared" si="0"/>
        <v>5</v>
      </c>
      <c r="H31" s="4">
        <v>10</v>
      </c>
      <c r="I31" s="4">
        <f t="shared" si="3"/>
        <v>1</v>
      </c>
      <c r="J31" s="4">
        <f t="shared" si="3"/>
        <v>0</v>
      </c>
      <c r="K31" s="4">
        <f t="shared" si="3"/>
        <v>0</v>
      </c>
      <c r="L31" s="4">
        <f t="shared" si="3"/>
        <v>0</v>
      </c>
      <c r="M31" s="4">
        <f t="shared" si="3"/>
        <v>0</v>
      </c>
      <c r="N31" s="4">
        <f t="shared" si="3"/>
        <v>0</v>
      </c>
      <c r="O31" s="4">
        <f t="shared" si="3"/>
        <v>0</v>
      </c>
      <c r="P31" s="4">
        <f t="shared" si="3"/>
        <v>0</v>
      </c>
      <c r="Q31" s="4">
        <f t="shared" si="3"/>
        <v>0</v>
      </c>
      <c r="R31" s="4">
        <f t="shared" si="3"/>
        <v>0</v>
      </c>
    </row>
    <row r="32" spans="1:18" ht="17" x14ac:dyDescent="0.25">
      <c r="A32" t="s">
        <v>80</v>
      </c>
      <c r="B32" t="s">
        <v>81</v>
      </c>
      <c r="C32" t="s">
        <v>43</v>
      </c>
      <c r="D32">
        <f t="shared" si="2"/>
        <v>108.14399999999999</v>
      </c>
      <c r="G32" s="4">
        <f t="shared" si="0"/>
        <v>6</v>
      </c>
      <c r="H32" s="4">
        <v>8</v>
      </c>
      <c r="I32" s="4">
        <f t="shared" si="3"/>
        <v>0</v>
      </c>
      <c r="J32" s="4">
        <f t="shared" si="3"/>
        <v>0</v>
      </c>
      <c r="K32" s="4">
        <f t="shared" si="3"/>
        <v>2</v>
      </c>
      <c r="L32" s="4">
        <f t="shared" si="3"/>
        <v>0</v>
      </c>
      <c r="M32" s="4">
        <f t="shared" si="3"/>
        <v>0</v>
      </c>
      <c r="N32" s="4">
        <f t="shared" si="3"/>
        <v>0</v>
      </c>
      <c r="O32" s="4">
        <f t="shared" si="3"/>
        <v>0</v>
      </c>
      <c r="P32" s="4">
        <f t="shared" si="3"/>
        <v>0</v>
      </c>
      <c r="Q32" s="4">
        <f t="shared" si="3"/>
        <v>0</v>
      </c>
      <c r="R32" s="4">
        <f t="shared" si="3"/>
        <v>0</v>
      </c>
    </row>
    <row r="33" spans="1:18" ht="17" x14ac:dyDescent="0.25">
      <c r="A33" t="s">
        <v>82</v>
      </c>
      <c r="B33" t="s">
        <v>83</v>
      </c>
      <c r="C33" t="s">
        <v>43</v>
      </c>
      <c r="D33">
        <f t="shared" si="2"/>
        <v>114.14799999999998</v>
      </c>
      <c r="E33">
        <v>1.056</v>
      </c>
      <c r="G33" s="4">
        <f t="shared" si="0"/>
        <v>5</v>
      </c>
      <c r="H33" s="4">
        <v>10</v>
      </c>
      <c r="I33" s="4">
        <f t="shared" si="3"/>
        <v>1</v>
      </c>
      <c r="J33" s="4">
        <f t="shared" si="3"/>
        <v>0</v>
      </c>
      <c r="K33" s="4">
        <f t="shared" si="3"/>
        <v>2</v>
      </c>
      <c r="L33" s="4">
        <f t="shared" si="3"/>
        <v>0</v>
      </c>
      <c r="M33" s="4">
        <f t="shared" si="3"/>
        <v>0</v>
      </c>
      <c r="N33" s="4">
        <f t="shared" si="3"/>
        <v>0</v>
      </c>
      <c r="O33" s="4">
        <f t="shared" si="3"/>
        <v>0</v>
      </c>
      <c r="P33" s="4">
        <f t="shared" si="3"/>
        <v>0</v>
      </c>
      <c r="Q33" s="4">
        <f t="shared" si="3"/>
        <v>0</v>
      </c>
      <c r="R33" s="4">
        <f t="shared" si="3"/>
        <v>0</v>
      </c>
    </row>
    <row r="34" spans="1:18" ht="17" x14ac:dyDescent="0.25">
      <c r="A34" t="s">
        <v>84</v>
      </c>
      <c r="B34" t="s">
        <v>85</v>
      </c>
      <c r="C34" t="s">
        <v>43</v>
      </c>
      <c r="D34">
        <f t="shared" si="2"/>
        <v>88.11</v>
      </c>
      <c r="G34" s="4">
        <f t="shared" si="0"/>
        <v>3</v>
      </c>
      <c r="H34" s="4">
        <v>8</v>
      </c>
      <c r="I34" s="4">
        <f t="shared" ref="I34:R48" si="4">SUM(LEN($A34)-LEN(SUBSTITUTE($A34,I$1,"")))/LEN(I$1)</f>
        <v>1</v>
      </c>
      <c r="J34" s="4">
        <f t="shared" si="4"/>
        <v>0</v>
      </c>
      <c r="K34" s="4">
        <f t="shared" si="4"/>
        <v>2</v>
      </c>
      <c r="L34" s="4">
        <f t="shared" si="4"/>
        <v>0</v>
      </c>
      <c r="M34" s="4">
        <f t="shared" si="4"/>
        <v>0</v>
      </c>
      <c r="N34" s="4">
        <f t="shared" si="4"/>
        <v>0</v>
      </c>
      <c r="O34" s="4">
        <f t="shared" si="4"/>
        <v>0</v>
      </c>
      <c r="P34" s="4">
        <f t="shared" si="4"/>
        <v>0</v>
      </c>
      <c r="Q34" s="4">
        <f t="shared" si="4"/>
        <v>0</v>
      </c>
      <c r="R34" s="4">
        <f t="shared" si="4"/>
        <v>0</v>
      </c>
    </row>
    <row r="35" spans="1:18" ht="17" x14ac:dyDescent="0.25">
      <c r="A35" t="s">
        <v>86</v>
      </c>
      <c r="B35" t="s">
        <v>87</v>
      </c>
      <c r="C35" t="s">
        <v>43</v>
      </c>
      <c r="D35">
        <f t="shared" si="2"/>
        <v>179.20400000000001</v>
      </c>
      <c r="G35" s="4">
        <f t="shared" si="0"/>
        <v>6</v>
      </c>
      <c r="H35" s="4">
        <v>18</v>
      </c>
      <c r="I35" s="4">
        <f t="shared" si="4"/>
        <v>1</v>
      </c>
      <c r="J35" s="4">
        <f t="shared" si="4"/>
        <v>0</v>
      </c>
      <c r="K35" s="4">
        <f t="shared" si="4"/>
        <v>3</v>
      </c>
      <c r="L35" s="4">
        <f t="shared" si="4"/>
        <v>0</v>
      </c>
      <c r="M35" s="4">
        <f t="shared" si="4"/>
        <v>1</v>
      </c>
      <c r="N35" s="4">
        <f t="shared" si="4"/>
        <v>0</v>
      </c>
      <c r="O35" s="4">
        <f t="shared" si="4"/>
        <v>0</v>
      </c>
      <c r="P35" s="4">
        <f t="shared" si="4"/>
        <v>0</v>
      </c>
      <c r="Q35" s="4">
        <f t="shared" si="4"/>
        <v>0</v>
      </c>
      <c r="R35" s="4">
        <f t="shared" si="4"/>
        <v>0</v>
      </c>
    </row>
    <row r="36" spans="1:18" ht="17" x14ac:dyDescent="0.25">
      <c r="A36" s="6" t="s">
        <v>88</v>
      </c>
      <c r="B36" t="s">
        <v>89</v>
      </c>
      <c r="C36" t="s">
        <v>43</v>
      </c>
      <c r="D36">
        <f t="shared" si="2"/>
        <v>128.17500000000001</v>
      </c>
      <c r="G36" s="4">
        <f t="shared" si="0"/>
        <v>6</v>
      </c>
      <c r="H36" s="4">
        <v>12</v>
      </c>
      <c r="I36" s="4">
        <f t="shared" si="4"/>
        <v>1</v>
      </c>
      <c r="J36" s="4">
        <f t="shared" si="4"/>
        <v>0</v>
      </c>
      <c r="K36" s="4">
        <f t="shared" si="4"/>
        <v>2</v>
      </c>
      <c r="L36" s="4">
        <f t="shared" si="4"/>
        <v>0</v>
      </c>
      <c r="M36" s="4">
        <f t="shared" si="4"/>
        <v>0</v>
      </c>
      <c r="N36" s="4">
        <f t="shared" si="4"/>
        <v>0</v>
      </c>
      <c r="O36" s="4">
        <f t="shared" si="4"/>
        <v>0</v>
      </c>
      <c r="P36" s="4">
        <f t="shared" si="4"/>
        <v>0</v>
      </c>
      <c r="Q36" s="4">
        <f t="shared" si="4"/>
        <v>0</v>
      </c>
      <c r="R36" s="4">
        <f t="shared" si="4"/>
        <v>0</v>
      </c>
    </row>
    <row r="37" spans="1:18" ht="17" x14ac:dyDescent="0.25">
      <c r="A37" t="s">
        <v>90</v>
      </c>
      <c r="B37" t="s">
        <v>91</v>
      </c>
      <c r="C37" t="s">
        <v>43</v>
      </c>
      <c r="D37">
        <f t="shared" si="2"/>
        <v>78.129000000000005</v>
      </c>
      <c r="G37" s="4">
        <f t="shared" si="0"/>
        <v>2</v>
      </c>
      <c r="H37" s="4">
        <v>6</v>
      </c>
      <c r="I37" s="4">
        <f t="shared" si="4"/>
        <v>1</v>
      </c>
      <c r="J37" s="4">
        <f t="shared" si="4"/>
        <v>0</v>
      </c>
      <c r="K37" s="4">
        <f t="shared" si="4"/>
        <v>0</v>
      </c>
      <c r="L37" s="4">
        <f t="shared" si="4"/>
        <v>1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</row>
    <row r="38" spans="1:18" ht="17" x14ac:dyDescent="0.25">
      <c r="A38" t="s">
        <v>92</v>
      </c>
      <c r="B38" t="s">
        <v>93</v>
      </c>
      <c r="C38" t="s">
        <v>43</v>
      </c>
      <c r="D38">
        <f t="shared" si="2"/>
        <v>80.089999999999989</v>
      </c>
      <c r="G38" s="4">
        <f t="shared" si="0"/>
        <v>4</v>
      </c>
      <c r="H38">
        <v>4</v>
      </c>
      <c r="I38" s="4">
        <f t="shared" si="4"/>
        <v>0</v>
      </c>
      <c r="J38" s="4">
        <f t="shared" si="4"/>
        <v>0</v>
      </c>
      <c r="K38" s="4">
        <f t="shared" si="4"/>
        <v>2</v>
      </c>
      <c r="L38" s="4">
        <f t="shared" si="4"/>
        <v>0</v>
      </c>
      <c r="M38" s="4">
        <f t="shared" si="4"/>
        <v>0</v>
      </c>
      <c r="N38" s="4">
        <f t="shared" si="4"/>
        <v>0</v>
      </c>
      <c r="O38" s="4">
        <f t="shared" si="4"/>
        <v>0</v>
      </c>
      <c r="P38" s="4">
        <f t="shared" si="4"/>
        <v>0</v>
      </c>
      <c r="Q38" s="4">
        <f t="shared" si="4"/>
        <v>0</v>
      </c>
      <c r="R38" s="4">
        <f t="shared" si="4"/>
        <v>0</v>
      </c>
    </row>
    <row r="39" spans="1:18" ht="17" x14ac:dyDescent="0.25">
      <c r="A39" t="s">
        <v>94</v>
      </c>
      <c r="B39" t="s">
        <v>95</v>
      </c>
      <c r="C39" t="s">
        <v>43</v>
      </c>
      <c r="D39">
        <f t="shared" si="2"/>
        <v>114.14400000000001</v>
      </c>
      <c r="G39" s="4">
        <f t="shared" si="0"/>
        <v>6</v>
      </c>
      <c r="H39" s="4">
        <v>10</v>
      </c>
      <c r="I39" s="4">
        <f t="shared" si="4"/>
        <v>2</v>
      </c>
      <c r="J39" s="4">
        <f t="shared" si="4"/>
        <v>0</v>
      </c>
      <c r="K39" s="4">
        <f t="shared" si="4"/>
        <v>0</v>
      </c>
      <c r="L39" s="4">
        <f t="shared" si="4"/>
        <v>0</v>
      </c>
      <c r="M39" s="4">
        <f t="shared" si="4"/>
        <v>0</v>
      </c>
      <c r="N39" s="4">
        <f t="shared" si="4"/>
        <v>0</v>
      </c>
      <c r="O39" s="4">
        <f t="shared" si="4"/>
        <v>0</v>
      </c>
      <c r="P39" s="4">
        <f t="shared" si="4"/>
        <v>0</v>
      </c>
      <c r="Q39" s="4">
        <f t="shared" si="4"/>
        <v>0</v>
      </c>
      <c r="R39" s="4">
        <f t="shared" si="4"/>
        <v>0</v>
      </c>
    </row>
    <row r="40" spans="1:18" ht="17" x14ac:dyDescent="0.25">
      <c r="A40" s="2" t="s">
        <v>96</v>
      </c>
      <c r="B40" t="s">
        <v>97</v>
      </c>
      <c r="C40" t="s">
        <v>43</v>
      </c>
      <c r="D40">
        <f t="shared" si="2"/>
        <v>86.09</v>
      </c>
      <c r="G40" s="4">
        <f t="shared" si="0"/>
        <v>4</v>
      </c>
      <c r="H40" s="4">
        <v>6</v>
      </c>
      <c r="I40" s="4">
        <f t="shared" si="4"/>
        <v>2</v>
      </c>
      <c r="J40" s="4">
        <f t="shared" si="4"/>
        <v>0</v>
      </c>
      <c r="K40" s="4">
        <f t="shared" si="4"/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</row>
    <row r="41" spans="1:18" ht="17" x14ac:dyDescent="0.25">
      <c r="A41" s="2" t="s">
        <v>98</v>
      </c>
      <c r="B41" t="s">
        <v>99</v>
      </c>
      <c r="C41" t="s">
        <v>43</v>
      </c>
      <c r="D41">
        <f t="shared" si="2"/>
        <v>88.105999999999995</v>
      </c>
      <c r="G41" s="4">
        <f t="shared" si="0"/>
        <v>4</v>
      </c>
      <c r="H41" s="4">
        <v>8</v>
      </c>
      <c r="I41" s="4">
        <f t="shared" si="4"/>
        <v>2</v>
      </c>
      <c r="J41" s="4">
        <f t="shared" si="4"/>
        <v>0</v>
      </c>
      <c r="K41" s="4">
        <f t="shared" si="4"/>
        <v>0</v>
      </c>
      <c r="L41" s="4">
        <f t="shared" si="4"/>
        <v>0</v>
      </c>
      <c r="M41" s="4">
        <f t="shared" si="4"/>
        <v>0</v>
      </c>
      <c r="N41" s="4">
        <f t="shared" si="4"/>
        <v>0</v>
      </c>
      <c r="O41" s="4">
        <f t="shared" si="4"/>
        <v>0</v>
      </c>
      <c r="P41" s="4">
        <f t="shared" si="4"/>
        <v>0</v>
      </c>
      <c r="Q41" s="4">
        <f t="shared" si="4"/>
        <v>0</v>
      </c>
      <c r="R41" s="4">
        <f t="shared" si="4"/>
        <v>0</v>
      </c>
    </row>
    <row r="42" spans="1:18" ht="17" x14ac:dyDescent="0.25">
      <c r="A42" t="s">
        <v>100</v>
      </c>
      <c r="B42" t="s">
        <v>101</v>
      </c>
      <c r="C42" t="s">
        <v>43</v>
      </c>
      <c r="D42">
        <f t="shared" si="2"/>
        <v>88.105999999999995</v>
      </c>
      <c r="G42" s="4">
        <f t="shared" si="0"/>
        <v>4</v>
      </c>
      <c r="H42">
        <v>8</v>
      </c>
      <c r="I42" s="4">
        <f t="shared" si="4"/>
        <v>2</v>
      </c>
      <c r="J42" s="4">
        <f t="shared" si="4"/>
        <v>0</v>
      </c>
      <c r="K42" s="4">
        <f t="shared" si="4"/>
        <v>0</v>
      </c>
      <c r="L42" s="4">
        <f t="shared" si="4"/>
        <v>0</v>
      </c>
      <c r="M42" s="4">
        <f t="shared" si="4"/>
        <v>0</v>
      </c>
      <c r="N42" s="4">
        <f t="shared" si="4"/>
        <v>0</v>
      </c>
      <c r="O42" s="4">
        <f t="shared" si="4"/>
        <v>0</v>
      </c>
      <c r="P42" s="4">
        <f t="shared" si="4"/>
        <v>0</v>
      </c>
      <c r="Q42" s="4">
        <f t="shared" si="4"/>
        <v>0</v>
      </c>
      <c r="R42" s="4">
        <f t="shared" si="4"/>
        <v>0</v>
      </c>
    </row>
    <row r="43" spans="1:18" ht="17" x14ac:dyDescent="0.25">
      <c r="A43" t="s">
        <v>102</v>
      </c>
      <c r="B43" t="s">
        <v>103</v>
      </c>
      <c r="C43" t="s">
        <v>43</v>
      </c>
      <c r="D43">
        <f t="shared" si="2"/>
        <v>118.176</v>
      </c>
      <c r="G43" s="4">
        <f t="shared" si="0"/>
        <v>6</v>
      </c>
      <c r="H43" s="4">
        <v>14</v>
      </c>
      <c r="I43" s="4">
        <f t="shared" si="4"/>
        <v>2</v>
      </c>
      <c r="J43" s="4">
        <f t="shared" si="4"/>
        <v>0</v>
      </c>
      <c r="K43" s="4">
        <f t="shared" si="4"/>
        <v>0</v>
      </c>
      <c r="L43" s="4">
        <f t="shared" si="4"/>
        <v>0</v>
      </c>
      <c r="M43" s="4">
        <f t="shared" si="4"/>
        <v>0</v>
      </c>
      <c r="N43" s="4">
        <f t="shared" si="4"/>
        <v>0</v>
      </c>
      <c r="O43" s="4">
        <f t="shared" si="4"/>
        <v>0</v>
      </c>
      <c r="P43" s="4">
        <f t="shared" si="4"/>
        <v>0</v>
      </c>
      <c r="Q43" s="4">
        <f t="shared" si="4"/>
        <v>0</v>
      </c>
      <c r="R43" s="4">
        <f t="shared" si="4"/>
        <v>0</v>
      </c>
    </row>
    <row r="44" spans="1:18" ht="17" x14ac:dyDescent="0.25">
      <c r="A44" s="2" t="s">
        <v>104</v>
      </c>
      <c r="B44" t="s">
        <v>105</v>
      </c>
      <c r="C44" t="s">
        <v>43</v>
      </c>
      <c r="D44">
        <f t="shared" si="2"/>
        <v>232.07</v>
      </c>
      <c r="G44" s="4">
        <f t="shared" si="0"/>
        <v>5</v>
      </c>
      <c r="H44" s="2">
        <v>4</v>
      </c>
      <c r="I44" s="4">
        <f t="shared" si="4"/>
        <v>1</v>
      </c>
      <c r="J44" s="4">
        <f t="shared" si="4"/>
        <v>8</v>
      </c>
      <c r="K44" s="4">
        <f t="shared" si="4"/>
        <v>0</v>
      </c>
      <c r="L44" s="4">
        <f t="shared" si="4"/>
        <v>0</v>
      </c>
      <c r="M44" s="4">
        <f t="shared" si="4"/>
        <v>0</v>
      </c>
      <c r="N44" s="4">
        <f t="shared" si="4"/>
        <v>0</v>
      </c>
      <c r="O44" s="4">
        <f t="shared" si="4"/>
        <v>0</v>
      </c>
      <c r="P44" s="4">
        <f t="shared" si="4"/>
        <v>0</v>
      </c>
      <c r="Q44" s="4">
        <f t="shared" si="4"/>
        <v>0</v>
      </c>
      <c r="R44" s="4">
        <f t="shared" si="4"/>
        <v>0</v>
      </c>
    </row>
    <row r="45" spans="1:18" ht="17" x14ac:dyDescent="0.25">
      <c r="A45" t="s">
        <v>106</v>
      </c>
      <c r="B45" t="s">
        <v>13</v>
      </c>
      <c r="C45" t="s">
        <v>107</v>
      </c>
      <c r="D45">
        <f t="shared" si="2"/>
        <v>6.94</v>
      </c>
      <c r="E45">
        <v>0.53400000000000003</v>
      </c>
      <c r="G45" s="4">
        <f t="shared" si="0"/>
        <v>0</v>
      </c>
      <c r="H45" s="2">
        <v>0</v>
      </c>
      <c r="I45" s="4">
        <f t="shared" si="4"/>
        <v>0</v>
      </c>
      <c r="J45" s="4">
        <f t="shared" si="4"/>
        <v>0</v>
      </c>
      <c r="K45" s="4">
        <f t="shared" si="4"/>
        <v>0</v>
      </c>
      <c r="L45" s="4">
        <f t="shared" si="4"/>
        <v>0</v>
      </c>
      <c r="M45" s="4">
        <f t="shared" si="4"/>
        <v>0</v>
      </c>
      <c r="N45" s="4">
        <f t="shared" si="4"/>
        <v>1</v>
      </c>
      <c r="O45" s="4">
        <f t="shared" si="4"/>
        <v>0</v>
      </c>
      <c r="P45" s="4">
        <f t="shared" si="4"/>
        <v>0</v>
      </c>
      <c r="Q45" s="4">
        <f t="shared" si="4"/>
        <v>0</v>
      </c>
      <c r="R45" s="4">
        <f t="shared" si="4"/>
        <v>0</v>
      </c>
    </row>
    <row r="46" spans="1:18" ht="17" x14ac:dyDescent="0.25">
      <c r="A46" t="s">
        <v>108</v>
      </c>
      <c r="B46" t="s">
        <v>109</v>
      </c>
      <c r="C46" t="s">
        <v>43</v>
      </c>
      <c r="D46">
        <f t="shared" si="2"/>
        <v>148.202</v>
      </c>
      <c r="E46">
        <v>0.92100000000000004</v>
      </c>
      <c r="G46" s="4">
        <f t="shared" si="0"/>
        <v>7</v>
      </c>
      <c r="H46" s="2">
        <v>16</v>
      </c>
      <c r="I46" s="4">
        <f t="shared" si="4"/>
        <v>3</v>
      </c>
      <c r="J46" s="4">
        <f t="shared" si="4"/>
        <v>0</v>
      </c>
      <c r="K46" s="4">
        <f t="shared" si="4"/>
        <v>0</v>
      </c>
      <c r="L46" s="4">
        <f t="shared" si="4"/>
        <v>0</v>
      </c>
      <c r="M46" s="4">
        <f t="shared" si="4"/>
        <v>0</v>
      </c>
      <c r="N46" s="4">
        <f t="shared" si="4"/>
        <v>0</v>
      </c>
      <c r="O46" s="4">
        <f t="shared" si="4"/>
        <v>0</v>
      </c>
      <c r="P46" s="4">
        <f t="shared" si="4"/>
        <v>0</v>
      </c>
      <c r="Q46" s="4">
        <f t="shared" si="4"/>
        <v>0</v>
      </c>
      <c r="R46" s="4">
        <f t="shared" si="4"/>
        <v>0</v>
      </c>
    </row>
    <row r="47" spans="1:18" ht="17" x14ac:dyDescent="0.25">
      <c r="A47" t="s">
        <v>110</v>
      </c>
      <c r="B47" t="s">
        <v>111</v>
      </c>
      <c r="C47" t="s">
        <v>43</v>
      </c>
      <c r="D47">
        <f t="shared" si="2"/>
        <v>82.105999999999995</v>
      </c>
      <c r="E47">
        <v>1.03</v>
      </c>
      <c r="G47" s="4">
        <f t="shared" ref="G47:G48" si="5">SUM(LEN($A47)-LEN(SUBSTITUTE($A47,G$1,"")))/LEN(G$1)</f>
        <v>4</v>
      </c>
      <c r="H47" s="2">
        <v>6</v>
      </c>
      <c r="I47" s="4">
        <f>SUM(LEN($A47)-LEN(SUBSTITUTE($A47,I$1,"")))/LEN(I$1)</f>
        <v>0</v>
      </c>
      <c r="J47" s="4">
        <f t="shared" si="4"/>
        <v>0</v>
      </c>
      <c r="K47" s="4">
        <f t="shared" si="4"/>
        <v>2</v>
      </c>
      <c r="L47" s="4">
        <f t="shared" si="4"/>
        <v>0</v>
      </c>
      <c r="M47" s="4">
        <f t="shared" si="4"/>
        <v>0</v>
      </c>
      <c r="N47" s="4">
        <f t="shared" si="4"/>
        <v>0</v>
      </c>
      <c r="O47" s="4">
        <f t="shared" si="4"/>
        <v>0</v>
      </c>
      <c r="P47" s="4">
        <f t="shared" si="4"/>
        <v>0</v>
      </c>
      <c r="Q47" s="4">
        <f t="shared" si="4"/>
        <v>0</v>
      </c>
      <c r="R47" s="4">
        <f t="shared" si="4"/>
        <v>0</v>
      </c>
    </row>
    <row r="48" spans="1:18" ht="17" x14ac:dyDescent="0.25">
      <c r="A48" t="s">
        <v>112</v>
      </c>
      <c r="B48" t="s">
        <v>113</v>
      </c>
      <c r="C48" t="s">
        <v>43</v>
      </c>
      <c r="D48">
        <f t="shared" si="2"/>
        <v>87.122</v>
      </c>
      <c r="E48">
        <v>0.93700000000000006</v>
      </c>
      <c r="G48" s="4">
        <f t="shared" si="5"/>
        <v>4</v>
      </c>
      <c r="H48" s="2">
        <v>9</v>
      </c>
      <c r="I48" s="4">
        <f t="shared" si="4"/>
        <v>1</v>
      </c>
      <c r="J48" s="4">
        <f t="shared" si="4"/>
        <v>0</v>
      </c>
      <c r="K48" s="4">
        <f t="shared" si="4"/>
        <v>1</v>
      </c>
      <c r="L48" s="4">
        <f t="shared" si="4"/>
        <v>0</v>
      </c>
      <c r="M48" s="4">
        <f t="shared" si="4"/>
        <v>0</v>
      </c>
      <c r="N48" s="4">
        <f t="shared" si="4"/>
        <v>0</v>
      </c>
      <c r="O48" s="4">
        <f t="shared" si="4"/>
        <v>0</v>
      </c>
      <c r="P48" s="4">
        <f t="shared" si="4"/>
        <v>0</v>
      </c>
      <c r="Q48" s="4">
        <f t="shared" si="4"/>
        <v>0</v>
      </c>
      <c r="R48" s="4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D853-BA8E-514B-9872-8DD38BE4E9B0}">
  <dimension ref="A1:AT128"/>
  <sheetViews>
    <sheetView tabSelected="1" zoomScale="117" zoomScaleNormal="18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1" defaultRowHeight="16" x14ac:dyDescent="0.2"/>
  <cols>
    <col min="1" max="1" width="53.83203125" customWidth="1"/>
    <col min="2" max="2" width="10.6640625" bestFit="1" customWidth="1"/>
    <col min="3" max="3" width="19.1640625" customWidth="1"/>
    <col min="4" max="4" width="6.1640625" customWidth="1"/>
    <col min="5" max="5" width="13.6640625" customWidth="1"/>
    <col min="6" max="6" width="10.5" customWidth="1"/>
    <col min="7" max="7" width="27.33203125" bestFit="1" customWidth="1"/>
    <col min="8" max="8" width="25.6640625" bestFit="1" customWidth="1"/>
    <col min="9" max="9" width="42.6640625" bestFit="1" customWidth="1"/>
    <col min="10" max="10" width="28.6640625" bestFit="1" customWidth="1"/>
    <col min="11" max="11" width="17.6640625" bestFit="1" customWidth="1"/>
    <col min="12" max="12" width="5.5" customWidth="1"/>
    <col min="13" max="13" width="11" customWidth="1"/>
    <col min="16" max="16" width="15.6640625" bestFit="1" customWidth="1"/>
    <col min="18" max="18" width="20.1640625" customWidth="1"/>
    <col min="20" max="20" width="16.5" customWidth="1"/>
    <col min="22" max="22" width="38.1640625" customWidth="1"/>
    <col min="23" max="23" width="15.1640625" bestFit="1" customWidth="1"/>
    <col min="24" max="24" width="15.6640625" bestFit="1" customWidth="1"/>
    <col min="26" max="26" width="39.1640625" customWidth="1"/>
    <col min="27" max="27" width="15.1640625" bestFit="1" customWidth="1"/>
    <col min="31" max="31" width="13.5" customWidth="1"/>
    <col min="34" max="34" width="15.5" customWidth="1"/>
    <col min="38" max="38" width="13.1640625" customWidth="1"/>
    <col min="42" max="42" width="18.6640625" customWidth="1"/>
    <col min="46" max="46" width="16.5" customWidth="1"/>
  </cols>
  <sheetData>
    <row r="1" spans="1:46" s="1" customFormat="1" ht="21" thickBot="1" x14ac:dyDescent="0.3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  <c r="S1" s="1" t="s">
        <v>132</v>
      </c>
      <c r="T1" s="1" t="s">
        <v>133</v>
      </c>
      <c r="U1" s="1" t="s">
        <v>134</v>
      </c>
      <c r="V1" s="1" t="s">
        <v>135</v>
      </c>
      <c r="W1" s="1" t="s">
        <v>136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142</v>
      </c>
      <c r="AD1" s="1" t="s">
        <v>143</v>
      </c>
      <c r="AE1" s="1" t="s">
        <v>144</v>
      </c>
      <c r="AF1" s="1" t="s">
        <v>145</v>
      </c>
      <c r="AG1" s="1" t="s">
        <v>146</v>
      </c>
      <c r="AH1" s="1" t="s">
        <v>147</v>
      </c>
      <c r="AI1" s="1" t="s">
        <v>148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" t="s">
        <v>154</v>
      </c>
      <c r="AP1" s="1" t="s">
        <v>155</v>
      </c>
      <c r="AQ1" s="1" t="s">
        <v>156</v>
      </c>
      <c r="AR1" s="1" t="s">
        <v>157</v>
      </c>
      <c r="AT1" s="1" t="s">
        <v>158</v>
      </c>
    </row>
    <row r="2" spans="1:46" ht="22" thickTop="1" thickBot="1" x14ac:dyDescent="0.3">
      <c r="A2" s="10" t="s">
        <v>329</v>
      </c>
      <c r="AE2" s="1" t="s">
        <v>159</v>
      </c>
      <c r="AI2" s="1" t="s">
        <v>160</v>
      </c>
      <c r="AM2" s="20" t="s">
        <v>161</v>
      </c>
      <c r="AQ2" s="20" t="s">
        <v>162</v>
      </c>
    </row>
    <row r="3" spans="1:46" ht="17" thickTop="1" x14ac:dyDescent="0.2">
      <c r="A3" t="s">
        <v>206</v>
      </c>
      <c r="B3" t="s">
        <v>163</v>
      </c>
      <c r="C3" t="s">
        <v>164</v>
      </c>
      <c r="D3" t="s">
        <v>10</v>
      </c>
      <c r="E3" t="s">
        <v>165</v>
      </c>
      <c r="F3" t="s">
        <v>166</v>
      </c>
      <c r="G3">
        <v>3.5</v>
      </c>
      <c r="H3">
        <v>35.4</v>
      </c>
      <c r="I3" s="8" t="s">
        <v>167</v>
      </c>
      <c r="J3" t="s">
        <v>168</v>
      </c>
      <c r="K3" t="s">
        <v>164</v>
      </c>
      <c r="L3" t="s">
        <v>169</v>
      </c>
      <c r="M3" s="7" t="s">
        <v>30</v>
      </c>
      <c r="N3" t="str">
        <f>INDEX('SMILES Materials Info'!$A:$F,MATCH(M3,'SMILES Materials Info'!$B:$B,0),1)</f>
        <v>[Li+].[Cl-]  </v>
      </c>
      <c r="O3">
        <v>30.5</v>
      </c>
      <c r="P3">
        <f>O3/1000/( INDEX('SMILES Materials Info'!$A:$F,MATCH(M3,'SMILES Materials Info'!$B:$B,0),4))</f>
        <v>7.1950931823543281E-4</v>
      </c>
      <c r="Q3" t="s">
        <v>38</v>
      </c>
      <c r="R3" t="str">
        <f>INDEX('SMILES Materials Info'!$A:$F,MATCH(Q3,'SMILES Materials Info'!$B:$B,0),1)</f>
        <v>[Li+].[N+](=O)([O-])[O-]</v>
      </c>
      <c r="S3">
        <v>14.2</v>
      </c>
      <c r="T3">
        <f>S3/1000/( INDEX('SMILES Materials Info'!$A:$F,MATCH(Q3,'SMILES Materials Info'!$B:$B,0),4))</f>
        <v>2.0596426084938497E-4</v>
      </c>
      <c r="U3" t="s">
        <v>34</v>
      </c>
      <c r="V3" t="str">
        <f>INDEX('SMILES Materials Info'!$A:$F,MATCH(U3,'SMILES Materials Info'!$B:$B,0),1)</f>
        <v>[Li+].[B-]12(OC(=O)C(=O)O1)OC(=O)C(=O)O2  </v>
      </c>
      <c r="W3">
        <v>41.9</v>
      </c>
      <c r="X3">
        <f>W3/1000/( INDEX('SMILES Materials Info'!$A:$F,MATCH(U3,'SMILES Materials Info'!$B:$B,0),4))</f>
        <v>2.1621788983724314E-4</v>
      </c>
      <c r="Y3" t="s">
        <v>19</v>
      </c>
      <c r="Z3" t="str">
        <f>INDEX('SMILES Materials Info'!$A:$F,MATCH(Y3,'SMILES Materials Info'!$B:$B,0),1)</f>
        <v>[Li+].C(F)(F)(F)S(=O)(=O)[N-]S(=O)(=O)C(F)(F)F</v>
      </c>
      <c r="AA3">
        <v>75.2</v>
      </c>
      <c r="AB3">
        <f>AA3/1000/( INDEX('SMILES Materials Info'!$A:$F,MATCH(Y3,'SMILES Materials Info'!$B:$B,0),4))</f>
        <v>2.6195427643839719E-4</v>
      </c>
      <c r="AC3" t="s">
        <v>42</v>
      </c>
      <c r="AD3" t="str">
        <f>INDEX('SMILES Materials Info'!$A:$F,MATCH(AC3,'SMILES Materials Info'!$B:$B,0),1)</f>
        <v>C1COCO1</v>
      </c>
      <c r="AE3">
        <v>334</v>
      </c>
      <c r="AF3">
        <f>(INDEX('SMILES Materials Info'!$A:$F,MATCH(AC3,'SMILES Materials Info'!$B:$B,0),5)*(AE3/1000))/(INDEX('SMILES Materials Info'!$A:$F,MATCH(AC3,'SMILES Materials Info'!$B:$B,0),4))</f>
        <v>4.7792221817249151E-3</v>
      </c>
      <c r="AG3" s="7" t="s">
        <v>83</v>
      </c>
      <c r="AH3" t="str">
        <f>INDEX('SMILES Materials Info'!$A:$F,MATCH(AG3,'SMILES Materials Info'!$B:$B,0),1)</f>
        <v>CN1CCN(C1=O)C</v>
      </c>
      <c r="AI3">
        <v>333</v>
      </c>
      <c r="AJ3">
        <f>(INDEX('SMILES Materials Info'!$A:$F,MATCH(AG3,'SMILES Materials Info'!$B:$B,0),5)*(AI3/1000))/(INDEX('SMILES Materials Info'!$A:$F,MATCH(AG3,'SMILES Materials Info'!$B:$B,0),4))</f>
        <v>3.0806321617549153E-3</v>
      </c>
      <c r="AK3" s="7" t="s">
        <v>55</v>
      </c>
      <c r="AL3" t="str">
        <f>INDEX('SMILES Materials Info'!$A:$F,MATCH(AK3,'SMILES Materials Info'!$B:$B,0),1)</f>
        <v>C1COC(=O)O1</v>
      </c>
      <c r="AM3">
        <v>333</v>
      </c>
      <c r="AN3">
        <f>(INDEX('SMILES Materials Info'!$A:$F,MATCH(AK3,'SMILES Materials Info'!$B:$B,0),5)*(AM3/1000))/(INDEX('SMILES Materials Info'!$A:$F,MATCH(AK3,'SMILES Materials Info'!$B:$B,0),4))</f>
        <v>4.9952646998705462E-3</v>
      </c>
      <c r="AO3" s="7" t="s">
        <v>53</v>
      </c>
      <c r="AP3" t="str">
        <f>INDEX('SMILES Materials Info'!$A:$F,MATCH(AO3,'SMILES Materials Info'!$B:$B,0),1)</f>
        <v>COCCOCCOCCOCCOC</v>
      </c>
      <c r="AQ3">
        <v>0</v>
      </c>
      <c r="AR3">
        <f>(INDEX('SMILES Materials Info'!$A:$F,MATCH(AO3,'SMILES Materials Info'!$B:$B,0),5)*(AQ3/1000))/(INDEX('SMILES Materials Info'!$A:$F,MATCH(AO3,'SMILES Materials Info'!$B:$B,0),4))</f>
        <v>0</v>
      </c>
    </row>
    <row r="4" spans="1:46" x14ac:dyDescent="0.2">
      <c r="A4" t="s">
        <v>207</v>
      </c>
      <c r="B4" t="s">
        <v>163</v>
      </c>
      <c r="C4" t="s">
        <v>164</v>
      </c>
      <c r="D4" t="s">
        <v>10</v>
      </c>
      <c r="E4" t="s">
        <v>165</v>
      </c>
      <c r="F4" t="s">
        <v>166</v>
      </c>
      <c r="G4">
        <v>3.6</v>
      </c>
      <c r="H4">
        <v>33.03</v>
      </c>
      <c r="I4" s="8" t="s">
        <v>167</v>
      </c>
      <c r="J4" t="s">
        <v>168</v>
      </c>
      <c r="K4" t="s">
        <v>164</v>
      </c>
      <c r="L4" t="s">
        <v>169</v>
      </c>
      <c r="M4" s="7" t="s">
        <v>30</v>
      </c>
      <c r="N4" t="str">
        <f>INDEX('SMILES Materials Info'!A:F,MATCH(M4,'SMILES Materials Info'!B:B,0),1)</f>
        <v>[Li+].[Cl-]  </v>
      </c>
      <c r="O4">
        <v>31.3</v>
      </c>
      <c r="P4">
        <f>O4/1000/( INDEX('SMILES Materials Info'!$A:$F,MATCH(M4,'SMILES Materials Info'!$B:$B,0),4))</f>
        <v>7.3838169379570652E-4</v>
      </c>
      <c r="Q4" t="s">
        <v>38</v>
      </c>
      <c r="R4" t="str">
        <f>INDEX('SMILES Materials Info'!$A:$F,MATCH(Q4,'SMILES Materials Info'!$B:$B,0),1)</f>
        <v>[Li+].[N+](=O)([O-])[O-]</v>
      </c>
      <c r="S4">
        <v>15.2</v>
      </c>
      <c r="T4">
        <f>S4/1000/( INDEX('SMILES Materials Info'!$A:$F,MATCH(Q4,'SMILES Materials Info'!$B:$B,0),4))</f>
        <v>2.2046878626131352E-4</v>
      </c>
      <c r="U4" t="s">
        <v>34</v>
      </c>
      <c r="V4" t="str">
        <f>INDEX('SMILES Materials Info'!$A:$F,MATCH(U4,'SMILES Materials Info'!$B:$B,0),1)</f>
        <v>[Li+].[B-]12(OC(=O)C(=O)O1)OC(=O)C(=O)O2  </v>
      </c>
      <c r="W4">
        <v>40.5</v>
      </c>
      <c r="X4">
        <f>W4/1000/( INDEX('SMILES Materials Info'!$A:$F,MATCH(U4,'SMILES Materials Info'!$B:$B,0),4))</f>
        <v>2.0899342573766938E-4</v>
      </c>
      <c r="Y4" t="s">
        <v>19</v>
      </c>
      <c r="Z4" t="str">
        <f>INDEX('SMILES Materials Info'!$A:$F,MATCH(Y4,'SMILES Materials Info'!$B:$B,0),1)</f>
        <v>[Li+].C(F)(F)(F)S(=O)(=O)[N-]S(=O)(=O)C(F)(F)F</v>
      </c>
      <c r="AA4">
        <v>75.7</v>
      </c>
      <c r="AB4">
        <f>AA4/1000/( INDEX('SMILES Materials Info'!$A:$F,MATCH(Y4,'SMILES Materials Info'!$B:$B,0),4))</f>
        <v>2.6369599370195036E-4</v>
      </c>
      <c r="AC4" t="s">
        <v>42</v>
      </c>
      <c r="AD4" t="str">
        <f>INDEX('SMILES Materials Info'!$A:$F,MATCH(AC4,'SMILES Materials Info'!$B:$B,0),1)</f>
        <v>C1COCO1</v>
      </c>
      <c r="AE4">
        <v>250</v>
      </c>
      <c r="AF4">
        <f>(INDEX('SMILES Materials Info'!$A:$F,MATCH(AC4,'SMILES Materials Info'!$B:$B,0),5)*(AE4/1000))/(INDEX('SMILES Materials Info'!$A:$F,MATCH(AC4,'SMILES Materials Info'!$B:$B,0),4))</f>
        <v>3.5772621120695471E-3</v>
      </c>
      <c r="AG4" s="7" t="s">
        <v>83</v>
      </c>
      <c r="AH4" t="str">
        <f>INDEX('SMILES Materials Info'!$A:$F,MATCH(AG4,'SMILES Materials Info'!$B:$B,0),1)</f>
        <v>CN1CCN(C1=O)C</v>
      </c>
      <c r="AI4">
        <v>250</v>
      </c>
      <c r="AJ4">
        <f>(INDEX('SMILES Materials Info'!$A:$F,MATCH(AG4,'SMILES Materials Info'!$B:$B,0),5)*(AI4/1000))/(INDEX('SMILES Materials Info'!$A:$F,MATCH(AG4,'SMILES Materials Info'!$B:$B,0),4))</f>
        <v>2.3127869082244109E-3</v>
      </c>
      <c r="AK4" s="7" t="s">
        <v>55</v>
      </c>
      <c r="AL4" t="str">
        <f>INDEX('SMILES Materials Info'!$A:$F,MATCH(AK4,'SMILES Materials Info'!$B:$B,0),1)</f>
        <v>C1COC(=O)O1</v>
      </c>
      <c r="AM4">
        <v>250</v>
      </c>
      <c r="AN4">
        <f>(INDEX('SMILES Materials Info'!$A:$F,MATCH(AK4,'SMILES Materials Info'!$B:$B,0),5)*(AM4/1000))/(INDEX('SMILES Materials Info'!$A:$F,MATCH(AK4,'SMILES Materials Info'!$B:$B,0),4))</f>
        <v>3.750198723626536E-3</v>
      </c>
      <c r="AO4" s="7" t="s">
        <v>53</v>
      </c>
      <c r="AP4" t="str">
        <f>INDEX('SMILES Materials Info'!$A:$F,MATCH(AO4,'SMILES Materials Info'!$B:$B,0),1)</f>
        <v>COCCOCCOCCOCCOC</v>
      </c>
      <c r="AQ4">
        <v>250</v>
      </c>
      <c r="AR4">
        <f>(INDEX('SMILES Materials Info'!$A:$F,MATCH(AO4,'SMILES Materials Info'!$B:$B,0),5)*(AQ4/1000))/(INDEX('SMILES Materials Info'!$A:$F,MATCH(AO4,'SMILES Materials Info'!$B:$B,0),4))</f>
        <v>1.1348248388301293E-3</v>
      </c>
    </row>
    <row r="5" spans="1:46" x14ac:dyDescent="0.2">
      <c r="A5" t="s">
        <v>208</v>
      </c>
      <c r="B5" t="s">
        <v>163</v>
      </c>
      <c r="C5" t="s">
        <v>164</v>
      </c>
      <c r="D5" t="s">
        <v>10</v>
      </c>
      <c r="E5" t="s">
        <v>165</v>
      </c>
      <c r="F5" t="s">
        <v>166</v>
      </c>
      <c r="G5">
        <v>3.7</v>
      </c>
      <c r="H5">
        <v>36.630000000000003</v>
      </c>
      <c r="I5" s="8" t="s">
        <v>167</v>
      </c>
      <c r="J5" t="s">
        <v>168</v>
      </c>
      <c r="K5" t="s">
        <v>164</v>
      </c>
      <c r="L5" t="s">
        <v>169</v>
      </c>
      <c r="M5" s="7" t="s">
        <v>30</v>
      </c>
      <c r="N5" t="str">
        <f>INDEX('SMILES Materials Info'!A:F,MATCH(M5,'SMILES Materials Info'!B:B,0),1)</f>
        <v>[Li+].[Cl-]  </v>
      </c>
      <c r="O5">
        <v>31.3</v>
      </c>
      <c r="P5">
        <f>O5/1000/( INDEX('SMILES Materials Info'!$A:$F,MATCH(M5,'SMILES Materials Info'!$B:$B,0),4))</f>
        <v>7.3838169379570652E-4</v>
      </c>
      <c r="Q5" t="s">
        <v>38</v>
      </c>
      <c r="R5" t="str">
        <f>INDEX('SMILES Materials Info'!$A:$F,MATCH(Q5,'SMILES Materials Info'!$B:$B,0),1)</f>
        <v>[Li+].[N+](=O)([O-])[O-]</v>
      </c>
      <c r="S5">
        <v>15.2</v>
      </c>
      <c r="T5">
        <f>S5/1000/( INDEX('SMILES Materials Info'!$A:$F,MATCH(Q5,'SMILES Materials Info'!$B:$B,0),4))</f>
        <v>2.2046878626131352E-4</v>
      </c>
      <c r="U5" t="s">
        <v>34</v>
      </c>
      <c r="V5" t="str">
        <f>INDEX('SMILES Materials Info'!$A:$F,MATCH(U5,'SMILES Materials Info'!$B:$B,0),1)</f>
        <v>[Li+].[B-]12(OC(=O)C(=O)O1)OC(=O)C(=O)O2  </v>
      </c>
      <c r="W5">
        <v>40.5</v>
      </c>
      <c r="X5">
        <f>W5/1000/( INDEX('SMILES Materials Info'!$A:$F,MATCH(U5,'SMILES Materials Info'!$B:$B,0),4))</f>
        <v>2.0899342573766938E-4</v>
      </c>
      <c r="Y5" t="s">
        <v>19</v>
      </c>
      <c r="Z5" t="str">
        <f>INDEX('SMILES Materials Info'!$A:$F,MATCH(Y5,'SMILES Materials Info'!$B:$B,0),1)</f>
        <v>[Li+].C(F)(F)(F)S(=O)(=O)[N-]S(=O)(=O)C(F)(F)F</v>
      </c>
      <c r="AA5">
        <v>75.7</v>
      </c>
      <c r="AB5">
        <f>AA5/1000/( INDEX('SMILES Materials Info'!$A:$F,MATCH(Y5,'SMILES Materials Info'!$B:$B,0),4))</f>
        <v>2.6369599370195036E-4</v>
      </c>
      <c r="AC5" t="s">
        <v>42</v>
      </c>
      <c r="AD5" t="str">
        <f>INDEX('SMILES Materials Info'!$A:$F,MATCH(AC5,'SMILES Materials Info'!$B:$B,0),1)</f>
        <v>C1COCO1</v>
      </c>
      <c r="AE5">
        <v>250</v>
      </c>
      <c r="AF5">
        <f>(INDEX('SMILES Materials Info'!$A:$F,MATCH(AC5,'SMILES Materials Info'!$B:$B,0),5)*(AE5/1000))/(INDEX('SMILES Materials Info'!$A:$F,MATCH(AC5,'SMILES Materials Info'!$B:$B,0),4))</f>
        <v>3.5772621120695471E-3</v>
      </c>
      <c r="AG5" s="7" t="s">
        <v>83</v>
      </c>
      <c r="AH5" t="str">
        <f>INDEX('SMILES Materials Info'!$A:$F,MATCH(AG5,'SMILES Materials Info'!$B:$B,0),1)</f>
        <v>CN1CCN(C1=O)C</v>
      </c>
      <c r="AI5">
        <v>250</v>
      </c>
      <c r="AJ5">
        <f>(INDEX('SMILES Materials Info'!$A:$F,MATCH(AG5,'SMILES Materials Info'!$B:$B,0),5)*(AI5/1000))/(INDEX('SMILES Materials Info'!$A:$F,MATCH(AG5,'SMILES Materials Info'!$B:$B,0),4))</f>
        <v>2.3127869082244109E-3</v>
      </c>
      <c r="AK5" s="7" t="s">
        <v>55</v>
      </c>
      <c r="AL5" t="str">
        <f>INDEX('SMILES Materials Info'!$A:$F,MATCH(AK5,'SMILES Materials Info'!$B:$B,0),1)</f>
        <v>C1COC(=O)O1</v>
      </c>
      <c r="AM5">
        <v>250</v>
      </c>
      <c r="AN5">
        <f>(INDEX('SMILES Materials Info'!$A:$F,MATCH(AK5,'SMILES Materials Info'!$B:$B,0),5)*(AM5/1000))/(INDEX('SMILES Materials Info'!$A:$F,MATCH(AK5,'SMILES Materials Info'!$B:$B,0),4))</f>
        <v>3.750198723626536E-3</v>
      </c>
      <c r="AO5" s="7" t="s">
        <v>53</v>
      </c>
      <c r="AP5" t="str">
        <f>INDEX('SMILES Materials Info'!$A:$F,MATCH(AO5,'SMILES Materials Info'!$B:$B,0),1)</f>
        <v>COCCOCCOCCOCCOC</v>
      </c>
      <c r="AQ5">
        <v>250</v>
      </c>
      <c r="AR5">
        <f>(INDEX('SMILES Materials Info'!$A:$F,MATCH(AO5,'SMILES Materials Info'!$B:$B,0),5)*(AQ5/1000))/(INDEX('SMILES Materials Info'!$A:$F,MATCH(AO5,'SMILES Materials Info'!$B:$B,0),4))</f>
        <v>1.1348248388301293E-3</v>
      </c>
    </row>
    <row r="6" spans="1:46" x14ac:dyDescent="0.2">
      <c r="A6" t="s">
        <v>209</v>
      </c>
      <c r="B6" t="s">
        <v>163</v>
      </c>
      <c r="C6" t="s">
        <v>164</v>
      </c>
      <c r="D6" t="s">
        <v>10</v>
      </c>
      <c r="E6" t="s">
        <v>165</v>
      </c>
      <c r="F6" t="s">
        <v>166</v>
      </c>
      <c r="G6">
        <v>4.2</v>
      </c>
      <c r="H6">
        <v>37.5</v>
      </c>
      <c r="I6" s="8" t="s">
        <v>167</v>
      </c>
      <c r="J6" t="s">
        <v>168</v>
      </c>
      <c r="K6" t="s">
        <v>164</v>
      </c>
      <c r="L6" t="s">
        <v>169</v>
      </c>
      <c r="M6" s="7" t="s">
        <v>30</v>
      </c>
      <c r="N6" t="str">
        <f>INDEX('SMILES Materials Info'!A:F,MATCH(M6,'SMILES Materials Info'!B:B,0),1)</f>
        <v>[Li+].[Cl-]  </v>
      </c>
      <c r="O6">
        <v>30.6</v>
      </c>
      <c r="P6">
        <f>O6/1000/( INDEX('SMILES Materials Info'!$A:$F,MATCH(M6,'SMILES Materials Info'!$B:$B,0),4))</f>
        <v>7.218683651804671E-4</v>
      </c>
      <c r="Q6" t="s">
        <v>38</v>
      </c>
      <c r="R6" t="str">
        <f>INDEX('SMILES Materials Info'!$A:$F,MATCH(Q6,'SMILES Materials Info'!$B:$B,0),1)</f>
        <v>[Li+].[N+](=O)([O-])[O-]</v>
      </c>
      <c r="S6">
        <v>15.6</v>
      </c>
      <c r="T6">
        <f>S6/1000/( INDEX('SMILES Materials Info'!$A:$F,MATCH(Q6,'SMILES Materials Info'!$B:$B,0),4))</f>
        <v>2.2627059642608491E-4</v>
      </c>
      <c r="U6" t="s">
        <v>34</v>
      </c>
      <c r="V6" t="str">
        <f>INDEX('SMILES Materials Info'!$A:$F,MATCH(U6,'SMILES Materials Info'!$B:$B,0),1)</f>
        <v>[Li+].[B-]12(OC(=O)C(=O)O1)OC(=O)C(=O)O2  </v>
      </c>
      <c r="W6">
        <v>42</v>
      </c>
      <c r="X6">
        <f>W6/1000/( INDEX('SMILES Materials Info'!$A:$F,MATCH(U6,'SMILES Materials Info'!$B:$B,0),4))</f>
        <v>2.1673392298721271E-4</v>
      </c>
      <c r="Y6" t="s">
        <v>19</v>
      </c>
      <c r="Z6" t="str">
        <f>INDEX('SMILES Materials Info'!$A:$F,MATCH(Y6,'SMILES Materials Info'!$B:$B,0),1)</f>
        <v>[Li+].C(F)(F)(F)S(=O)(=O)[N-]S(=O)(=O)C(F)(F)F</v>
      </c>
      <c r="AA6">
        <v>76.400000000000006</v>
      </c>
      <c r="AB6">
        <f>AA6/1000/( INDEX('SMILES Materials Info'!$A:$F,MATCH(Y6,'SMILES Materials Info'!$B:$B,0),4))</f>
        <v>2.661343978709248E-4</v>
      </c>
      <c r="AC6" t="s">
        <v>42</v>
      </c>
      <c r="AD6" t="str">
        <f>INDEX('SMILES Materials Info'!$A:$F,MATCH(AC6,'SMILES Materials Info'!$B:$B,0),1)</f>
        <v>C1COCO1</v>
      </c>
      <c r="AE6">
        <v>250</v>
      </c>
      <c r="AF6">
        <f>(INDEX('SMILES Materials Info'!$A:$F,MATCH(AC6,'SMILES Materials Info'!$B:$B,0),5)*(AE6/1000))/(INDEX('SMILES Materials Info'!$A:$F,MATCH(AC6,'SMILES Materials Info'!$B:$B,0),4))</f>
        <v>3.5772621120695471E-3</v>
      </c>
      <c r="AG6" s="7" t="s">
        <v>83</v>
      </c>
      <c r="AH6" t="str">
        <f>INDEX('SMILES Materials Info'!$A:$F,MATCH(AG6,'SMILES Materials Info'!$B:$B,0),1)</f>
        <v>CN1CCN(C1=O)C</v>
      </c>
      <c r="AI6">
        <v>500</v>
      </c>
      <c r="AJ6">
        <f>(INDEX('SMILES Materials Info'!$A:$F,MATCH(AG6,'SMILES Materials Info'!$B:$B,0),5)*(AI6/1000))/(INDEX('SMILES Materials Info'!$A:$F,MATCH(AG6,'SMILES Materials Info'!$B:$B,0),4))</f>
        <v>4.6255738164488218E-3</v>
      </c>
      <c r="AK6" s="7" t="s">
        <v>55</v>
      </c>
      <c r="AL6" t="str">
        <f>INDEX('SMILES Materials Info'!$A:$F,MATCH(AK6,'SMILES Materials Info'!$B:$B,0),1)</f>
        <v>C1COC(=O)O1</v>
      </c>
      <c r="AM6">
        <v>250</v>
      </c>
      <c r="AN6">
        <f>(INDEX('SMILES Materials Info'!$A:$F,MATCH(AK6,'SMILES Materials Info'!$B:$B,0),5)*(AM6/1000))/(INDEX('SMILES Materials Info'!$A:$F,MATCH(AK6,'SMILES Materials Info'!$B:$B,0),4))</f>
        <v>3.750198723626536E-3</v>
      </c>
      <c r="AO6" s="7" t="s">
        <v>53</v>
      </c>
      <c r="AP6" t="str">
        <f>INDEX('SMILES Materials Info'!$A:$F,MATCH(AO6,'SMILES Materials Info'!$B:$B,0),1)</f>
        <v>COCCOCCOCCOCCOC</v>
      </c>
      <c r="AQ6">
        <v>0</v>
      </c>
      <c r="AR6">
        <f>(INDEX('SMILES Materials Info'!$A:$F,MATCH(AO6,'SMILES Materials Info'!$B:$B,0),5)*(AQ6/1000))/(INDEX('SMILES Materials Info'!$A:$F,MATCH(AO6,'SMILES Materials Info'!$B:$B,0),4))</f>
        <v>0</v>
      </c>
    </row>
    <row r="7" spans="1:46" x14ac:dyDescent="0.2">
      <c r="A7" t="s">
        <v>210</v>
      </c>
      <c r="B7" t="s">
        <v>163</v>
      </c>
      <c r="C7" t="s">
        <v>164</v>
      </c>
      <c r="D7" t="s">
        <v>10</v>
      </c>
      <c r="E7" t="s">
        <v>165</v>
      </c>
      <c r="F7" t="s">
        <v>166</v>
      </c>
      <c r="G7">
        <v>3.9</v>
      </c>
      <c r="H7">
        <v>36.11</v>
      </c>
      <c r="I7" s="8" t="s">
        <v>167</v>
      </c>
      <c r="J7" t="s">
        <v>168</v>
      </c>
      <c r="K7" t="s">
        <v>164</v>
      </c>
      <c r="L7" t="s">
        <v>169</v>
      </c>
      <c r="M7" s="7" t="s">
        <v>30</v>
      </c>
      <c r="N7" t="str">
        <f>INDEX('SMILES Materials Info'!A:F,MATCH(M7,'SMILES Materials Info'!B:B,0),1)</f>
        <v>[Li+].[Cl-]  </v>
      </c>
      <c r="O7">
        <v>30.6</v>
      </c>
      <c r="P7">
        <f>O7/1000/( INDEX('SMILES Materials Info'!$A:$F,MATCH(M7,'SMILES Materials Info'!$B:$B,0),4))</f>
        <v>7.218683651804671E-4</v>
      </c>
      <c r="Q7" t="s">
        <v>38</v>
      </c>
      <c r="R7" t="str">
        <f>INDEX('SMILES Materials Info'!$A:$F,MATCH(Q7,'SMILES Materials Info'!$B:$B,0),1)</f>
        <v>[Li+].[N+](=O)([O-])[O-]</v>
      </c>
      <c r="S7">
        <v>15.6</v>
      </c>
      <c r="T7">
        <f>S7/1000/( INDEX('SMILES Materials Info'!$A:$F,MATCH(Q7,'SMILES Materials Info'!$B:$B,0),4))</f>
        <v>2.2627059642608491E-4</v>
      </c>
      <c r="U7" t="s">
        <v>34</v>
      </c>
      <c r="V7" t="str">
        <f>INDEX('SMILES Materials Info'!$A:$F,MATCH(U7,'SMILES Materials Info'!$B:$B,0),1)</f>
        <v>[Li+].[B-]12(OC(=O)C(=O)O1)OC(=O)C(=O)O2  </v>
      </c>
      <c r="W7">
        <v>42</v>
      </c>
      <c r="X7">
        <f>W7/1000/( INDEX('SMILES Materials Info'!$A:$F,MATCH(U7,'SMILES Materials Info'!$B:$B,0),4))</f>
        <v>2.1673392298721271E-4</v>
      </c>
      <c r="Y7" t="s">
        <v>19</v>
      </c>
      <c r="Z7" t="str">
        <f>INDEX('SMILES Materials Info'!$A:$F,MATCH(Y7,'SMILES Materials Info'!$B:$B,0),1)</f>
        <v>[Li+].C(F)(F)(F)S(=O)(=O)[N-]S(=O)(=O)C(F)(F)F</v>
      </c>
      <c r="AA7">
        <v>76.400000000000006</v>
      </c>
      <c r="AB7">
        <f>AA7/1000/( INDEX('SMILES Materials Info'!$A:$F,MATCH(Y7,'SMILES Materials Info'!$B:$B,0),4))</f>
        <v>2.661343978709248E-4</v>
      </c>
      <c r="AC7" t="s">
        <v>42</v>
      </c>
      <c r="AD7" t="str">
        <f>INDEX('SMILES Materials Info'!$A:$F,MATCH(AC7,'SMILES Materials Info'!$B:$B,0),1)</f>
        <v>C1COCO1</v>
      </c>
      <c r="AE7">
        <v>250</v>
      </c>
      <c r="AF7">
        <f>(INDEX('SMILES Materials Info'!$A:$F,MATCH(AC7,'SMILES Materials Info'!$B:$B,0),5)*(AE7/1000))/(INDEX('SMILES Materials Info'!$A:$F,MATCH(AC7,'SMILES Materials Info'!$B:$B,0),4))</f>
        <v>3.5772621120695471E-3</v>
      </c>
      <c r="AG7" s="7" t="s">
        <v>83</v>
      </c>
      <c r="AH7" t="str">
        <f>INDEX('SMILES Materials Info'!$A:$F,MATCH(AG7,'SMILES Materials Info'!$B:$B,0),1)</f>
        <v>CN1CCN(C1=O)C</v>
      </c>
      <c r="AI7">
        <v>500</v>
      </c>
      <c r="AJ7">
        <f>(INDEX('SMILES Materials Info'!$A:$F,MATCH(AG7,'SMILES Materials Info'!$B:$B,0),5)*(AI7/1000))/(INDEX('SMILES Materials Info'!$A:$F,MATCH(AG7,'SMILES Materials Info'!$B:$B,0),4))</f>
        <v>4.6255738164488218E-3</v>
      </c>
      <c r="AK7" s="7" t="s">
        <v>55</v>
      </c>
      <c r="AL7" t="str">
        <f>INDEX('SMILES Materials Info'!$A:$F,MATCH(AK7,'SMILES Materials Info'!$B:$B,0),1)</f>
        <v>C1COC(=O)O1</v>
      </c>
      <c r="AM7">
        <v>250</v>
      </c>
      <c r="AN7">
        <f>(INDEX('SMILES Materials Info'!$A:$F,MATCH(AK7,'SMILES Materials Info'!$B:$B,0),5)*(AM7/1000))/(INDEX('SMILES Materials Info'!$A:$F,MATCH(AK7,'SMILES Materials Info'!$B:$B,0),4))</f>
        <v>3.750198723626536E-3</v>
      </c>
      <c r="AO7" s="7" t="s">
        <v>53</v>
      </c>
      <c r="AP7" t="str">
        <f>INDEX('SMILES Materials Info'!$A:$F,MATCH(AO7,'SMILES Materials Info'!$B:$B,0),1)</f>
        <v>COCCOCCOCCOCCOC</v>
      </c>
      <c r="AQ7">
        <v>0</v>
      </c>
      <c r="AR7">
        <f>(INDEX('SMILES Materials Info'!$A:$F,MATCH(AO7,'SMILES Materials Info'!$B:$B,0),5)*(AQ7/1000))/(INDEX('SMILES Materials Info'!$A:$F,MATCH(AO7,'SMILES Materials Info'!$B:$B,0),4))</f>
        <v>0</v>
      </c>
    </row>
    <row r="8" spans="1:46" x14ac:dyDescent="0.2">
      <c r="A8" t="s">
        <v>211</v>
      </c>
      <c r="B8" t="s">
        <v>163</v>
      </c>
      <c r="C8" t="s">
        <v>164</v>
      </c>
      <c r="D8" t="s">
        <v>10</v>
      </c>
      <c r="E8" t="s">
        <v>165</v>
      </c>
      <c r="F8" t="s">
        <v>166</v>
      </c>
      <c r="G8">
        <v>3.3</v>
      </c>
      <c r="H8">
        <v>33</v>
      </c>
      <c r="I8" s="8" t="s">
        <v>167</v>
      </c>
      <c r="J8" t="s">
        <v>168</v>
      </c>
      <c r="K8" t="s">
        <v>164</v>
      </c>
      <c r="L8" t="s">
        <v>169</v>
      </c>
      <c r="M8" s="7" t="s">
        <v>30</v>
      </c>
      <c r="N8" t="str">
        <f>INDEX('SMILES Materials Info'!A:F,MATCH(M8,'SMILES Materials Info'!B:B,0),1)</f>
        <v>[Li+].[Cl-]  </v>
      </c>
      <c r="O8">
        <v>31.3</v>
      </c>
      <c r="P8">
        <f>O8/1000/( INDEX('SMILES Materials Info'!$A:$F,MATCH(M8,'SMILES Materials Info'!$B:$B,0),4))</f>
        <v>7.3838169379570652E-4</v>
      </c>
      <c r="Q8" t="s">
        <v>38</v>
      </c>
      <c r="R8" t="str">
        <f>INDEX('SMILES Materials Info'!$A:$F,MATCH(Q8,'SMILES Materials Info'!$B:$B,0),1)</f>
        <v>[Li+].[N+](=O)([O-])[O-]</v>
      </c>
      <c r="S8">
        <v>15.1</v>
      </c>
      <c r="T8">
        <f>S8/1000/( INDEX('SMILES Materials Info'!$A:$F,MATCH(Q8,'SMILES Materials Info'!$B:$B,0),4))</f>
        <v>2.1901833372012065E-4</v>
      </c>
      <c r="U8" t="s">
        <v>34</v>
      </c>
      <c r="V8" t="str">
        <f>INDEX('SMILES Materials Info'!$A:$F,MATCH(U8,'SMILES Materials Info'!$B:$B,0),1)</f>
        <v>[Li+].[B-]12(OC(=O)C(=O)O1)OC(=O)C(=O)O2  </v>
      </c>
      <c r="W8">
        <v>40.299999999999997</v>
      </c>
      <c r="X8">
        <f>W8/1000/( INDEX('SMILES Materials Info'!$A:$F,MATCH(U8,'SMILES Materials Info'!$B:$B,0),4))</f>
        <v>2.0796135943773025E-4</v>
      </c>
      <c r="Y8" t="s">
        <v>19</v>
      </c>
      <c r="Z8" t="str">
        <f>INDEX('SMILES Materials Info'!$A:$F,MATCH(Y8,'SMILES Materials Info'!$B:$B,0),1)</f>
        <v>[Li+].C(F)(F)(F)S(=O)(=O)[N-]S(=O)(=O)C(F)(F)F</v>
      </c>
      <c r="AA8">
        <v>75.7</v>
      </c>
      <c r="AB8">
        <f>AA8/1000/( INDEX('SMILES Materials Info'!$A:$F,MATCH(Y8,'SMILES Materials Info'!$B:$B,0),4))</f>
        <v>2.6369599370195036E-4</v>
      </c>
      <c r="AC8" t="s">
        <v>42</v>
      </c>
      <c r="AD8" t="str">
        <f>INDEX('SMILES Materials Info'!$A:$F,MATCH(AC8,'SMILES Materials Info'!$B:$B,0),1)</f>
        <v>C1COCO1</v>
      </c>
      <c r="AE8">
        <v>0</v>
      </c>
      <c r="AF8">
        <f>(INDEX('SMILES Materials Info'!$A:$F,MATCH(AC8,'SMILES Materials Info'!$B:$B,0),5)*(AE8/1000))/(INDEX('SMILES Materials Info'!$A:$F,MATCH(AC8,'SMILES Materials Info'!$B:$B,0),4))</f>
        <v>0</v>
      </c>
      <c r="AG8" s="7" t="s">
        <v>83</v>
      </c>
      <c r="AH8" t="str">
        <f>INDEX('SMILES Materials Info'!$A:$F,MATCH(AG8,'SMILES Materials Info'!$B:$B,0),1)</f>
        <v>CN1CCN(C1=O)C</v>
      </c>
      <c r="AI8">
        <v>500</v>
      </c>
      <c r="AJ8">
        <f>(INDEX('SMILES Materials Info'!$A:$F,MATCH(AG8,'SMILES Materials Info'!$B:$B,0),5)*(AI8/1000))/(INDEX('SMILES Materials Info'!$A:$F,MATCH(AG8,'SMILES Materials Info'!$B:$B,0),4))</f>
        <v>4.6255738164488218E-3</v>
      </c>
      <c r="AK8" s="7" t="s">
        <v>55</v>
      </c>
      <c r="AL8" t="str">
        <f>INDEX('SMILES Materials Info'!$A:$F,MATCH(AK8,'SMILES Materials Info'!$B:$B,0),1)</f>
        <v>C1COC(=O)O1</v>
      </c>
      <c r="AM8">
        <v>500</v>
      </c>
      <c r="AN8">
        <f>(INDEX('SMILES Materials Info'!$A:$F,MATCH(AK8,'SMILES Materials Info'!$B:$B,0),5)*(AM8/1000))/(INDEX('SMILES Materials Info'!$A:$F,MATCH(AK8,'SMILES Materials Info'!$B:$B,0),4))</f>
        <v>7.500397447253072E-3</v>
      </c>
      <c r="AO8" s="7" t="s">
        <v>53</v>
      </c>
      <c r="AP8" t="str">
        <f>INDEX('SMILES Materials Info'!$A:$F,MATCH(AO8,'SMILES Materials Info'!$B:$B,0),1)</f>
        <v>COCCOCCOCCOCCOC</v>
      </c>
      <c r="AQ8">
        <v>0</v>
      </c>
      <c r="AR8">
        <f>(INDEX('SMILES Materials Info'!$A:$F,MATCH(AO8,'SMILES Materials Info'!$B:$B,0),5)*(AQ8/1000))/(INDEX('SMILES Materials Info'!$A:$F,MATCH(AO8,'SMILES Materials Info'!$B:$B,0),4))</f>
        <v>0</v>
      </c>
    </row>
    <row r="9" spans="1:46" x14ac:dyDescent="0.2">
      <c r="A9" t="s">
        <v>212</v>
      </c>
      <c r="B9" t="s">
        <v>163</v>
      </c>
      <c r="C9" t="s">
        <v>164</v>
      </c>
      <c r="D9" t="s">
        <v>10</v>
      </c>
      <c r="E9" t="s">
        <v>165</v>
      </c>
      <c r="F9" t="s">
        <v>166</v>
      </c>
      <c r="G9">
        <v>3.3</v>
      </c>
      <c r="H9">
        <v>32.35</v>
      </c>
      <c r="I9" s="8" t="s">
        <v>167</v>
      </c>
      <c r="J9" t="s">
        <v>168</v>
      </c>
      <c r="K9" t="s">
        <v>164</v>
      </c>
      <c r="L9" t="s">
        <v>169</v>
      </c>
      <c r="M9" s="7" t="s">
        <v>30</v>
      </c>
      <c r="N9" t="str">
        <f>INDEX('SMILES Materials Info'!A:F,MATCH(M9,'SMILES Materials Info'!B:B,0),1)</f>
        <v>[Li+].[Cl-]  </v>
      </c>
      <c r="O9">
        <v>31.3</v>
      </c>
      <c r="P9">
        <f>O9/1000/( INDEX('SMILES Materials Info'!$A:$F,MATCH(M9,'SMILES Materials Info'!$B:$B,0),4))</f>
        <v>7.3838169379570652E-4</v>
      </c>
      <c r="Q9" t="s">
        <v>38</v>
      </c>
      <c r="R9" t="str">
        <f>INDEX('SMILES Materials Info'!$A:$F,MATCH(Q9,'SMILES Materials Info'!$B:$B,0),1)</f>
        <v>[Li+].[N+](=O)([O-])[O-]</v>
      </c>
      <c r="S9">
        <v>15.1</v>
      </c>
      <c r="T9">
        <f>S9/1000/( INDEX('SMILES Materials Info'!$A:$F,MATCH(Q9,'SMILES Materials Info'!$B:$B,0),4))</f>
        <v>2.1901833372012065E-4</v>
      </c>
      <c r="U9" t="s">
        <v>34</v>
      </c>
      <c r="V9" t="str">
        <f>INDEX('SMILES Materials Info'!$A:$F,MATCH(U9,'SMILES Materials Info'!$B:$B,0),1)</f>
        <v>[Li+].[B-]12(OC(=O)C(=O)O1)OC(=O)C(=O)O2  </v>
      </c>
      <c r="W9">
        <v>40.299999999999997</v>
      </c>
      <c r="X9">
        <f>W9/1000/( INDEX('SMILES Materials Info'!$A:$F,MATCH(U9,'SMILES Materials Info'!$B:$B,0),4))</f>
        <v>2.0796135943773025E-4</v>
      </c>
      <c r="Y9" t="s">
        <v>19</v>
      </c>
      <c r="Z9" t="str">
        <f>INDEX('SMILES Materials Info'!$A:$F,MATCH(Y9,'SMILES Materials Info'!$B:$B,0),1)</f>
        <v>[Li+].C(F)(F)(F)S(=O)(=O)[N-]S(=O)(=O)C(F)(F)F</v>
      </c>
      <c r="AA9">
        <v>75.7</v>
      </c>
      <c r="AB9">
        <f>AA9/1000/( INDEX('SMILES Materials Info'!$A:$F,MATCH(Y9,'SMILES Materials Info'!$B:$B,0),4))</f>
        <v>2.6369599370195036E-4</v>
      </c>
      <c r="AC9" t="s">
        <v>42</v>
      </c>
      <c r="AD9" t="str">
        <f>INDEX('SMILES Materials Info'!$A:$F,MATCH(AC9,'SMILES Materials Info'!$B:$B,0),1)</f>
        <v>C1COCO1</v>
      </c>
      <c r="AE9">
        <v>0</v>
      </c>
      <c r="AF9">
        <f>(INDEX('SMILES Materials Info'!$A:$F,MATCH(AC9,'SMILES Materials Info'!$B:$B,0),5)*(AE9/1000))/(INDEX('SMILES Materials Info'!$A:$F,MATCH(AC9,'SMILES Materials Info'!$B:$B,0),4))</f>
        <v>0</v>
      </c>
      <c r="AG9" s="7" t="s">
        <v>83</v>
      </c>
      <c r="AH9" t="str">
        <f>INDEX('SMILES Materials Info'!$A:$F,MATCH(AG9,'SMILES Materials Info'!$B:$B,0),1)</f>
        <v>CN1CCN(C1=O)C</v>
      </c>
      <c r="AI9">
        <v>500</v>
      </c>
      <c r="AJ9">
        <f>(INDEX('SMILES Materials Info'!$A:$F,MATCH(AG9,'SMILES Materials Info'!$B:$B,0),5)*(AI9/1000))/(INDEX('SMILES Materials Info'!$A:$F,MATCH(AG9,'SMILES Materials Info'!$B:$B,0),4))</f>
        <v>4.6255738164488218E-3</v>
      </c>
      <c r="AK9" s="7" t="s">
        <v>55</v>
      </c>
      <c r="AL9" t="str">
        <f>INDEX('SMILES Materials Info'!$A:$F,MATCH(AK9,'SMILES Materials Info'!$B:$B,0),1)</f>
        <v>C1COC(=O)O1</v>
      </c>
      <c r="AM9">
        <v>500</v>
      </c>
      <c r="AN9">
        <f>(INDEX('SMILES Materials Info'!$A:$F,MATCH(AK9,'SMILES Materials Info'!$B:$B,0),5)*(AM9/1000))/(INDEX('SMILES Materials Info'!$A:$F,MATCH(AK9,'SMILES Materials Info'!$B:$B,0),4))</f>
        <v>7.500397447253072E-3</v>
      </c>
      <c r="AO9" s="7" t="s">
        <v>53</v>
      </c>
      <c r="AP9" t="str">
        <f>INDEX('SMILES Materials Info'!$A:$F,MATCH(AO9,'SMILES Materials Info'!$B:$B,0),1)</f>
        <v>COCCOCCOCCOCCOC</v>
      </c>
      <c r="AQ9">
        <v>0</v>
      </c>
      <c r="AR9">
        <f>(INDEX('SMILES Materials Info'!$A:$F,MATCH(AO9,'SMILES Materials Info'!$B:$B,0),5)*(AQ9/1000))/(INDEX('SMILES Materials Info'!$A:$F,MATCH(AO9,'SMILES Materials Info'!$B:$B,0),4))</f>
        <v>0</v>
      </c>
    </row>
    <row r="10" spans="1:46" x14ac:dyDescent="0.2">
      <c r="A10" t="s">
        <v>213</v>
      </c>
      <c r="B10" t="s">
        <v>163</v>
      </c>
      <c r="C10" t="s">
        <v>164</v>
      </c>
      <c r="D10" t="s">
        <v>10</v>
      </c>
      <c r="E10" t="s">
        <v>165</v>
      </c>
      <c r="F10" t="s">
        <v>166</v>
      </c>
      <c r="G10">
        <v>3.5</v>
      </c>
      <c r="H10">
        <v>33.65</v>
      </c>
      <c r="I10" s="8" t="s">
        <v>167</v>
      </c>
      <c r="J10" t="s">
        <v>168</v>
      </c>
      <c r="K10" t="s">
        <v>164</v>
      </c>
      <c r="L10" t="s">
        <v>169</v>
      </c>
      <c r="M10" s="7" t="s">
        <v>30</v>
      </c>
      <c r="N10" t="str">
        <f>INDEX('SMILES Materials Info'!A:F,MATCH(M10,'SMILES Materials Info'!B:B,0),1)</f>
        <v>[Li+].[Cl-]  </v>
      </c>
      <c r="O10">
        <v>30.9</v>
      </c>
      <c r="P10">
        <f>O10/1000/( INDEX('SMILES Materials Info'!$A:$F,MATCH(M10,'SMILES Materials Info'!$B:$B,0),4))</f>
        <v>7.2894550601556966E-4</v>
      </c>
      <c r="Q10" t="s">
        <v>38</v>
      </c>
      <c r="R10" t="str">
        <f>INDEX('SMILES Materials Info'!$A:$F,MATCH(Q10,'SMILES Materials Info'!$B:$B,0),1)</f>
        <v>[Li+].[N+](=O)([O-])[O-]</v>
      </c>
      <c r="S10">
        <v>14.6</v>
      </c>
      <c r="T10">
        <f>S10/1000/( INDEX('SMILES Materials Info'!$A:$F,MATCH(Q10,'SMILES Materials Info'!$B:$B,0),4))</f>
        <v>2.1176607101415642E-4</v>
      </c>
      <c r="U10" t="s">
        <v>34</v>
      </c>
      <c r="V10" t="str">
        <f>INDEX('SMILES Materials Info'!$A:$F,MATCH(U10,'SMILES Materials Info'!$B:$B,0),1)</f>
        <v>[Li+].[B-]12(OC(=O)C(=O)O1)OC(=O)C(=O)O2  </v>
      </c>
      <c r="W10">
        <v>40.5</v>
      </c>
      <c r="X10">
        <f>W10/1000/( INDEX('SMILES Materials Info'!$A:$F,MATCH(U10,'SMILES Materials Info'!$B:$B,0),4))</f>
        <v>2.0899342573766938E-4</v>
      </c>
      <c r="Y10" t="s">
        <v>19</v>
      </c>
      <c r="Z10" t="str">
        <f>INDEX('SMILES Materials Info'!$A:$F,MATCH(Y10,'SMILES Materials Info'!$B:$B,0),1)</f>
        <v>[Li+].C(F)(F)(F)S(=O)(=O)[N-]S(=O)(=O)C(F)(F)F</v>
      </c>
      <c r="AA10">
        <v>75</v>
      </c>
      <c r="AB10">
        <f>AA10/1000/( INDEX('SMILES Materials Info'!$A:$F,MATCH(Y10,'SMILES Materials Info'!$B:$B,0),4))</f>
        <v>2.6125758953297591E-4</v>
      </c>
      <c r="AC10" t="s">
        <v>42</v>
      </c>
      <c r="AD10" t="str">
        <f>INDEX('SMILES Materials Info'!$A:$F,MATCH(AC10,'SMILES Materials Info'!$B:$B,0),1)</f>
        <v>C1COCO1</v>
      </c>
      <c r="AE10">
        <v>250</v>
      </c>
      <c r="AF10">
        <f>(INDEX('SMILES Materials Info'!$A:$F,MATCH(AC10,'SMILES Materials Info'!$B:$B,0),5)*(AE10/1000))/(INDEX('SMILES Materials Info'!$A:$F,MATCH(AC10,'SMILES Materials Info'!$B:$B,0),4))</f>
        <v>3.5772621120695471E-3</v>
      </c>
      <c r="AG10" s="7" t="s">
        <v>83</v>
      </c>
      <c r="AH10" t="str">
        <f>INDEX('SMILES Materials Info'!$A:$F,MATCH(AG10,'SMILES Materials Info'!$B:$B,0),1)</f>
        <v>CN1CCN(C1=O)C</v>
      </c>
      <c r="AI10">
        <v>750</v>
      </c>
      <c r="AJ10">
        <f>(INDEX('SMILES Materials Info'!$A:$F,MATCH(AG10,'SMILES Materials Info'!$B:$B,0),5)*(AI10/1000))/(INDEX('SMILES Materials Info'!$A:$F,MATCH(AG10,'SMILES Materials Info'!$B:$B,0),4))</f>
        <v>6.9383607246732331E-3</v>
      </c>
      <c r="AK10" s="7" t="s">
        <v>55</v>
      </c>
      <c r="AL10" t="str">
        <f>INDEX('SMILES Materials Info'!$A:$F,MATCH(AK10,'SMILES Materials Info'!$B:$B,0),1)</f>
        <v>C1COC(=O)O1</v>
      </c>
      <c r="AM10" t="s">
        <v>170</v>
      </c>
      <c r="AN10" t="e">
        <f>(INDEX('SMILES Materials Info'!$A:$F,MATCH(AK10,'SMILES Materials Info'!$B:$B,0),5)*(AM10/1000))/(INDEX('SMILES Materials Info'!$A:$F,MATCH(AK10,'SMILES Materials Info'!$B:$B,0),4))</f>
        <v>#VALUE!</v>
      </c>
      <c r="AO10" s="7" t="s">
        <v>53</v>
      </c>
      <c r="AP10" t="str">
        <f>INDEX('SMILES Materials Info'!$A:$F,MATCH(AO10,'SMILES Materials Info'!$B:$B,0),1)</f>
        <v>COCCOCCOCCOCCOC</v>
      </c>
      <c r="AQ10">
        <v>0</v>
      </c>
      <c r="AR10">
        <f>(INDEX('SMILES Materials Info'!$A:$F,MATCH(AO10,'SMILES Materials Info'!$B:$B,0),5)*(AQ10/1000))/(INDEX('SMILES Materials Info'!$A:$F,MATCH(AO10,'SMILES Materials Info'!$B:$B,0),4))</f>
        <v>0</v>
      </c>
    </row>
    <row r="11" spans="1:46" x14ac:dyDescent="0.2">
      <c r="A11" t="s">
        <v>214</v>
      </c>
      <c r="B11" t="s">
        <v>163</v>
      </c>
      <c r="C11" t="s">
        <v>164</v>
      </c>
      <c r="D11" t="s">
        <v>10</v>
      </c>
      <c r="E11" t="s">
        <v>165</v>
      </c>
      <c r="F11" t="s">
        <v>166</v>
      </c>
      <c r="G11">
        <v>3.5</v>
      </c>
      <c r="H11">
        <v>35.35</v>
      </c>
      <c r="I11" s="8" t="s">
        <v>167</v>
      </c>
      <c r="J11" t="s">
        <v>168</v>
      </c>
      <c r="K11" t="s">
        <v>164</v>
      </c>
      <c r="L11" t="s">
        <v>169</v>
      </c>
      <c r="M11" s="7" t="s">
        <v>30</v>
      </c>
      <c r="N11" t="str">
        <f>INDEX('SMILES Materials Info'!A:F,MATCH(M11,'SMILES Materials Info'!B:B,0),1)</f>
        <v>[Li+].[Cl-]  </v>
      </c>
      <c r="O11">
        <v>30.9</v>
      </c>
      <c r="P11">
        <f>O11/1000/( INDEX('SMILES Materials Info'!$A:$F,MATCH(M11,'SMILES Materials Info'!$B:$B,0),4))</f>
        <v>7.2894550601556966E-4</v>
      </c>
      <c r="Q11" t="s">
        <v>38</v>
      </c>
      <c r="R11" t="str">
        <f>INDEX('SMILES Materials Info'!$A:$F,MATCH(Q11,'SMILES Materials Info'!$B:$B,0),1)</f>
        <v>[Li+].[N+](=O)([O-])[O-]</v>
      </c>
      <c r="S11">
        <v>14.6</v>
      </c>
      <c r="T11">
        <f>S11/1000/( INDEX('SMILES Materials Info'!$A:$F,MATCH(Q11,'SMILES Materials Info'!$B:$B,0),4))</f>
        <v>2.1176607101415642E-4</v>
      </c>
      <c r="U11" t="s">
        <v>34</v>
      </c>
      <c r="V11" t="str">
        <f>INDEX('SMILES Materials Info'!$A:$F,MATCH(U11,'SMILES Materials Info'!$B:$B,0),1)</f>
        <v>[Li+].[B-]12(OC(=O)C(=O)O1)OC(=O)C(=O)O2  </v>
      </c>
      <c r="W11">
        <v>40.5</v>
      </c>
      <c r="X11">
        <f>W11/1000/( INDEX('SMILES Materials Info'!$A:$F,MATCH(U11,'SMILES Materials Info'!$B:$B,0),4))</f>
        <v>2.0899342573766938E-4</v>
      </c>
      <c r="Y11" t="s">
        <v>19</v>
      </c>
      <c r="Z11" t="str">
        <f>INDEX('SMILES Materials Info'!$A:$F,MATCH(Y11,'SMILES Materials Info'!$B:$B,0),1)</f>
        <v>[Li+].C(F)(F)(F)S(=O)(=O)[N-]S(=O)(=O)C(F)(F)F</v>
      </c>
      <c r="AA11">
        <v>75</v>
      </c>
      <c r="AB11">
        <f>AA11/1000/( INDEX('SMILES Materials Info'!$A:$F,MATCH(Y11,'SMILES Materials Info'!$B:$B,0),4))</f>
        <v>2.6125758953297591E-4</v>
      </c>
      <c r="AC11" t="s">
        <v>42</v>
      </c>
      <c r="AD11" t="str">
        <f>INDEX('SMILES Materials Info'!$A:$F,MATCH(AC11,'SMILES Materials Info'!$B:$B,0),1)</f>
        <v>C1COCO1</v>
      </c>
      <c r="AE11">
        <v>250</v>
      </c>
      <c r="AF11">
        <f>(INDEX('SMILES Materials Info'!$A:$F,MATCH(AC11,'SMILES Materials Info'!$B:$B,0),5)*(AE11/1000))/(INDEX('SMILES Materials Info'!$A:$F,MATCH(AC11,'SMILES Materials Info'!$B:$B,0),4))</f>
        <v>3.5772621120695471E-3</v>
      </c>
      <c r="AG11" s="7" t="s">
        <v>83</v>
      </c>
      <c r="AH11" t="str">
        <f>INDEX('SMILES Materials Info'!$A:$F,MATCH(AG11,'SMILES Materials Info'!$B:$B,0),1)</f>
        <v>CN1CCN(C1=O)C</v>
      </c>
      <c r="AI11">
        <v>750</v>
      </c>
      <c r="AJ11">
        <f>(INDEX('SMILES Materials Info'!$A:$F,MATCH(AG11,'SMILES Materials Info'!$B:$B,0),5)*(AI11/1000))/(INDEX('SMILES Materials Info'!$A:$F,MATCH(AG11,'SMILES Materials Info'!$B:$B,0),4))</f>
        <v>6.9383607246732331E-3</v>
      </c>
      <c r="AK11" s="7" t="s">
        <v>55</v>
      </c>
      <c r="AL11" t="str">
        <f>INDEX('SMILES Materials Info'!$A:$F,MATCH(AK11,'SMILES Materials Info'!$B:$B,0),1)</f>
        <v>C1COC(=O)O1</v>
      </c>
      <c r="AM11" t="s">
        <v>170</v>
      </c>
      <c r="AN11" t="e">
        <f>(INDEX('SMILES Materials Info'!$A:$F,MATCH(AK11,'SMILES Materials Info'!$B:$B,0),5)*(AM11/1000))/(INDEX('SMILES Materials Info'!$A:$F,MATCH(AK11,'SMILES Materials Info'!$B:$B,0),4))</f>
        <v>#VALUE!</v>
      </c>
      <c r="AO11" s="7" t="s">
        <v>53</v>
      </c>
      <c r="AP11" t="str">
        <f>INDEX('SMILES Materials Info'!$A:$F,MATCH(AO11,'SMILES Materials Info'!$B:$B,0),1)</f>
        <v>COCCOCCOCCOCCOC</v>
      </c>
      <c r="AQ11">
        <v>0</v>
      </c>
      <c r="AR11">
        <f>(INDEX('SMILES Materials Info'!$A:$F,MATCH(AO11,'SMILES Materials Info'!$B:$B,0),5)*(AQ11/1000))/(INDEX('SMILES Materials Info'!$A:$F,MATCH(AO11,'SMILES Materials Info'!$B:$B,0),4))</f>
        <v>0</v>
      </c>
    </row>
    <row r="12" spans="1:46" x14ac:dyDescent="0.2">
      <c r="A12" t="s">
        <v>215</v>
      </c>
      <c r="B12" t="s">
        <v>163</v>
      </c>
      <c r="C12" t="s">
        <v>164</v>
      </c>
      <c r="D12" t="s">
        <v>10</v>
      </c>
      <c r="E12" t="s">
        <v>165</v>
      </c>
      <c r="F12" t="s">
        <v>166</v>
      </c>
      <c r="G12">
        <v>4.0599999999999996</v>
      </c>
      <c r="H12">
        <v>39</v>
      </c>
      <c r="I12" s="8" t="s">
        <v>167</v>
      </c>
      <c r="J12" t="s">
        <v>168</v>
      </c>
      <c r="K12" t="s">
        <v>164</v>
      </c>
      <c r="L12" t="s">
        <v>169</v>
      </c>
      <c r="M12" s="7" t="s">
        <v>30</v>
      </c>
      <c r="N12" t="str">
        <f>INDEX('SMILES Materials Info'!A:F,MATCH(M12,'SMILES Materials Info'!B:B,0),1)</f>
        <v>[Li+].[Cl-]  </v>
      </c>
      <c r="O12">
        <v>31.32</v>
      </c>
      <c r="P12">
        <f>O12/1000/( INDEX('SMILES Materials Info'!$A:$F,MATCH(M12,'SMILES Materials Info'!$B:$B,0),4))</f>
        <v>7.3885350318471333E-4</v>
      </c>
      <c r="Q12" t="s">
        <v>38</v>
      </c>
      <c r="R12" t="str">
        <f>INDEX('SMILES Materials Info'!$A:$F,MATCH(Q12,'SMILES Materials Info'!$B:$B,0),1)</f>
        <v>[Li+].[N+](=O)([O-])[O-]</v>
      </c>
      <c r="S12">
        <v>14.31</v>
      </c>
      <c r="T12">
        <f>S12/1000/( INDEX('SMILES Materials Info'!$A:$F,MATCH(Q12,'SMILES Materials Info'!$B:$B,0),4))</f>
        <v>2.0755975864469712E-4</v>
      </c>
      <c r="U12" t="s">
        <v>34</v>
      </c>
      <c r="V12" t="str">
        <f>INDEX('SMILES Materials Info'!$A:$F,MATCH(U12,'SMILES Materials Info'!$B:$B,0),1)</f>
        <v>[Li+].[B-]12(OC(=O)C(=O)O1)OC(=O)C(=O)O2  </v>
      </c>
      <c r="W12">
        <v>40.57</v>
      </c>
      <c r="X12">
        <f>W12/1000/( INDEX('SMILES Materials Info'!$A:$F,MATCH(U12,'SMILES Materials Info'!$B:$B,0),4))</f>
        <v>2.0935464894264807E-4</v>
      </c>
      <c r="Y12" t="s">
        <v>19</v>
      </c>
      <c r="Z12" t="str">
        <f>INDEX('SMILES Materials Info'!$A:$F,MATCH(Y12,'SMILES Materials Info'!$B:$B,0),1)</f>
        <v>[Li+].C(F)(F)(F)S(=O)(=O)[N-]S(=O)(=O)C(F)(F)F</v>
      </c>
      <c r="AA12">
        <v>75.62</v>
      </c>
      <c r="AB12">
        <f>AA12/1000/( INDEX('SMILES Materials Info'!$A:$F,MATCH(Y12,'SMILES Materials Info'!$B:$B,0),4))</f>
        <v>2.6341731893978187E-4</v>
      </c>
      <c r="AC12" t="s">
        <v>42</v>
      </c>
      <c r="AD12" t="str">
        <f>INDEX('SMILES Materials Info'!$A:$F,MATCH(AC12,'SMILES Materials Info'!$B:$B,0),1)</f>
        <v>C1COCO1</v>
      </c>
      <c r="AE12">
        <v>200</v>
      </c>
      <c r="AF12">
        <f>(INDEX('SMILES Materials Info'!$A:$F,MATCH(AC12,'SMILES Materials Info'!$B:$B,0),5)*(AE12/1000))/(INDEX('SMILES Materials Info'!$A:$F,MATCH(AC12,'SMILES Materials Info'!$B:$B,0),4))</f>
        <v>2.861809689655638E-3</v>
      </c>
      <c r="AG12" s="7" t="s">
        <v>83</v>
      </c>
      <c r="AH12" t="str">
        <f>INDEX('SMILES Materials Info'!$A:$F,MATCH(AG12,'SMILES Materials Info'!$B:$B,0),1)</f>
        <v>CN1CCN(C1=O)C</v>
      </c>
      <c r="AI12">
        <v>200</v>
      </c>
      <c r="AJ12">
        <f>(INDEX('SMILES Materials Info'!$A:$F,MATCH(AG12,'SMILES Materials Info'!$B:$B,0),5)*(AI12/1000))/(INDEX('SMILES Materials Info'!$A:$F,MATCH(AG12,'SMILES Materials Info'!$B:$B,0),4))</f>
        <v>1.8502295265795288E-3</v>
      </c>
      <c r="AK12" s="7" t="s">
        <v>55</v>
      </c>
      <c r="AL12" t="str">
        <f>INDEX('SMILES Materials Info'!$A:$F,MATCH(AK12,'SMILES Materials Info'!$B:$B,0),1)</f>
        <v>C1COC(=O)O1</v>
      </c>
      <c r="AM12">
        <v>200</v>
      </c>
      <c r="AN12">
        <f>(INDEX('SMILES Materials Info'!$A:$F,MATCH(AK12,'SMILES Materials Info'!$B:$B,0),5)*(AM12/1000))/(INDEX('SMILES Materials Info'!$A:$F,MATCH(AK12,'SMILES Materials Info'!$B:$B,0),4))</f>
        <v>3.0001589789012285E-3</v>
      </c>
      <c r="AO12" s="7" t="s">
        <v>53</v>
      </c>
      <c r="AP12" t="str">
        <f>INDEX('SMILES Materials Info'!$A:$F,MATCH(AO12,'SMILES Materials Info'!$B:$B,0),1)</f>
        <v>COCCOCCOCCOCCOC</v>
      </c>
      <c r="AQ12">
        <v>400</v>
      </c>
      <c r="AR12">
        <f>(INDEX('SMILES Materials Info'!$A:$F,MATCH(AO12,'SMILES Materials Info'!$B:$B,0),5)*(AQ12/1000))/(INDEX('SMILES Materials Info'!$A:$F,MATCH(AO12,'SMILES Materials Info'!$B:$B,0),4))</f>
        <v>1.8157197421282069E-3</v>
      </c>
    </row>
    <row r="13" spans="1:46" x14ac:dyDescent="0.2">
      <c r="A13" t="s">
        <v>216</v>
      </c>
      <c r="B13" t="s">
        <v>163</v>
      </c>
      <c r="C13" t="s">
        <v>164</v>
      </c>
      <c r="D13" t="s">
        <v>10</v>
      </c>
      <c r="E13" t="s">
        <v>165</v>
      </c>
      <c r="F13" t="s">
        <v>166</v>
      </c>
      <c r="G13">
        <v>4.46</v>
      </c>
      <c r="H13">
        <v>40.729999999999997</v>
      </c>
      <c r="I13" s="8" t="s">
        <v>167</v>
      </c>
      <c r="J13" t="s">
        <v>168</v>
      </c>
      <c r="K13" t="s">
        <v>164</v>
      </c>
      <c r="L13" t="s">
        <v>169</v>
      </c>
      <c r="M13" s="7" t="s">
        <v>30</v>
      </c>
      <c r="N13" t="str">
        <f>INDEX('SMILES Materials Info'!A:F,MATCH(M13,'SMILES Materials Info'!B:B,0),1)</f>
        <v>[Li+].[Cl-]  </v>
      </c>
      <c r="O13">
        <v>31.32</v>
      </c>
      <c r="P13">
        <f>O13/1000/( INDEX('SMILES Materials Info'!$A:$F,MATCH(M13,'SMILES Materials Info'!$B:$B,0),4))</f>
        <v>7.3885350318471333E-4</v>
      </c>
      <c r="Q13" t="s">
        <v>38</v>
      </c>
      <c r="R13" t="str">
        <f>INDEX('SMILES Materials Info'!$A:$F,MATCH(Q13,'SMILES Materials Info'!$B:$B,0),1)</f>
        <v>[Li+].[N+](=O)([O-])[O-]</v>
      </c>
      <c r="S13">
        <v>14.31</v>
      </c>
      <c r="T13">
        <f>S13/1000/( INDEX('SMILES Materials Info'!$A:$F,MATCH(Q13,'SMILES Materials Info'!$B:$B,0),4))</f>
        <v>2.0755975864469712E-4</v>
      </c>
      <c r="U13" t="s">
        <v>34</v>
      </c>
      <c r="V13" t="str">
        <f>INDEX('SMILES Materials Info'!$A:$F,MATCH(U13,'SMILES Materials Info'!$B:$B,0),1)</f>
        <v>[Li+].[B-]12(OC(=O)C(=O)O1)OC(=O)C(=O)O2  </v>
      </c>
      <c r="W13">
        <v>40.57</v>
      </c>
      <c r="X13">
        <f>W13/1000/( INDEX('SMILES Materials Info'!$A:$F,MATCH(U13,'SMILES Materials Info'!$B:$B,0),4))</f>
        <v>2.0935464894264807E-4</v>
      </c>
      <c r="Y13" t="s">
        <v>19</v>
      </c>
      <c r="Z13" t="str">
        <f>INDEX('SMILES Materials Info'!$A:$F,MATCH(Y13,'SMILES Materials Info'!$B:$B,0),1)</f>
        <v>[Li+].C(F)(F)(F)S(=O)(=O)[N-]S(=O)(=O)C(F)(F)F</v>
      </c>
      <c r="AA13">
        <v>75.62</v>
      </c>
      <c r="AB13">
        <f>AA13/1000/( INDEX('SMILES Materials Info'!$A:$F,MATCH(Y13,'SMILES Materials Info'!$B:$B,0),4))</f>
        <v>2.6341731893978187E-4</v>
      </c>
      <c r="AC13" t="s">
        <v>42</v>
      </c>
      <c r="AD13" t="str">
        <f>INDEX('SMILES Materials Info'!$A:$F,MATCH(AC13,'SMILES Materials Info'!$B:$B,0),1)</f>
        <v>C1COCO1</v>
      </c>
      <c r="AE13">
        <v>200</v>
      </c>
      <c r="AF13">
        <f>(INDEX('SMILES Materials Info'!$A:$F,MATCH(AC13,'SMILES Materials Info'!$B:$B,0),5)*(AE13/1000))/(INDEX('SMILES Materials Info'!$A:$F,MATCH(AC13,'SMILES Materials Info'!$B:$B,0),4))</f>
        <v>2.861809689655638E-3</v>
      </c>
      <c r="AG13" s="7" t="s">
        <v>83</v>
      </c>
      <c r="AH13" t="str">
        <f>INDEX('SMILES Materials Info'!$A:$F,MATCH(AG13,'SMILES Materials Info'!$B:$B,0),1)</f>
        <v>CN1CCN(C1=O)C</v>
      </c>
      <c r="AI13">
        <v>200</v>
      </c>
      <c r="AJ13">
        <f>(INDEX('SMILES Materials Info'!$A:$F,MATCH(AG13,'SMILES Materials Info'!$B:$B,0),5)*(AI13/1000))/(INDEX('SMILES Materials Info'!$A:$F,MATCH(AG13,'SMILES Materials Info'!$B:$B,0),4))</f>
        <v>1.8502295265795288E-3</v>
      </c>
      <c r="AK13" s="7" t="s">
        <v>55</v>
      </c>
      <c r="AL13" t="str">
        <f>INDEX('SMILES Materials Info'!$A:$F,MATCH(AK13,'SMILES Materials Info'!$B:$B,0),1)</f>
        <v>C1COC(=O)O1</v>
      </c>
      <c r="AM13">
        <v>200</v>
      </c>
      <c r="AN13">
        <f>(INDEX('SMILES Materials Info'!$A:$F,MATCH(AK13,'SMILES Materials Info'!$B:$B,0),5)*(AM13/1000))/(INDEX('SMILES Materials Info'!$A:$F,MATCH(AK13,'SMILES Materials Info'!$B:$B,0),4))</f>
        <v>3.0001589789012285E-3</v>
      </c>
      <c r="AO13" s="7" t="s">
        <v>53</v>
      </c>
      <c r="AP13" t="str">
        <f>INDEX('SMILES Materials Info'!$A:$F,MATCH(AO13,'SMILES Materials Info'!$B:$B,0),1)</f>
        <v>COCCOCCOCCOCCOC</v>
      </c>
      <c r="AQ13">
        <v>400</v>
      </c>
      <c r="AR13">
        <f>(INDEX('SMILES Materials Info'!$A:$F,MATCH(AO13,'SMILES Materials Info'!$B:$B,0),5)*(AQ13/1000))/(INDEX('SMILES Materials Info'!$A:$F,MATCH(AO13,'SMILES Materials Info'!$B:$B,0),4))</f>
        <v>1.8157197421282069E-3</v>
      </c>
    </row>
    <row r="14" spans="1:46" x14ac:dyDescent="0.2">
      <c r="A14" t="s">
        <v>217</v>
      </c>
      <c r="B14" t="s">
        <v>163</v>
      </c>
      <c r="C14" t="s">
        <v>164</v>
      </c>
      <c r="D14" t="s">
        <v>10</v>
      </c>
      <c r="E14" t="s">
        <v>165</v>
      </c>
      <c r="F14" t="s">
        <v>171</v>
      </c>
      <c r="G14">
        <v>4.66</v>
      </c>
      <c r="H14">
        <v>41.17</v>
      </c>
      <c r="I14" s="8" t="s">
        <v>167</v>
      </c>
      <c r="J14" t="s">
        <v>168</v>
      </c>
      <c r="K14" t="s">
        <v>164</v>
      </c>
      <c r="L14" t="s">
        <v>169</v>
      </c>
      <c r="M14" s="7" t="s">
        <v>30</v>
      </c>
      <c r="N14" t="str">
        <f>INDEX('SMILES Materials Info'!A:F,MATCH(M14,'SMILES Materials Info'!B:B,0),1)</f>
        <v>[Li+].[Cl-]  </v>
      </c>
      <c r="O14">
        <v>31.32</v>
      </c>
      <c r="P14">
        <f>O14/1000/( INDEX('SMILES Materials Info'!$A:$F,MATCH(M14,'SMILES Materials Info'!$B:$B,0),4))</f>
        <v>7.3885350318471333E-4</v>
      </c>
      <c r="Q14" t="s">
        <v>38</v>
      </c>
      <c r="R14" t="str">
        <f>INDEX('SMILES Materials Info'!$A:$F,MATCH(Q14,'SMILES Materials Info'!$B:$B,0),1)</f>
        <v>[Li+].[N+](=O)([O-])[O-]</v>
      </c>
      <c r="S14">
        <v>14.31</v>
      </c>
      <c r="T14">
        <f>S14/1000/( INDEX('SMILES Materials Info'!$A:$F,MATCH(Q14,'SMILES Materials Info'!$B:$B,0),4))</f>
        <v>2.0755975864469712E-4</v>
      </c>
      <c r="U14" t="s">
        <v>34</v>
      </c>
      <c r="V14" t="str">
        <f>INDEX('SMILES Materials Info'!$A:$F,MATCH(U14,'SMILES Materials Info'!$B:$B,0),1)</f>
        <v>[Li+].[B-]12(OC(=O)C(=O)O1)OC(=O)C(=O)O2  </v>
      </c>
      <c r="W14">
        <v>40.57</v>
      </c>
      <c r="X14">
        <f>W14/1000/( INDEX('SMILES Materials Info'!$A:$F,MATCH(U14,'SMILES Materials Info'!$B:$B,0),4))</f>
        <v>2.0935464894264807E-4</v>
      </c>
      <c r="Y14" t="s">
        <v>19</v>
      </c>
      <c r="Z14" t="str">
        <f>INDEX('SMILES Materials Info'!$A:$F,MATCH(Y14,'SMILES Materials Info'!$B:$B,0),1)</f>
        <v>[Li+].C(F)(F)(F)S(=O)(=O)[N-]S(=O)(=O)C(F)(F)F</v>
      </c>
      <c r="AA14">
        <v>75.62</v>
      </c>
      <c r="AB14">
        <f>AA14/1000/( INDEX('SMILES Materials Info'!$A:$F,MATCH(Y14,'SMILES Materials Info'!$B:$B,0),4))</f>
        <v>2.6341731893978187E-4</v>
      </c>
      <c r="AC14" t="s">
        <v>42</v>
      </c>
      <c r="AD14" t="str">
        <f>INDEX('SMILES Materials Info'!$A:$F,MATCH(AC14,'SMILES Materials Info'!$B:$B,0),1)</f>
        <v>C1COCO1</v>
      </c>
      <c r="AE14">
        <v>200</v>
      </c>
      <c r="AF14">
        <f>(INDEX('SMILES Materials Info'!$A:$F,MATCH(AC14,'SMILES Materials Info'!$B:$B,0),5)*(AE14/1000))/(INDEX('SMILES Materials Info'!$A:$F,MATCH(AC14,'SMILES Materials Info'!$B:$B,0),4))</f>
        <v>2.861809689655638E-3</v>
      </c>
      <c r="AG14" s="7" t="s">
        <v>83</v>
      </c>
      <c r="AH14" t="str">
        <f>INDEX('SMILES Materials Info'!$A:$F,MATCH(AG14,'SMILES Materials Info'!$B:$B,0),1)</f>
        <v>CN1CCN(C1=O)C</v>
      </c>
      <c r="AI14">
        <v>200</v>
      </c>
      <c r="AJ14">
        <f>(INDEX('SMILES Materials Info'!$A:$F,MATCH(AG14,'SMILES Materials Info'!$B:$B,0),5)*(AI14/1000))/(INDEX('SMILES Materials Info'!$A:$F,MATCH(AG14,'SMILES Materials Info'!$B:$B,0),4))</f>
        <v>1.8502295265795288E-3</v>
      </c>
      <c r="AK14" s="7" t="s">
        <v>55</v>
      </c>
      <c r="AL14" t="str">
        <f>INDEX('SMILES Materials Info'!$A:$F,MATCH(AK14,'SMILES Materials Info'!$B:$B,0),1)</f>
        <v>C1COC(=O)O1</v>
      </c>
      <c r="AM14">
        <v>200</v>
      </c>
      <c r="AN14">
        <f>(INDEX('SMILES Materials Info'!$A:$F,MATCH(AK14,'SMILES Materials Info'!$B:$B,0),5)*(AM14/1000))/(INDEX('SMILES Materials Info'!$A:$F,MATCH(AK14,'SMILES Materials Info'!$B:$B,0),4))</f>
        <v>3.0001589789012285E-3</v>
      </c>
      <c r="AO14" s="7" t="s">
        <v>53</v>
      </c>
      <c r="AP14" t="str">
        <f>INDEX('SMILES Materials Info'!$A:$F,MATCH(AO14,'SMILES Materials Info'!$B:$B,0),1)</f>
        <v>COCCOCCOCCOCCOC</v>
      </c>
      <c r="AQ14">
        <v>400</v>
      </c>
      <c r="AR14">
        <f>(INDEX('SMILES Materials Info'!$A:$F,MATCH(AO14,'SMILES Materials Info'!$B:$B,0),5)*(AQ14/1000))/(INDEX('SMILES Materials Info'!$A:$F,MATCH(AO14,'SMILES Materials Info'!$B:$B,0),4))</f>
        <v>1.8157197421282069E-3</v>
      </c>
    </row>
    <row r="15" spans="1:46" x14ac:dyDescent="0.2">
      <c r="A15" t="s">
        <v>218</v>
      </c>
      <c r="B15" t="s">
        <v>163</v>
      </c>
      <c r="C15" t="s">
        <v>164</v>
      </c>
      <c r="D15" t="s">
        <v>10</v>
      </c>
      <c r="E15" t="s">
        <v>165</v>
      </c>
      <c r="F15" t="s">
        <v>171</v>
      </c>
      <c r="G15">
        <v>5.04</v>
      </c>
      <c r="H15">
        <v>43.98</v>
      </c>
      <c r="I15" s="8" t="s">
        <v>167</v>
      </c>
      <c r="J15" t="s">
        <v>168</v>
      </c>
      <c r="K15" t="s">
        <v>164</v>
      </c>
      <c r="L15" t="s">
        <v>169</v>
      </c>
      <c r="M15" s="7" t="s">
        <v>30</v>
      </c>
      <c r="N15" t="str">
        <f>INDEX('SMILES Materials Info'!A:F,MATCH(M15,'SMILES Materials Info'!B:B,0),1)</f>
        <v>[Li+].[Cl-]  </v>
      </c>
      <c r="O15">
        <v>31.32</v>
      </c>
      <c r="P15">
        <f>O15/1000/( INDEX('SMILES Materials Info'!$A:$F,MATCH(M15,'SMILES Materials Info'!$B:$B,0),4))</f>
        <v>7.3885350318471333E-4</v>
      </c>
      <c r="Q15" t="s">
        <v>38</v>
      </c>
      <c r="R15" t="str">
        <f>INDEX('SMILES Materials Info'!$A:$F,MATCH(Q15,'SMILES Materials Info'!$B:$B,0),1)</f>
        <v>[Li+].[N+](=O)([O-])[O-]</v>
      </c>
      <c r="S15">
        <v>14.31</v>
      </c>
      <c r="T15">
        <f>S15/1000/( INDEX('SMILES Materials Info'!$A:$F,MATCH(Q15,'SMILES Materials Info'!$B:$B,0),4))</f>
        <v>2.0755975864469712E-4</v>
      </c>
      <c r="U15" t="s">
        <v>34</v>
      </c>
      <c r="V15" t="str">
        <f>INDEX('SMILES Materials Info'!$A:$F,MATCH(U15,'SMILES Materials Info'!$B:$B,0),1)</f>
        <v>[Li+].[B-]12(OC(=O)C(=O)O1)OC(=O)C(=O)O2  </v>
      </c>
      <c r="W15">
        <v>40.57</v>
      </c>
      <c r="X15">
        <f>W15/1000/( INDEX('SMILES Materials Info'!$A:$F,MATCH(U15,'SMILES Materials Info'!$B:$B,0),4))</f>
        <v>2.0935464894264807E-4</v>
      </c>
      <c r="Y15" t="s">
        <v>19</v>
      </c>
      <c r="Z15" t="str">
        <f>INDEX('SMILES Materials Info'!$A:$F,MATCH(Y15,'SMILES Materials Info'!$B:$B,0),1)</f>
        <v>[Li+].C(F)(F)(F)S(=O)(=O)[N-]S(=O)(=O)C(F)(F)F</v>
      </c>
      <c r="AA15">
        <v>75.62</v>
      </c>
      <c r="AB15">
        <f>AA15/1000/( INDEX('SMILES Materials Info'!$A:$F,MATCH(Y15,'SMILES Materials Info'!$B:$B,0),4))</f>
        <v>2.6341731893978187E-4</v>
      </c>
      <c r="AC15" t="s">
        <v>42</v>
      </c>
      <c r="AD15" t="str">
        <f>INDEX('SMILES Materials Info'!$A:$F,MATCH(AC15,'SMILES Materials Info'!$B:$B,0),1)</f>
        <v>C1COCO1</v>
      </c>
      <c r="AE15">
        <v>200</v>
      </c>
      <c r="AF15">
        <f>(INDEX('SMILES Materials Info'!$A:$F,MATCH(AC15,'SMILES Materials Info'!$B:$B,0),5)*(AE15/1000))/(INDEX('SMILES Materials Info'!$A:$F,MATCH(AC15,'SMILES Materials Info'!$B:$B,0),4))</f>
        <v>2.861809689655638E-3</v>
      </c>
      <c r="AG15" s="7" t="s">
        <v>83</v>
      </c>
      <c r="AH15" t="str">
        <f>INDEX('SMILES Materials Info'!$A:$F,MATCH(AG15,'SMILES Materials Info'!$B:$B,0),1)</f>
        <v>CN1CCN(C1=O)C</v>
      </c>
      <c r="AI15">
        <v>200</v>
      </c>
      <c r="AJ15">
        <f>(INDEX('SMILES Materials Info'!$A:$F,MATCH(AG15,'SMILES Materials Info'!$B:$B,0),5)*(AI15/1000))/(INDEX('SMILES Materials Info'!$A:$F,MATCH(AG15,'SMILES Materials Info'!$B:$B,0),4))</f>
        <v>1.8502295265795288E-3</v>
      </c>
      <c r="AK15" s="7" t="s">
        <v>55</v>
      </c>
      <c r="AL15" t="str">
        <f>INDEX('SMILES Materials Info'!$A:$F,MATCH(AK15,'SMILES Materials Info'!$B:$B,0),1)</f>
        <v>C1COC(=O)O1</v>
      </c>
      <c r="AM15">
        <v>200</v>
      </c>
      <c r="AN15">
        <f>(INDEX('SMILES Materials Info'!$A:$F,MATCH(AK15,'SMILES Materials Info'!$B:$B,0),5)*(AM15/1000))/(INDEX('SMILES Materials Info'!$A:$F,MATCH(AK15,'SMILES Materials Info'!$B:$B,0),4))</f>
        <v>3.0001589789012285E-3</v>
      </c>
      <c r="AO15" s="7" t="s">
        <v>53</v>
      </c>
      <c r="AP15" t="str">
        <f>INDEX('SMILES Materials Info'!$A:$F,MATCH(AO15,'SMILES Materials Info'!$B:$B,0),1)</f>
        <v>COCCOCCOCCOCCOC</v>
      </c>
      <c r="AQ15">
        <v>400</v>
      </c>
      <c r="AR15">
        <f>(INDEX('SMILES Materials Info'!$A:$F,MATCH(AO15,'SMILES Materials Info'!$B:$B,0),5)*(AQ15/1000))/(INDEX('SMILES Materials Info'!$A:$F,MATCH(AO15,'SMILES Materials Info'!$B:$B,0),4))</f>
        <v>1.8157197421282069E-3</v>
      </c>
    </row>
    <row r="16" spans="1:46" x14ac:dyDescent="0.2">
      <c r="A16" t="s">
        <v>219</v>
      </c>
      <c r="B16" t="s">
        <v>163</v>
      </c>
      <c r="C16" t="s">
        <v>164</v>
      </c>
      <c r="D16" t="s">
        <v>10</v>
      </c>
      <c r="E16" t="s">
        <v>165</v>
      </c>
      <c r="F16" t="s">
        <v>171</v>
      </c>
      <c r="G16">
        <v>5.09</v>
      </c>
      <c r="H16">
        <v>44.26</v>
      </c>
      <c r="I16" s="8" t="s">
        <v>167</v>
      </c>
      <c r="J16" t="s">
        <v>168</v>
      </c>
      <c r="K16" t="s">
        <v>164</v>
      </c>
      <c r="L16" t="s">
        <v>169</v>
      </c>
      <c r="M16" s="7" t="s">
        <v>30</v>
      </c>
      <c r="N16" t="str">
        <f>INDEX('SMILES Materials Info'!A:F,MATCH(M16,'SMILES Materials Info'!B:B,0),1)</f>
        <v>[Li+].[Cl-]  </v>
      </c>
      <c r="O16">
        <v>30.38</v>
      </c>
      <c r="P16">
        <f>O16/1000/( INDEX('SMILES Materials Info'!$A:$F,MATCH(M16,'SMILES Materials Info'!$B:$B,0),4))</f>
        <v>7.1667846190139181E-4</v>
      </c>
      <c r="Q16" t="s">
        <v>38</v>
      </c>
      <c r="R16" t="str">
        <f>INDEX('SMILES Materials Info'!$A:$F,MATCH(Q16,'SMILES Materials Info'!$B:$B,0),1)</f>
        <v>[Li+].[N+](=O)([O-])[O-]</v>
      </c>
      <c r="S16">
        <v>14.19</v>
      </c>
      <c r="T16">
        <f>S16/1000/( INDEX('SMILES Materials Info'!$A:$F,MATCH(Q16,'SMILES Materials Info'!$B:$B,0),4))</f>
        <v>2.058192155952657E-4</v>
      </c>
      <c r="U16" t="s">
        <v>34</v>
      </c>
      <c r="V16" t="str">
        <f>INDEX('SMILES Materials Info'!$A:$F,MATCH(U16,'SMILES Materials Info'!$B:$B,0),1)</f>
        <v>[Li+].[B-]12(OC(=O)C(=O)O1)OC(=O)C(=O)O2  </v>
      </c>
      <c r="W16">
        <v>40.47</v>
      </c>
      <c r="X16">
        <f>W16/1000/( INDEX('SMILES Materials Info'!$A:$F,MATCH(U16,'SMILES Materials Info'!$B:$B,0),4))</f>
        <v>2.0883861579267852E-4</v>
      </c>
      <c r="Y16" t="s">
        <v>19</v>
      </c>
      <c r="Z16" t="str">
        <f>INDEX('SMILES Materials Info'!$A:$F,MATCH(Y16,'SMILES Materials Info'!$B:$B,0),1)</f>
        <v>[Li+].C(F)(F)(F)S(=O)(=O)[N-]S(=O)(=O)C(F)(F)F</v>
      </c>
      <c r="AA16">
        <v>75.5</v>
      </c>
      <c r="AB16">
        <f>AA16/1000/( INDEX('SMILES Materials Info'!$A:$F,MATCH(Y16,'SMILES Materials Info'!$B:$B,0),4))</f>
        <v>2.6299930679652908E-4</v>
      </c>
      <c r="AC16" t="s">
        <v>42</v>
      </c>
      <c r="AD16" t="str">
        <f>INDEX('SMILES Materials Info'!$A:$F,MATCH(AC16,'SMILES Materials Info'!$B:$B,0),1)</f>
        <v>C1COCO1</v>
      </c>
      <c r="AE16">
        <v>200</v>
      </c>
      <c r="AF16">
        <f>(INDEX('SMILES Materials Info'!$A:$F,MATCH(AC16,'SMILES Materials Info'!$B:$B,0),5)*(AE16/1000))/(INDEX('SMILES Materials Info'!$A:$F,MATCH(AC16,'SMILES Materials Info'!$B:$B,0),4))</f>
        <v>2.861809689655638E-3</v>
      </c>
      <c r="AG16" s="7" t="s">
        <v>83</v>
      </c>
      <c r="AH16" t="str">
        <f>INDEX('SMILES Materials Info'!$A:$F,MATCH(AG16,'SMILES Materials Info'!$B:$B,0),1)</f>
        <v>CN1CCN(C1=O)C</v>
      </c>
      <c r="AI16">
        <v>200</v>
      </c>
      <c r="AJ16">
        <f>(INDEX('SMILES Materials Info'!$A:$F,MATCH(AG16,'SMILES Materials Info'!$B:$B,0),5)*(AI16/1000))/(INDEX('SMILES Materials Info'!$A:$F,MATCH(AG16,'SMILES Materials Info'!$B:$B,0),4))</f>
        <v>1.8502295265795288E-3</v>
      </c>
      <c r="AK16" s="7" t="s">
        <v>55</v>
      </c>
      <c r="AL16" t="str">
        <f>INDEX('SMILES Materials Info'!$A:$F,MATCH(AK16,'SMILES Materials Info'!$B:$B,0),1)</f>
        <v>C1COC(=O)O1</v>
      </c>
      <c r="AM16">
        <v>400</v>
      </c>
      <c r="AN16">
        <f>(INDEX('SMILES Materials Info'!$A:$F,MATCH(AK16,'SMILES Materials Info'!$B:$B,0),5)*(AM16/1000))/(INDEX('SMILES Materials Info'!$A:$F,MATCH(AK16,'SMILES Materials Info'!$B:$B,0),4))</f>
        <v>6.0003179578024569E-3</v>
      </c>
      <c r="AO16" s="7" t="s">
        <v>53</v>
      </c>
      <c r="AP16" t="str">
        <f>INDEX('SMILES Materials Info'!$A:$F,MATCH(AO16,'SMILES Materials Info'!$B:$B,0),1)</f>
        <v>COCCOCCOCCOCCOC</v>
      </c>
      <c r="AQ16">
        <v>200</v>
      </c>
      <c r="AR16">
        <f>(INDEX('SMILES Materials Info'!$A:$F,MATCH(AO16,'SMILES Materials Info'!$B:$B,0),5)*(AQ16/1000))/(INDEX('SMILES Materials Info'!$A:$F,MATCH(AO16,'SMILES Materials Info'!$B:$B,0),4))</f>
        <v>9.0785987106410345E-4</v>
      </c>
    </row>
    <row r="17" spans="1:44" x14ac:dyDescent="0.2">
      <c r="A17" t="s">
        <v>220</v>
      </c>
      <c r="B17" t="s">
        <v>163</v>
      </c>
      <c r="C17" t="s">
        <v>164</v>
      </c>
      <c r="D17" t="s">
        <v>10</v>
      </c>
      <c r="E17" t="s">
        <v>165</v>
      </c>
      <c r="F17" t="s">
        <v>166</v>
      </c>
      <c r="G17">
        <v>4.18</v>
      </c>
      <c r="H17">
        <v>39.36</v>
      </c>
      <c r="I17" s="8" t="s">
        <v>167</v>
      </c>
      <c r="J17" t="s">
        <v>168</v>
      </c>
      <c r="K17" t="s">
        <v>164</v>
      </c>
      <c r="L17" t="s">
        <v>169</v>
      </c>
      <c r="M17" s="7" t="s">
        <v>30</v>
      </c>
      <c r="N17" t="str">
        <f>INDEX('SMILES Materials Info'!A:F,MATCH(M17,'SMILES Materials Info'!B:B,0),1)</f>
        <v>[Li+].[Cl-]  </v>
      </c>
      <c r="O17">
        <v>30.38</v>
      </c>
      <c r="P17">
        <f>O17/1000/( INDEX('SMILES Materials Info'!$A:$F,MATCH(M17,'SMILES Materials Info'!$B:$B,0),4))</f>
        <v>7.1667846190139181E-4</v>
      </c>
      <c r="Q17" t="s">
        <v>38</v>
      </c>
      <c r="R17" t="str">
        <f>INDEX('SMILES Materials Info'!$A:$F,MATCH(Q17,'SMILES Materials Info'!$B:$B,0),1)</f>
        <v>[Li+].[N+](=O)([O-])[O-]</v>
      </c>
      <c r="S17">
        <v>14.19</v>
      </c>
      <c r="T17">
        <f>S17/1000/( INDEX('SMILES Materials Info'!$A:$F,MATCH(Q17,'SMILES Materials Info'!$B:$B,0),4))</f>
        <v>2.058192155952657E-4</v>
      </c>
      <c r="U17" t="s">
        <v>34</v>
      </c>
      <c r="V17" t="str">
        <f>INDEX('SMILES Materials Info'!$A:$F,MATCH(U17,'SMILES Materials Info'!$B:$B,0),1)</f>
        <v>[Li+].[B-]12(OC(=O)C(=O)O1)OC(=O)C(=O)O2  </v>
      </c>
      <c r="W17">
        <v>40.47</v>
      </c>
      <c r="X17">
        <f>W17/1000/( INDEX('SMILES Materials Info'!$A:$F,MATCH(U17,'SMILES Materials Info'!$B:$B,0),4))</f>
        <v>2.0883861579267852E-4</v>
      </c>
      <c r="Y17" t="s">
        <v>19</v>
      </c>
      <c r="Z17" t="str">
        <f>INDEX('SMILES Materials Info'!$A:$F,MATCH(Y17,'SMILES Materials Info'!$B:$B,0),1)</f>
        <v>[Li+].C(F)(F)(F)S(=O)(=O)[N-]S(=O)(=O)C(F)(F)F</v>
      </c>
      <c r="AA17">
        <v>75.5</v>
      </c>
      <c r="AB17">
        <f>AA17/1000/( INDEX('SMILES Materials Info'!$A:$F,MATCH(Y17,'SMILES Materials Info'!$B:$B,0),4))</f>
        <v>2.6299930679652908E-4</v>
      </c>
      <c r="AC17" t="s">
        <v>42</v>
      </c>
      <c r="AD17" t="str">
        <f>INDEX('SMILES Materials Info'!$A:$F,MATCH(AC17,'SMILES Materials Info'!$B:$B,0),1)</f>
        <v>C1COCO1</v>
      </c>
      <c r="AE17">
        <v>200</v>
      </c>
      <c r="AF17">
        <f>(INDEX('SMILES Materials Info'!$A:$F,MATCH(AC17,'SMILES Materials Info'!$B:$B,0),5)*(AE17/1000))/(INDEX('SMILES Materials Info'!$A:$F,MATCH(AC17,'SMILES Materials Info'!$B:$B,0),4))</f>
        <v>2.861809689655638E-3</v>
      </c>
      <c r="AG17" s="7" t="s">
        <v>83</v>
      </c>
      <c r="AH17" t="str">
        <f>INDEX('SMILES Materials Info'!$A:$F,MATCH(AG17,'SMILES Materials Info'!$B:$B,0),1)</f>
        <v>CN1CCN(C1=O)C</v>
      </c>
      <c r="AI17">
        <v>200</v>
      </c>
      <c r="AJ17">
        <f>(INDEX('SMILES Materials Info'!$A:$F,MATCH(AG17,'SMILES Materials Info'!$B:$B,0),5)*(AI17/1000))/(INDEX('SMILES Materials Info'!$A:$F,MATCH(AG17,'SMILES Materials Info'!$B:$B,0),4))</f>
        <v>1.8502295265795288E-3</v>
      </c>
      <c r="AK17" s="7" t="s">
        <v>55</v>
      </c>
      <c r="AL17" t="str">
        <f>INDEX('SMILES Materials Info'!$A:$F,MATCH(AK17,'SMILES Materials Info'!$B:$B,0),1)</f>
        <v>C1COC(=O)O1</v>
      </c>
      <c r="AM17">
        <v>400</v>
      </c>
      <c r="AN17">
        <f>(INDEX('SMILES Materials Info'!$A:$F,MATCH(AK17,'SMILES Materials Info'!$B:$B,0),5)*(AM17/1000))/(INDEX('SMILES Materials Info'!$A:$F,MATCH(AK17,'SMILES Materials Info'!$B:$B,0),4))</f>
        <v>6.0003179578024569E-3</v>
      </c>
      <c r="AO17" s="7" t="s">
        <v>53</v>
      </c>
      <c r="AP17" t="str">
        <f>INDEX('SMILES Materials Info'!$A:$F,MATCH(AO17,'SMILES Materials Info'!$B:$B,0),1)</f>
        <v>COCCOCCOCCOCCOC</v>
      </c>
      <c r="AQ17">
        <v>200</v>
      </c>
      <c r="AR17">
        <f>(INDEX('SMILES Materials Info'!$A:$F,MATCH(AO17,'SMILES Materials Info'!$B:$B,0),5)*(AQ17/1000))/(INDEX('SMILES Materials Info'!$A:$F,MATCH(AO17,'SMILES Materials Info'!$B:$B,0),4))</f>
        <v>9.0785987106410345E-4</v>
      </c>
    </row>
    <row r="18" spans="1:44" x14ac:dyDescent="0.2">
      <c r="A18" t="s">
        <v>221</v>
      </c>
      <c r="B18" t="s">
        <v>163</v>
      </c>
      <c r="C18" t="s">
        <v>164</v>
      </c>
      <c r="D18" t="s">
        <v>10</v>
      </c>
      <c r="E18" t="s">
        <v>165</v>
      </c>
      <c r="F18" t="s">
        <v>171</v>
      </c>
      <c r="G18">
        <v>3.25</v>
      </c>
      <c r="H18">
        <v>32</v>
      </c>
      <c r="I18" s="8" t="s">
        <v>167</v>
      </c>
      <c r="J18" t="s">
        <v>168</v>
      </c>
      <c r="K18" t="s">
        <v>164</v>
      </c>
      <c r="L18" t="s">
        <v>169</v>
      </c>
      <c r="M18" s="7" t="s">
        <v>30</v>
      </c>
      <c r="N18" t="str">
        <f>INDEX('SMILES Materials Info'!A:F,MATCH(M18,'SMILES Materials Info'!B:B,0),1)</f>
        <v>[Li+].[Cl-]  </v>
      </c>
      <c r="O18">
        <v>30.38</v>
      </c>
      <c r="P18">
        <f>O18/1000/( INDEX('SMILES Materials Info'!$A:$F,MATCH(M18,'SMILES Materials Info'!$B:$B,0),4))</f>
        <v>7.1667846190139181E-4</v>
      </c>
      <c r="Q18" t="s">
        <v>38</v>
      </c>
      <c r="R18" t="str">
        <f>INDEX('SMILES Materials Info'!$A:$F,MATCH(Q18,'SMILES Materials Info'!$B:$B,0),1)</f>
        <v>[Li+].[N+](=O)([O-])[O-]</v>
      </c>
      <c r="S18">
        <v>14.19</v>
      </c>
      <c r="T18">
        <f>S18/1000/( INDEX('SMILES Materials Info'!$A:$F,MATCH(Q18,'SMILES Materials Info'!$B:$B,0),4))</f>
        <v>2.058192155952657E-4</v>
      </c>
      <c r="U18" t="s">
        <v>34</v>
      </c>
      <c r="V18" t="str">
        <f>INDEX('SMILES Materials Info'!$A:$F,MATCH(U18,'SMILES Materials Info'!$B:$B,0),1)</f>
        <v>[Li+].[B-]12(OC(=O)C(=O)O1)OC(=O)C(=O)O2  </v>
      </c>
      <c r="W18">
        <v>40.47</v>
      </c>
      <c r="X18">
        <f>W18/1000/( INDEX('SMILES Materials Info'!$A:$F,MATCH(U18,'SMILES Materials Info'!$B:$B,0),4))</f>
        <v>2.0883861579267852E-4</v>
      </c>
      <c r="Y18" t="s">
        <v>19</v>
      </c>
      <c r="Z18" t="str">
        <f>INDEX('SMILES Materials Info'!$A:$F,MATCH(Y18,'SMILES Materials Info'!$B:$B,0),1)</f>
        <v>[Li+].C(F)(F)(F)S(=O)(=O)[N-]S(=O)(=O)C(F)(F)F</v>
      </c>
      <c r="AA18">
        <v>75.5</v>
      </c>
      <c r="AB18">
        <f>AA18/1000/( INDEX('SMILES Materials Info'!$A:$F,MATCH(Y18,'SMILES Materials Info'!$B:$B,0),4))</f>
        <v>2.6299930679652908E-4</v>
      </c>
      <c r="AC18" t="s">
        <v>42</v>
      </c>
      <c r="AD18" t="str">
        <f>INDEX('SMILES Materials Info'!$A:$F,MATCH(AC18,'SMILES Materials Info'!$B:$B,0),1)</f>
        <v>C1COCO1</v>
      </c>
      <c r="AE18">
        <v>200</v>
      </c>
      <c r="AF18">
        <f>(INDEX('SMILES Materials Info'!$A:$F,MATCH(AC18,'SMILES Materials Info'!$B:$B,0),5)*(AE18/1000))/(INDEX('SMILES Materials Info'!$A:$F,MATCH(AC18,'SMILES Materials Info'!$B:$B,0),4))</f>
        <v>2.861809689655638E-3</v>
      </c>
      <c r="AG18" s="7" t="s">
        <v>83</v>
      </c>
      <c r="AH18" t="str">
        <f>INDEX('SMILES Materials Info'!$A:$F,MATCH(AG18,'SMILES Materials Info'!$B:$B,0),1)</f>
        <v>CN1CCN(C1=O)C</v>
      </c>
      <c r="AI18">
        <v>200</v>
      </c>
      <c r="AJ18">
        <f>(INDEX('SMILES Materials Info'!$A:$F,MATCH(AG18,'SMILES Materials Info'!$B:$B,0),5)*(AI18/1000))/(INDEX('SMILES Materials Info'!$A:$F,MATCH(AG18,'SMILES Materials Info'!$B:$B,0),4))</f>
        <v>1.8502295265795288E-3</v>
      </c>
      <c r="AK18" s="7" t="s">
        <v>55</v>
      </c>
      <c r="AL18" t="str">
        <f>INDEX('SMILES Materials Info'!$A:$F,MATCH(AK18,'SMILES Materials Info'!$B:$B,0),1)</f>
        <v>C1COC(=O)O1</v>
      </c>
      <c r="AM18">
        <v>400</v>
      </c>
      <c r="AN18">
        <f>(INDEX('SMILES Materials Info'!$A:$F,MATCH(AK18,'SMILES Materials Info'!$B:$B,0),5)*(AM18/1000))/(INDEX('SMILES Materials Info'!$A:$F,MATCH(AK18,'SMILES Materials Info'!$B:$B,0),4))</f>
        <v>6.0003179578024569E-3</v>
      </c>
      <c r="AO18" s="7" t="s">
        <v>53</v>
      </c>
      <c r="AP18" t="str">
        <f>INDEX('SMILES Materials Info'!$A:$F,MATCH(AO18,'SMILES Materials Info'!$B:$B,0),1)</f>
        <v>COCCOCCOCCOCCOC</v>
      </c>
      <c r="AQ18">
        <v>200</v>
      </c>
      <c r="AR18">
        <f>(INDEX('SMILES Materials Info'!$A:$F,MATCH(AO18,'SMILES Materials Info'!$B:$B,0),5)*(AQ18/1000))/(INDEX('SMILES Materials Info'!$A:$F,MATCH(AO18,'SMILES Materials Info'!$B:$B,0),4))</f>
        <v>9.0785987106410345E-4</v>
      </c>
    </row>
    <row r="19" spans="1:44" x14ac:dyDescent="0.2">
      <c r="A19" t="s">
        <v>222</v>
      </c>
      <c r="B19" t="s">
        <v>163</v>
      </c>
      <c r="C19" t="s">
        <v>164</v>
      </c>
      <c r="D19" t="s">
        <v>10</v>
      </c>
      <c r="E19" t="s">
        <v>165</v>
      </c>
      <c r="F19" t="s">
        <v>171</v>
      </c>
      <c r="G19">
        <v>5.28</v>
      </c>
      <c r="H19">
        <v>44.82</v>
      </c>
      <c r="I19" s="8" t="s">
        <v>167</v>
      </c>
      <c r="J19" t="s">
        <v>168</v>
      </c>
      <c r="K19" t="s">
        <v>164</v>
      </c>
      <c r="L19" t="s">
        <v>169</v>
      </c>
      <c r="M19" s="7" t="s">
        <v>30</v>
      </c>
      <c r="N19" t="str">
        <f>INDEX('SMILES Materials Info'!A:F,MATCH(M19,'SMILES Materials Info'!B:B,0),1)</f>
        <v>[Li+].[Cl-]  </v>
      </c>
      <c r="O19">
        <v>30.38</v>
      </c>
      <c r="P19">
        <f>O19/1000/( INDEX('SMILES Materials Info'!$A:$F,MATCH(M19,'SMILES Materials Info'!$B:$B,0),4))</f>
        <v>7.1667846190139181E-4</v>
      </c>
      <c r="Q19" t="s">
        <v>38</v>
      </c>
      <c r="R19" t="str">
        <f>INDEX('SMILES Materials Info'!$A:$F,MATCH(Q19,'SMILES Materials Info'!$B:$B,0),1)</f>
        <v>[Li+].[N+](=O)([O-])[O-]</v>
      </c>
      <c r="S19">
        <v>14.19</v>
      </c>
      <c r="T19">
        <f>S19/1000/( INDEX('SMILES Materials Info'!$A:$F,MATCH(Q19,'SMILES Materials Info'!$B:$B,0),4))</f>
        <v>2.058192155952657E-4</v>
      </c>
      <c r="U19" t="s">
        <v>34</v>
      </c>
      <c r="V19" t="str">
        <f>INDEX('SMILES Materials Info'!$A:$F,MATCH(U19,'SMILES Materials Info'!$B:$B,0),1)</f>
        <v>[Li+].[B-]12(OC(=O)C(=O)O1)OC(=O)C(=O)O2  </v>
      </c>
      <c r="W19">
        <v>40.47</v>
      </c>
      <c r="X19">
        <f>W19/1000/( INDEX('SMILES Materials Info'!$A:$F,MATCH(U19,'SMILES Materials Info'!$B:$B,0),4))</f>
        <v>2.0883861579267852E-4</v>
      </c>
      <c r="Y19" t="s">
        <v>19</v>
      </c>
      <c r="Z19" t="str">
        <f>INDEX('SMILES Materials Info'!$A:$F,MATCH(Y19,'SMILES Materials Info'!$B:$B,0),1)</f>
        <v>[Li+].C(F)(F)(F)S(=O)(=O)[N-]S(=O)(=O)C(F)(F)F</v>
      </c>
      <c r="AA19">
        <v>75.5</v>
      </c>
      <c r="AB19">
        <f>AA19/1000/( INDEX('SMILES Materials Info'!$A:$F,MATCH(Y19,'SMILES Materials Info'!$B:$B,0),4))</f>
        <v>2.6299930679652908E-4</v>
      </c>
      <c r="AC19" t="s">
        <v>42</v>
      </c>
      <c r="AD19" t="str">
        <f>INDEX('SMILES Materials Info'!$A:$F,MATCH(AC19,'SMILES Materials Info'!$B:$B,0),1)</f>
        <v>C1COCO1</v>
      </c>
      <c r="AE19">
        <v>200</v>
      </c>
      <c r="AF19">
        <f>(INDEX('SMILES Materials Info'!$A:$F,MATCH(AC19,'SMILES Materials Info'!$B:$B,0),5)*(AE19/1000))/(INDEX('SMILES Materials Info'!$A:$F,MATCH(AC19,'SMILES Materials Info'!$B:$B,0),4))</f>
        <v>2.861809689655638E-3</v>
      </c>
      <c r="AG19" s="7" t="s">
        <v>83</v>
      </c>
      <c r="AH19" t="str">
        <f>INDEX('SMILES Materials Info'!$A:$F,MATCH(AG19,'SMILES Materials Info'!$B:$B,0),1)</f>
        <v>CN1CCN(C1=O)C</v>
      </c>
      <c r="AI19">
        <v>200</v>
      </c>
      <c r="AJ19">
        <f>(INDEX('SMILES Materials Info'!$A:$F,MATCH(AG19,'SMILES Materials Info'!$B:$B,0),5)*(AI19/1000))/(INDEX('SMILES Materials Info'!$A:$F,MATCH(AG19,'SMILES Materials Info'!$B:$B,0),4))</f>
        <v>1.8502295265795288E-3</v>
      </c>
      <c r="AK19" s="7" t="s">
        <v>55</v>
      </c>
      <c r="AL19" t="str">
        <f>INDEX('SMILES Materials Info'!$A:$F,MATCH(AK19,'SMILES Materials Info'!$B:$B,0),1)</f>
        <v>C1COC(=O)O1</v>
      </c>
      <c r="AM19">
        <v>400</v>
      </c>
      <c r="AN19">
        <f>(INDEX('SMILES Materials Info'!$A:$F,MATCH(AK19,'SMILES Materials Info'!$B:$B,0),5)*(AM19/1000))/(INDEX('SMILES Materials Info'!$A:$F,MATCH(AK19,'SMILES Materials Info'!$B:$B,0),4))</f>
        <v>6.0003179578024569E-3</v>
      </c>
      <c r="AO19" s="7" t="s">
        <v>53</v>
      </c>
      <c r="AP19" t="str">
        <f>INDEX('SMILES Materials Info'!$A:$F,MATCH(AO19,'SMILES Materials Info'!$B:$B,0),1)</f>
        <v>COCCOCCOCCOCCOC</v>
      </c>
      <c r="AQ19">
        <v>200</v>
      </c>
      <c r="AR19">
        <f>(INDEX('SMILES Materials Info'!$A:$F,MATCH(AO19,'SMILES Materials Info'!$B:$B,0),5)*(AQ19/1000))/(INDEX('SMILES Materials Info'!$A:$F,MATCH(AO19,'SMILES Materials Info'!$B:$B,0),4))</f>
        <v>9.0785987106410345E-4</v>
      </c>
    </row>
    <row r="20" spans="1:44" x14ac:dyDescent="0.2">
      <c r="A20" t="s">
        <v>223</v>
      </c>
      <c r="B20" t="s">
        <v>163</v>
      </c>
      <c r="C20" t="s">
        <v>164</v>
      </c>
      <c r="D20" t="s">
        <v>10</v>
      </c>
      <c r="E20" t="s">
        <v>165</v>
      </c>
      <c r="F20" t="s">
        <v>171</v>
      </c>
      <c r="G20">
        <v>6.02</v>
      </c>
      <c r="H20">
        <v>47.7</v>
      </c>
      <c r="I20" s="8" t="s">
        <v>167</v>
      </c>
      <c r="J20" t="s">
        <v>168</v>
      </c>
      <c r="K20" t="s">
        <v>164</v>
      </c>
      <c r="L20" t="s">
        <v>169</v>
      </c>
      <c r="M20" s="7" t="s">
        <v>30</v>
      </c>
      <c r="N20" t="str">
        <f>INDEX('SMILES Materials Info'!A:F,MATCH(M20,'SMILES Materials Info'!B:B,0),1)</f>
        <v>[Li+].[Cl-]  </v>
      </c>
      <c r="O20">
        <v>30.38</v>
      </c>
      <c r="P20">
        <f>O20/1000/( INDEX('SMILES Materials Info'!$A:$F,MATCH(M20,'SMILES Materials Info'!$B:$B,0),4))</f>
        <v>7.1667846190139181E-4</v>
      </c>
      <c r="Q20" t="s">
        <v>38</v>
      </c>
      <c r="R20" t="str">
        <f>INDEX('SMILES Materials Info'!$A:$F,MATCH(Q20,'SMILES Materials Info'!$B:$B,0),1)</f>
        <v>[Li+].[N+](=O)([O-])[O-]</v>
      </c>
      <c r="S20">
        <v>14.19</v>
      </c>
      <c r="T20">
        <f>S20/1000/( INDEX('SMILES Materials Info'!$A:$F,MATCH(Q20,'SMILES Materials Info'!$B:$B,0),4))</f>
        <v>2.058192155952657E-4</v>
      </c>
      <c r="U20" t="s">
        <v>34</v>
      </c>
      <c r="V20" t="str">
        <f>INDEX('SMILES Materials Info'!$A:$F,MATCH(U20,'SMILES Materials Info'!$B:$B,0),1)</f>
        <v>[Li+].[B-]12(OC(=O)C(=O)O1)OC(=O)C(=O)O2  </v>
      </c>
      <c r="W20">
        <v>40.47</v>
      </c>
      <c r="X20">
        <f>W20/1000/( INDEX('SMILES Materials Info'!$A:$F,MATCH(U20,'SMILES Materials Info'!$B:$B,0),4))</f>
        <v>2.0883861579267852E-4</v>
      </c>
      <c r="Y20" t="s">
        <v>19</v>
      </c>
      <c r="Z20" t="str">
        <f>INDEX('SMILES Materials Info'!$A:$F,MATCH(Y20,'SMILES Materials Info'!$B:$B,0),1)</f>
        <v>[Li+].C(F)(F)(F)S(=O)(=O)[N-]S(=O)(=O)C(F)(F)F</v>
      </c>
      <c r="AA20">
        <v>75.5</v>
      </c>
      <c r="AB20">
        <f>AA20/1000/( INDEX('SMILES Materials Info'!$A:$F,MATCH(Y20,'SMILES Materials Info'!$B:$B,0),4))</f>
        <v>2.6299930679652908E-4</v>
      </c>
      <c r="AC20" t="s">
        <v>42</v>
      </c>
      <c r="AD20" t="str">
        <f>INDEX('SMILES Materials Info'!$A:$F,MATCH(AC20,'SMILES Materials Info'!$B:$B,0),1)</f>
        <v>C1COCO1</v>
      </c>
      <c r="AE20">
        <v>200</v>
      </c>
      <c r="AF20">
        <f>(INDEX('SMILES Materials Info'!$A:$F,MATCH(AC20,'SMILES Materials Info'!$B:$B,0),5)*(AE20/1000))/(INDEX('SMILES Materials Info'!$A:$F,MATCH(AC20,'SMILES Materials Info'!$B:$B,0),4))</f>
        <v>2.861809689655638E-3</v>
      </c>
      <c r="AG20" s="7" t="s">
        <v>83</v>
      </c>
      <c r="AH20" t="str">
        <f>INDEX('SMILES Materials Info'!$A:$F,MATCH(AG20,'SMILES Materials Info'!$B:$B,0),1)</f>
        <v>CN1CCN(C1=O)C</v>
      </c>
      <c r="AI20">
        <v>200</v>
      </c>
      <c r="AJ20">
        <f>(INDEX('SMILES Materials Info'!$A:$F,MATCH(AG20,'SMILES Materials Info'!$B:$B,0),5)*(AI20/1000))/(INDEX('SMILES Materials Info'!$A:$F,MATCH(AG20,'SMILES Materials Info'!$B:$B,0),4))</f>
        <v>1.8502295265795288E-3</v>
      </c>
      <c r="AK20" s="7" t="s">
        <v>55</v>
      </c>
      <c r="AL20" t="str">
        <f>INDEX('SMILES Materials Info'!$A:$F,MATCH(AK20,'SMILES Materials Info'!$B:$B,0),1)</f>
        <v>C1COC(=O)O1</v>
      </c>
      <c r="AM20">
        <v>400</v>
      </c>
      <c r="AN20">
        <f>(INDEX('SMILES Materials Info'!$A:$F,MATCH(AK20,'SMILES Materials Info'!$B:$B,0),5)*(AM20/1000))/(INDEX('SMILES Materials Info'!$A:$F,MATCH(AK20,'SMILES Materials Info'!$B:$B,0),4))</f>
        <v>6.0003179578024569E-3</v>
      </c>
      <c r="AO20" s="7" t="s">
        <v>53</v>
      </c>
      <c r="AP20" t="str">
        <f>INDEX('SMILES Materials Info'!$A:$F,MATCH(AO20,'SMILES Materials Info'!$B:$B,0),1)</f>
        <v>COCCOCCOCCOCCOC</v>
      </c>
      <c r="AQ20">
        <v>200</v>
      </c>
      <c r="AR20">
        <f>(INDEX('SMILES Materials Info'!$A:$F,MATCH(AO20,'SMILES Materials Info'!$B:$B,0),5)*(AQ20/1000))/(INDEX('SMILES Materials Info'!$A:$F,MATCH(AO20,'SMILES Materials Info'!$B:$B,0),4))</f>
        <v>9.0785987106410345E-4</v>
      </c>
    </row>
    <row r="21" spans="1:44" x14ac:dyDescent="0.2">
      <c r="A21" t="s">
        <v>224</v>
      </c>
      <c r="B21" t="s">
        <v>163</v>
      </c>
      <c r="C21" t="s">
        <v>164</v>
      </c>
      <c r="D21" t="s">
        <v>10</v>
      </c>
      <c r="E21" t="s">
        <v>165</v>
      </c>
      <c r="F21" t="s">
        <v>166</v>
      </c>
      <c r="G21">
        <v>5.0599999999999996</v>
      </c>
      <c r="H21">
        <v>44.31</v>
      </c>
      <c r="I21" s="8" t="s">
        <v>167</v>
      </c>
      <c r="J21" t="s">
        <v>168</v>
      </c>
      <c r="K21" t="s">
        <v>164</v>
      </c>
      <c r="L21" t="s">
        <v>169</v>
      </c>
      <c r="M21" s="7" t="s">
        <v>30</v>
      </c>
      <c r="N21" t="str">
        <f>INDEX('SMILES Materials Info'!A:F,MATCH(M21,'SMILES Materials Info'!B:B,0),1)</f>
        <v>[Li+].[Cl-]  </v>
      </c>
      <c r="O21">
        <v>30.38</v>
      </c>
      <c r="P21">
        <f>O21/1000/( INDEX('SMILES Materials Info'!$A:$F,MATCH(M21,'SMILES Materials Info'!$B:$B,0),4))</f>
        <v>7.1667846190139181E-4</v>
      </c>
      <c r="Q21" t="s">
        <v>38</v>
      </c>
      <c r="R21" t="str">
        <f>INDEX('SMILES Materials Info'!$A:$F,MATCH(Q21,'SMILES Materials Info'!$B:$B,0),1)</f>
        <v>[Li+].[N+](=O)([O-])[O-]</v>
      </c>
      <c r="S21">
        <v>14.19</v>
      </c>
      <c r="T21">
        <f>S21/1000/( INDEX('SMILES Materials Info'!$A:$F,MATCH(Q21,'SMILES Materials Info'!$B:$B,0),4))</f>
        <v>2.058192155952657E-4</v>
      </c>
      <c r="U21" t="s">
        <v>34</v>
      </c>
      <c r="V21" t="str">
        <f>INDEX('SMILES Materials Info'!$A:$F,MATCH(U21,'SMILES Materials Info'!$B:$B,0),1)</f>
        <v>[Li+].[B-]12(OC(=O)C(=O)O1)OC(=O)C(=O)O2  </v>
      </c>
      <c r="W21">
        <v>40.47</v>
      </c>
      <c r="X21">
        <f>W21/1000/( INDEX('SMILES Materials Info'!$A:$F,MATCH(U21,'SMILES Materials Info'!$B:$B,0),4))</f>
        <v>2.0883861579267852E-4</v>
      </c>
      <c r="Y21" t="s">
        <v>19</v>
      </c>
      <c r="Z21" t="str">
        <f>INDEX('SMILES Materials Info'!$A:$F,MATCH(Y21,'SMILES Materials Info'!$B:$B,0),1)</f>
        <v>[Li+].C(F)(F)(F)S(=O)(=O)[N-]S(=O)(=O)C(F)(F)F</v>
      </c>
      <c r="AA21">
        <v>75.5</v>
      </c>
      <c r="AB21">
        <f>AA21/1000/( INDEX('SMILES Materials Info'!$A:$F,MATCH(Y21,'SMILES Materials Info'!$B:$B,0),4))</f>
        <v>2.6299930679652908E-4</v>
      </c>
      <c r="AC21" t="s">
        <v>42</v>
      </c>
      <c r="AD21" t="str">
        <f>INDEX('SMILES Materials Info'!$A:$F,MATCH(AC21,'SMILES Materials Info'!$B:$B,0),1)</f>
        <v>C1COCO1</v>
      </c>
      <c r="AE21">
        <v>200</v>
      </c>
      <c r="AF21">
        <f>(INDEX('SMILES Materials Info'!$A:$F,MATCH(AC21,'SMILES Materials Info'!$B:$B,0),5)*(AE21/1000))/(INDEX('SMILES Materials Info'!$A:$F,MATCH(AC21,'SMILES Materials Info'!$B:$B,0),4))</f>
        <v>2.861809689655638E-3</v>
      </c>
      <c r="AG21" s="7" t="s">
        <v>83</v>
      </c>
      <c r="AH21" t="str">
        <f>INDEX('SMILES Materials Info'!$A:$F,MATCH(AG21,'SMILES Materials Info'!$B:$B,0),1)</f>
        <v>CN1CCN(C1=O)C</v>
      </c>
      <c r="AI21">
        <v>200</v>
      </c>
      <c r="AJ21">
        <f>(INDEX('SMILES Materials Info'!$A:$F,MATCH(AG21,'SMILES Materials Info'!$B:$B,0),5)*(AI21/1000))/(INDEX('SMILES Materials Info'!$A:$F,MATCH(AG21,'SMILES Materials Info'!$B:$B,0),4))</f>
        <v>1.8502295265795288E-3</v>
      </c>
      <c r="AK21" s="7" t="s">
        <v>55</v>
      </c>
      <c r="AL21" t="str">
        <f>INDEX('SMILES Materials Info'!$A:$F,MATCH(AK21,'SMILES Materials Info'!$B:$B,0),1)</f>
        <v>C1COC(=O)O1</v>
      </c>
      <c r="AM21">
        <v>400</v>
      </c>
      <c r="AN21">
        <f>(INDEX('SMILES Materials Info'!$A:$F,MATCH(AK21,'SMILES Materials Info'!$B:$B,0),5)*(AM21/1000))/(INDEX('SMILES Materials Info'!$A:$F,MATCH(AK21,'SMILES Materials Info'!$B:$B,0),4))</f>
        <v>6.0003179578024569E-3</v>
      </c>
      <c r="AO21" s="7" t="s">
        <v>53</v>
      </c>
      <c r="AP21" t="str">
        <f>INDEX('SMILES Materials Info'!$A:$F,MATCH(AO21,'SMILES Materials Info'!$B:$B,0),1)</f>
        <v>COCCOCCOCCOCCOC</v>
      </c>
      <c r="AQ21">
        <v>200</v>
      </c>
      <c r="AR21">
        <f>(INDEX('SMILES Materials Info'!$A:$F,MATCH(AO21,'SMILES Materials Info'!$B:$B,0),5)*(AQ21/1000))/(INDEX('SMILES Materials Info'!$A:$F,MATCH(AO21,'SMILES Materials Info'!$B:$B,0),4))</f>
        <v>9.0785987106410345E-4</v>
      </c>
    </row>
    <row r="22" spans="1:44" x14ac:dyDescent="0.2">
      <c r="A22" t="s">
        <v>225</v>
      </c>
      <c r="B22" t="s">
        <v>163</v>
      </c>
      <c r="C22" t="s">
        <v>164</v>
      </c>
      <c r="D22" t="s">
        <v>10</v>
      </c>
      <c r="E22" t="s">
        <v>165</v>
      </c>
      <c r="F22" t="s">
        <v>171</v>
      </c>
      <c r="G22">
        <v>5.42</v>
      </c>
      <c r="H22">
        <v>46.25</v>
      </c>
      <c r="I22" s="8" t="s">
        <v>167</v>
      </c>
      <c r="J22" t="s">
        <v>168</v>
      </c>
      <c r="K22" t="s">
        <v>164</v>
      </c>
      <c r="L22" t="s">
        <v>169</v>
      </c>
      <c r="M22" s="7" t="s">
        <v>30</v>
      </c>
      <c r="N22" t="str">
        <f>INDEX('SMILES Materials Info'!A:F,MATCH(M22,'SMILES Materials Info'!B:B,0),1)</f>
        <v>[Li+].[Cl-]  </v>
      </c>
      <c r="O22">
        <v>30.3</v>
      </c>
      <c r="P22">
        <f>O22/1000/( INDEX('SMILES Materials Info'!$A:$F,MATCH(M22,'SMILES Materials Info'!$B:$B,0),4))</f>
        <v>7.1479122434536444E-4</v>
      </c>
      <c r="Q22" t="s">
        <v>38</v>
      </c>
      <c r="R22" t="str">
        <f>INDEX('SMILES Materials Info'!$A:$F,MATCH(Q22,'SMILES Materials Info'!$B:$B,0),1)</f>
        <v>[Li+].[N+](=O)([O-])[O-]</v>
      </c>
      <c r="S22">
        <v>15.07</v>
      </c>
      <c r="T22">
        <f>S22/1000/( INDEX('SMILES Materials Info'!$A:$F,MATCH(Q22,'SMILES Materials Info'!$B:$B,0),4))</f>
        <v>2.1858319795776282E-4</v>
      </c>
      <c r="U22" t="s">
        <v>34</v>
      </c>
      <c r="V22" t="str">
        <f>INDEX('SMILES Materials Info'!$A:$F,MATCH(U22,'SMILES Materials Info'!$B:$B,0),1)</f>
        <v>[Li+].[B-]12(OC(=O)C(=O)O1)OC(=O)C(=O)O2  </v>
      </c>
      <c r="W22">
        <v>40.56</v>
      </c>
      <c r="X22">
        <f>W22/1000/( INDEX('SMILES Materials Info'!$A:$F,MATCH(U22,'SMILES Materials Info'!$B:$B,0),4))</f>
        <v>2.0930304562765111E-4</v>
      </c>
      <c r="Y22" t="s">
        <v>19</v>
      </c>
      <c r="Z22" t="str">
        <f>INDEX('SMILES Materials Info'!$A:$F,MATCH(Y22,'SMILES Materials Info'!$B:$B,0),1)</f>
        <v>[Li+].C(F)(F)(F)S(=O)(=O)[N-]S(=O)(=O)C(F)(F)F</v>
      </c>
      <c r="AA22">
        <v>76.88</v>
      </c>
      <c r="AB22">
        <f>AA22/1000/( INDEX('SMILES Materials Info'!$A:$F,MATCH(Y22,'SMILES Materials Info'!$B:$B,0),4))</f>
        <v>2.6780644644393579E-4</v>
      </c>
      <c r="AC22" t="s">
        <v>42</v>
      </c>
      <c r="AD22" t="str">
        <f>INDEX('SMILES Materials Info'!$A:$F,MATCH(AC22,'SMILES Materials Info'!$B:$B,0),1)</f>
        <v>C1COCO1</v>
      </c>
      <c r="AE22">
        <v>200</v>
      </c>
      <c r="AF22">
        <f>(INDEX('SMILES Materials Info'!$A:$F,MATCH(AC22,'SMILES Materials Info'!$B:$B,0),5)*(AE22/1000))/(INDEX('SMILES Materials Info'!$A:$F,MATCH(AC22,'SMILES Materials Info'!$B:$B,0),4))</f>
        <v>2.861809689655638E-3</v>
      </c>
      <c r="AG22" s="7" t="s">
        <v>83</v>
      </c>
      <c r="AH22" t="str">
        <f>INDEX('SMILES Materials Info'!$A:$F,MATCH(AG22,'SMILES Materials Info'!$B:$B,0),1)</f>
        <v>CN1CCN(C1=O)C</v>
      </c>
      <c r="AI22">
        <v>400</v>
      </c>
      <c r="AJ22">
        <f>(INDEX('SMILES Materials Info'!$A:$F,MATCH(AG22,'SMILES Materials Info'!$B:$B,0),5)*(AI22/1000))/(INDEX('SMILES Materials Info'!$A:$F,MATCH(AG22,'SMILES Materials Info'!$B:$B,0),4))</f>
        <v>3.7004590531590576E-3</v>
      </c>
      <c r="AK22" s="7" t="s">
        <v>55</v>
      </c>
      <c r="AL22" t="str">
        <f>INDEX('SMILES Materials Info'!$A:$F,MATCH(AK22,'SMILES Materials Info'!$B:$B,0),1)</f>
        <v>C1COC(=O)O1</v>
      </c>
      <c r="AM22">
        <v>200</v>
      </c>
      <c r="AN22">
        <f>(INDEX('SMILES Materials Info'!$A:$F,MATCH(AK22,'SMILES Materials Info'!$B:$B,0),5)*(AM22/1000))/(INDEX('SMILES Materials Info'!$A:$F,MATCH(AK22,'SMILES Materials Info'!$B:$B,0),4))</f>
        <v>3.0001589789012285E-3</v>
      </c>
      <c r="AO22" s="7" t="s">
        <v>53</v>
      </c>
      <c r="AP22" t="str">
        <f>INDEX('SMILES Materials Info'!$A:$F,MATCH(AO22,'SMILES Materials Info'!$B:$B,0),1)</f>
        <v>COCCOCCOCCOCCOC</v>
      </c>
      <c r="AQ22">
        <v>200</v>
      </c>
      <c r="AR22">
        <f>(INDEX('SMILES Materials Info'!$A:$F,MATCH(AO22,'SMILES Materials Info'!$B:$B,0),5)*(AQ22/1000))/(INDEX('SMILES Materials Info'!$A:$F,MATCH(AO22,'SMILES Materials Info'!$B:$B,0),4))</f>
        <v>9.0785987106410345E-4</v>
      </c>
    </row>
    <row r="23" spans="1:44" x14ac:dyDescent="0.2">
      <c r="A23" t="s">
        <v>226</v>
      </c>
      <c r="B23" t="s">
        <v>163</v>
      </c>
      <c r="C23" t="s">
        <v>164</v>
      </c>
      <c r="D23" t="s">
        <v>10</v>
      </c>
      <c r="E23" t="s">
        <v>165</v>
      </c>
      <c r="F23" t="s">
        <v>166</v>
      </c>
      <c r="G23">
        <v>4.58</v>
      </c>
      <c r="H23">
        <v>40.53</v>
      </c>
      <c r="I23" s="8" t="s">
        <v>167</v>
      </c>
      <c r="J23" t="s">
        <v>168</v>
      </c>
      <c r="K23" t="s">
        <v>164</v>
      </c>
      <c r="L23" t="s">
        <v>169</v>
      </c>
      <c r="M23" s="7" t="s">
        <v>30</v>
      </c>
      <c r="N23" t="str">
        <f>INDEX('SMILES Materials Info'!A:F,MATCH(M23,'SMILES Materials Info'!B:B,0),1)</f>
        <v>[Li+].[Cl-]  </v>
      </c>
      <c r="O23">
        <v>30.3</v>
      </c>
      <c r="P23">
        <f>O23/1000/( INDEX('SMILES Materials Info'!$A:$F,MATCH(M23,'SMILES Materials Info'!$B:$B,0),4))</f>
        <v>7.1479122434536444E-4</v>
      </c>
      <c r="Q23" t="s">
        <v>38</v>
      </c>
      <c r="R23" t="str">
        <f>INDEX('SMILES Materials Info'!$A:$F,MATCH(Q23,'SMILES Materials Info'!$B:$B,0),1)</f>
        <v>[Li+].[N+](=O)([O-])[O-]</v>
      </c>
      <c r="S23">
        <v>15.07</v>
      </c>
      <c r="T23">
        <f>S23/1000/( INDEX('SMILES Materials Info'!$A:$F,MATCH(Q23,'SMILES Materials Info'!$B:$B,0),4))</f>
        <v>2.1858319795776282E-4</v>
      </c>
      <c r="U23" t="s">
        <v>34</v>
      </c>
      <c r="V23" t="str">
        <f>INDEX('SMILES Materials Info'!$A:$F,MATCH(U23,'SMILES Materials Info'!$B:$B,0),1)</f>
        <v>[Li+].[B-]12(OC(=O)C(=O)O1)OC(=O)C(=O)O2  </v>
      </c>
      <c r="W23">
        <v>40.56</v>
      </c>
      <c r="X23">
        <f>W23/1000/( INDEX('SMILES Materials Info'!$A:$F,MATCH(U23,'SMILES Materials Info'!$B:$B,0),4))</f>
        <v>2.0930304562765111E-4</v>
      </c>
      <c r="Y23" t="s">
        <v>19</v>
      </c>
      <c r="Z23" t="str">
        <f>INDEX('SMILES Materials Info'!$A:$F,MATCH(Y23,'SMILES Materials Info'!$B:$B,0),1)</f>
        <v>[Li+].C(F)(F)(F)S(=O)(=O)[N-]S(=O)(=O)C(F)(F)F</v>
      </c>
      <c r="AA23">
        <v>76.88</v>
      </c>
      <c r="AB23">
        <f>AA23/1000/( INDEX('SMILES Materials Info'!$A:$F,MATCH(Y23,'SMILES Materials Info'!$B:$B,0),4))</f>
        <v>2.6780644644393579E-4</v>
      </c>
      <c r="AC23" t="s">
        <v>42</v>
      </c>
      <c r="AD23" t="str">
        <f>INDEX('SMILES Materials Info'!$A:$F,MATCH(AC23,'SMILES Materials Info'!$B:$B,0),1)</f>
        <v>C1COCO1</v>
      </c>
      <c r="AE23">
        <v>200</v>
      </c>
      <c r="AF23">
        <f>(INDEX('SMILES Materials Info'!$A:$F,MATCH(AC23,'SMILES Materials Info'!$B:$B,0),5)*(AE23/1000))/(INDEX('SMILES Materials Info'!$A:$F,MATCH(AC23,'SMILES Materials Info'!$B:$B,0),4))</f>
        <v>2.861809689655638E-3</v>
      </c>
      <c r="AG23" s="7" t="s">
        <v>83</v>
      </c>
      <c r="AH23" t="str">
        <f>INDEX('SMILES Materials Info'!$A:$F,MATCH(AG23,'SMILES Materials Info'!$B:$B,0),1)</f>
        <v>CN1CCN(C1=O)C</v>
      </c>
      <c r="AI23">
        <v>400</v>
      </c>
      <c r="AJ23">
        <f>(INDEX('SMILES Materials Info'!$A:$F,MATCH(AG23,'SMILES Materials Info'!$B:$B,0),5)*(AI23/1000))/(INDEX('SMILES Materials Info'!$A:$F,MATCH(AG23,'SMILES Materials Info'!$B:$B,0),4))</f>
        <v>3.7004590531590576E-3</v>
      </c>
      <c r="AK23" s="7" t="s">
        <v>55</v>
      </c>
      <c r="AL23" t="str">
        <f>INDEX('SMILES Materials Info'!$A:$F,MATCH(AK23,'SMILES Materials Info'!$B:$B,0),1)</f>
        <v>C1COC(=O)O1</v>
      </c>
      <c r="AM23">
        <v>200</v>
      </c>
      <c r="AN23">
        <f>(INDEX('SMILES Materials Info'!$A:$F,MATCH(AK23,'SMILES Materials Info'!$B:$B,0),5)*(AM23/1000))/(INDEX('SMILES Materials Info'!$A:$F,MATCH(AK23,'SMILES Materials Info'!$B:$B,0),4))</f>
        <v>3.0001589789012285E-3</v>
      </c>
      <c r="AO23" s="7" t="s">
        <v>53</v>
      </c>
      <c r="AP23" t="str">
        <f>INDEX('SMILES Materials Info'!$A:$F,MATCH(AO23,'SMILES Materials Info'!$B:$B,0),1)</f>
        <v>COCCOCCOCCOCCOC</v>
      </c>
      <c r="AQ23">
        <v>200</v>
      </c>
      <c r="AR23">
        <f>(INDEX('SMILES Materials Info'!$A:$F,MATCH(AO23,'SMILES Materials Info'!$B:$B,0),5)*(AQ23/1000))/(INDEX('SMILES Materials Info'!$A:$F,MATCH(AO23,'SMILES Materials Info'!$B:$B,0),4))</f>
        <v>9.0785987106410345E-4</v>
      </c>
    </row>
    <row r="24" spans="1:44" x14ac:dyDescent="0.2">
      <c r="A24" t="s">
        <v>227</v>
      </c>
      <c r="B24" t="s">
        <v>163</v>
      </c>
      <c r="C24" t="s">
        <v>164</v>
      </c>
      <c r="D24" t="s">
        <v>10</v>
      </c>
      <c r="E24" t="s">
        <v>165</v>
      </c>
      <c r="F24" t="s">
        <v>171</v>
      </c>
      <c r="G24">
        <v>6.5</v>
      </c>
      <c r="H24">
        <v>47.79</v>
      </c>
      <c r="I24" s="8" t="s">
        <v>167</v>
      </c>
      <c r="J24" t="s">
        <v>168</v>
      </c>
      <c r="K24" t="s">
        <v>164</v>
      </c>
      <c r="L24" t="s">
        <v>169</v>
      </c>
      <c r="M24" s="7" t="s">
        <v>30</v>
      </c>
      <c r="N24" t="str">
        <f>INDEX('SMILES Materials Info'!A:F,MATCH(M24,'SMILES Materials Info'!B:B,0),1)</f>
        <v>[Li+].[Cl-]  </v>
      </c>
      <c r="O24">
        <v>30.3</v>
      </c>
      <c r="P24">
        <f>O24/1000/( INDEX('SMILES Materials Info'!$A:$F,MATCH(M24,'SMILES Materials Info'!$B:$B,0),4))</f>
        <v>7.1479122434536444E-4</v>
      </c>
      <c r="Q24" t="s">
        <v>38</v>
      </c>
      <c r="R24" t="str">
        <f>INDEX('SMILES Materials Info'!$A:$F,MATCH(Q24,'SMILES Materials Info'!$B:$B,0),1)</f>
        <v>[Li+].[N+](=O)([O-])[O-]</v>
      </c>
      <c r="S24">
        <v>15.07</v>
      </c>
      <c r="T24">
        <f>S24/1000/( INDEX('SMILES Materials Info'!$A:$F,MATCH(Q24,'SMILES Materials Info'!$B:$B,0),4))</f>
        <v>2.1858319795776282E-4</v>
      </c>
      <c r="U24" t="s">
        <v>34</v>
      </c>
      <c r="V24" t="str">
        <f>INDEX('SMILES Materials Info'!$A:$F,MATCH(U24,'SMILES Materials Info'!$B:$B,0),1)</f>
        <v>[Li+].[B-]12(OC(=O)C(=O)O1)OC(=O)C(=O)O2  </v>
      </c>
      <c r="W24">
        <v>40.56</v>
      </c>
      <c r="X24">
        <f>W24/1000/( INDEX('SMILES Materials Info'!$A:$F,MATCH(U24,'SMILES Materials Info'!$B:$B,0),4))</f>
        <v>2.0930304562765111E-4</v>
      </c>
      <c r="Y24" t="s">
        <v>19</v>
      </c>
      <c r="Z24" t="str">
        <f>INDEX('SMILES Materials Info'!$A:$F,MATCH(Y24,'SMILES Materials Info'!$B:$B,0),1)</f>
        <v>[Li+].C(F)(F)(F)S(=O)(=O)[N-]S(=O)(=O)C(F)(F)F</v>
      </c>
      <c r="AA24">
        <v>76.88</v>
      </c>
      <c r="AB24">
        <f>AA24/1000/( INDEX('SMILES Materials Info'!$A:$F,MATCH(Y24,'SMILES Materials Info'!$B:$B,0),4))</f>
        <v>2.6780644644393579E-4</v>
      </c>
      <c r="AC24" t="s">
        <v>42</v>
      </c>
      <c r="AD24" t="str">
        <f>INDEX('SMILES Materials Info'!$A:$F,MATCH(AC24,'SMILES Materials Info'!$B:$B,0),1)</f>
        <v>C1COCO1</v>
      </c>
      <c r="AE24">
        <v>200</v>
      </c>
      <c r="AF24">
        <f>(INDEX('SMILES Materials Info'!$A:$F,MATCH(AC24,'SMILES Materials Info'!$B:$B,0),5)*(AE24/1000))/(INDEX('SMILES Materials Info'!$A:$F,MATCH(AC24,'SMILES Materials Info'!$B:$B,0),4))</f>
        <v>2.861809689655638E-3</v>
      </c>
      <c r="AG24" s="7" t="s">
        <v>83</v>
      </c>
      <c r="AH24" t="str">
        <f>INDEX('SMILES Materials Info'!$A:$F,MATCH(AG24,'SMILES Materials Info'!$B:$B,0),1)</f>
        <v>CN1CCN(C1=O)C</v>
      </c>
      <c r="AI24">
        <v>400</v>
      </c>
      <c r="AJ24">
        <f>(INDEX('SMILES Materials Info'!$A:$F,MATCH(AG24,'SMILES Materials Info'!$B:$B,0),5)*(AI24/1000))/(INDEX('SMILES Materials Info'!$A:$F,MATCH(AG24,'SMILES Materials Info'!$B:$B,0),4))</f>
        <v>3.7004590531590576E-3</v>
      </c>
      <c r="AK24" s="7" t="s">
        <v>55</v>
      </c>
      <c r="AL24" t="str">
        <f>INDEX('SMILES Materials Info'!$A:$F,MATCH(AK24,'SMILES Materials Info'!$B:$B,0),1)</f>
        <v>C1COC(=O)O1</v>
      </c>
      <c r="AM24">
        <v>200</v>
      </c>
      <c r="AN24">
        <f>(INDEX('SMILES Materials Info'!$A:$F,MATCH(AK24,'SMILES Materials Info'!$B:$B,0),5)*(AM24/1000))/(INDEX('SMILES Materials Info'!$A:$F,MATCH(AK24,'SMILES Materials Info'!$B:$B,0),4))</f>
        <v>3.0001589789012285E-3</v>
      </c>
      <c r="AO24" s="7" t="s">
        <v>53</v>
      </c>
      <c r="AP24" t="str">
        <f>INDEX('SMILES Materials Info'!$A:$F,MATCH(AO24,'SMILES Materials Info'!$B:$B,0),1)</f>
        <v>COCCOCCOCCOCCOC</v>
      </c>
      <c r="AQ24">
        <v>200</v>
      </c>
      <c r="AR24">
        <f>(INDEX('SMILES Materials Info'!$A:$F,MATCH(AO24,'SMILES Materials Info'!$B:$B,0),5)*(AQ24/1000))/(INDEX('SMILES Materials Info'!$A:$F,MATCH(AO24,'SMILES Materials Info'!$B:$B,0),4))</f>
        <v>9.0785987106410345E-4</v>
      </c>
    </row>
    <row r="25" spans="1:44" x14ac:dyDescent="0.2">
      <c r="A25" t="s">
        <v>228</v>
      </c>
      <c r="B25" t="s">
        <v>163</v>
      </c>
      <c r="C25" t="s">
        <v>164</v>
      </c>
      <c r="D25" t="s">
        <v>10</v>
      </c>
      <c r="E25" t="s">
        <v>165</v>
      </c>
      <c r="F25" t="s">
        <v>166</v>
      </c>
      <c r="G25">
        <v>4.1500000000000004</v>
      </c>
      <c r="H25">
        <v>40.1</v>
      </c>
      <c r="I25" s="8" t="s">
        <v>167</v>
      </c>
      <c r="J25" t="s">
        <v>168</v>
      </c>
      <c r="K25" t="s">
        <v>164</v>
      </c>
      <c r="L25" t="s">
        <v>169</v>
      </c>
      <c r="M25" s="7" t="s">
        <v>30</v>
      </c>
      <c r="N25" t="str">
        <f>INDEX('SMILES Materials Info'!A:F,MATCH(M25,'SMILES Materials Info'!B:B,0),1)</f>
        <v>[Li+].[Cl-]  </v>
      </c>
      <c r="O25">
        <v>30.3</v>
      </c>
      <c r="P25">
        <f>O25/1000/( INDEX('SMILES Materials Info'!$A:$F,MATCH(M25,'SMILES Materials Info'!$B:$B,0),4))</f>
        <v>7.1479122434536444E-4</v>
      </c>
      <c r="Q25" t="s">
        <v>38</v>
      </c>
      <c r="R25" t="str">
        <f>INDEX('SMILES Materials Info'!$A:$F,MATCH(Q25,'SMILES Materials Info'!$B:$B,0),1)</f>
        <v>[Li+].[N+](=O)([O-])[O-]</v>
      </c>
      <c r="S25">
        <v>15.07</v>
      </c>
      <c r="T25">
        <f>S25/1000/( INDEX('SMILES Materials Info'!$A:$F,MATCH(Q25,'SMILES Materials Info'!$B:$B,0),4))</f>
        <v>2.1858319795776282E-4</v>
      </c>
      <c r="U25" t="s">
        <v>34</v>
      </c>
      <c r="V25" t="str">
        <f>INDEX('SMILES Materials Info'!$A:$F,MATCH(U25,'SMILES Materials Info'!$B:$B,0),1)</f>
        <v>[Li+].[B-]12(OC(=O)C(=O)O1)OC(=O)C(=O)O2  </v>
      </c>
      <c r="W25">
        <v>40.56</v>
      </c>
      <c r="X25">
        <f>W25/1000/( INDEX('SMILES Materials Info'!$A:$F,MATCH(U25,'SMILES Materials Info'!$B:$B,0),4))</f>
        <v>2.0930304562765111E-4</v>
      </c>
      <c r="Y25" t="s">
        <v>19</v>
      </c>
      <c r="Z25" t="str">
        <f>INDEX('SMILES Materials Info'!$A:$F,MATCH(Y25,'SMILES Materials Info'!$B:$B,0),1)</f>
        <v>[Li+].C(F)(F)(F)S(=O)(=O)[N-]S(=O)(=O)C(F)(F)F</v>
      </c>
      <c r="AA25">
        <v>76.88</v>
      </c>
      <c r="AB25">
        <f>AA25/1000/( INDEX('SMILES Materials Info'!$A:$F,MATCH(Y25,'SMILES Materials Info'!$B:$B,0),4))</f>
        <v>2.6780644644393579E-4</v>
      </c>
      <c r="AC25" t="s">
        <v>42</v>
      </c>
      <c r="AD25" t="str">
        <f>INDEX('SMILES Materials Info'!$A:$F,MATCH(AC25,'SMILES Materials Info'!$B:$B,0),1)</f>
        <v>C1COCO1</v>
      </c>
      <c r="AE25">
        <v>200</v>
      </c>
      <c r="AF25">
        <f>(INDEX('SMILES Materials Info'!$A:$F,MATCH(AC25,'SMILES Materials Info'!$B:$B,0),5)*(AE25/1000))/(INDEX('SMILES Materials Info'!$A:$F,MATCH(AC25,'SMILES Materials Info'!$B:$B,0),4))</f>
        <v>2.861809689655638E-3</v>
      </c>
      <c r="AG25" s="7" t="s">
        <v>83</v>
      </c>
      <c r="AH25" t="str">
        <f>INDEX('SMILES Materials Info'!$A:$F,MATCH(AG25,'SMILES Materials Info'!$B:$B,0),1)</f>
        <v>CN1CCN(C1=O)C</v>
      </c>
      <c r="AI25">
        <v>400</v>
      </c>
      <c r="AJ25">
        <f>(INDEX('SMILES Materials Info'!$A:$F,MATCH(AG25,'SMILES Materials Info'!$B:$B,0),5)*(AI25/1000))/(INDEX('SMILES Materials Info'!$A:$F,MATCH(AG25,'SMILES Materials Info'!$B:$B,0),4))</f>
        <v>3.7004590531590576E-3</v>
      </c>
      <c r="AK25" s="7" t="s">
        <v>55</v>
      </c>
      <c r="AL25" t="str">
        <f>INDEX('SMILES Materials Info'!$A:$F,MATCH(AK25,'SMILES Materials Info'!$B:$B,0),1)</f>
        <v>C1COC(=O)O1</v>
      </c>
      <c r="AM25">
        <v>200</v>
      </c>
      <c r="AN25">
        <f>(INDEX('SMILES Materials Info'!$A:$F,MATCH(AK25,'SMILES Materials Info'!$B:$B,0),5)*(AM25/1000))/(INDEX('SMILES Materials Info'!$A:$F,MATCH(AK25,'SMILES Materials Info'!$B:$B,0),4))</f>
        <v>3.0001589789012285E-3</v>
      </c>
      <c r="AO25" s="7" t="s">
        <v>53</v>
      </c>
      <c r="AP25" t="str">
        <f>INDEX('SMILES Materials Info'!$A:$F,MATCH(AO25,'SMILES Materials Info'!$B:$B,0),1)</f>
        <v>COCCOCCOCCOCCOC</v>
      </c>
      <c r="AQ25">
        <v>200</v>
      </c>
      <c r="AR25">
        <f>(INDEX('SMILES Materials Info'!$A:$F,MATCH(AO25,'SMILES Materials Info'!$B:$B,0),5)*(AQ25/1000))/(INDEX('SMILES Materials Info'!$A:$F,MATCH(AO25,'SMILES Materials Info'!$B:$B,0),4))</f>
        <v>9.0785987106410345E-4</v>
      </c>
    </row>
    <row r="26" spans="1:44" x14ac:dyDescent="0.2">
      <c r="A26" t="s">
        <v>229</v>
      </c>
      <c r="B26" t="s">
        <v>163</v>
      </c>
      <c r="C26" t="s">
        <v>164</v>
      </c>
      <c r="D26" t="s">
        <v>10</v>
      </c>
      <c r="E26" t="s">
        <v>165</v>
      </c>
      <c r="F26" t="s">
        <v>166</v>
      </c>
      <c r="G26">
        <v>4.51</v>
      </c>
      <c r="H26">
        <v>42.35</v>
      </c>
      <c r="I26" s="8" t="s">
        <v>167</v>
      </c>
      <c r="J26" t="s">
        <v>168</v>
      </c>
      <c r="K26" t="s">
        <v>164</v>
      </c>
      <c r="L26" t="s">
        <v>169</v>
      </c>
      <c r="M26" s="7" t="s">
        <v>30</v>
      </c>
      <c r="N26" t="str">
        <f>INDEX('SMILES Materials Info'!A:F,MATCH(M26,'SMILES Materials Info'!B:B,0),1)</f>
        <v>[Li+].[Cl-]  </v>
      </c>
      <c r="O26">
        <v>30.24</v>
      </c>
      <c r="P26">
        <f>O26/1000/( INDEX('SMILES Materials Info'!$A:$F,MATCH(M26,'SMILES Materials Info'!$B:$B,0),4))</f>
        <v>7.1337579617834388E-4</v>
      </c>
      <c r="Q26" t="s">
        <v>38</v>
      </c>
      <c r="R26" t="str">
        <f>INDEX('SMILES Materials Info'!$A:$F,MATCH(Q26,'SMILES Materials Info'!$B:$B,0),1)</f>
        <v>[Li+].[N+](=O)([O-])[O-]</v>
      </c>
      <c r="S26">
        <v>15.25</v>
      </c>
      <c r="T26">
        <f>S26/1000/( INDEX('SMILES Materials Info'!$A:$F,MATCH(Q26,'SMILES Materials Info'!$B:$B,0),4))</f>
        <v>2.2119401253190994E-4</v>
      </c>
      <c r="U26" t="s">
        <v>34</v>
      </c>
      <c r="V26" t="str">
        <f>INDEX('SMILES Materials Info'!$A:$F,MATCH(U26,'SMILES Materials Info'!$B:$B,0),1)</f>
        <v>[Li+].[B-]12(OC(=O)C(=O)O1)OC(=O)C(=O)O2  </v>
      </c>
      <c r="W26">
        <v>40.35</v>
      </c>
      <c r="X26">
        <f>W26/1000/( INDEX('SMILES Materials Info'!$A:$F,MATCH(U26,'SMILES Materials Info'!$B:$B,0),4))</f>
        <v>2.0821937601271507E-4</v>
      </c>
      <c r="Y26" t="s">
        <v>19</v>
      </c>
      <c r="Z26" t="str">
        <f>INDEX('SMILES Materials Info'!$A:$F,MATCH(Y26,'SMILES Materials Info'!$B:$B,0),1)</f>
        <v>[Li+].C(F)(F)(F)S(=O)(=O)[N-]S(=O)(=O)C(F)(F)F</v>
      </c>
      <c r="AA26">
        <v>75.13</v>
      </c>
      <c r="AB26">
        <f>AA26/1000/( INDEX('SMILES Materials Info'!$A:$F,MATCH(Y26,'SMILES Materials Info'!$B:$B,0),4))</f>
        <v>2.6171043602149974E-4</v>
      </c>
      <c r="AC26" t="s">
        <v>42</v>
      </c>
      <c r="AD26" t="str">
        <f>INDEX('SMILES Materials Info'!$A:$F,MATCH(AC26,'SMILES Materials Info'!$B:$B,0),1)</f>
        <v>C1COCO1</v>
      </c>
      <c r="AE26">
        <v>400</v>
      </c>
      <c r="AF26">
        <f>(INDEX('SMILES Materials Info'!$A:$F,MATCH(AC26,'SMILES Materials Info'!$B:$B,0),5)*(AE26/1000))/(INDEX('SMILES Materials Info'!$A:$F,MATCH(AC26,'SMILES Materials Info'!$B:$B,0),4))</f>
        <v>5.7236193793112761E-3</v>
      </c>
      <c r="AG26" s="7" t="s">
        <v>83</v>
      </c>
      <c r="AH26" t="str">
        <f>INDEX('SMILES Materials Info'!$A:$F,MATCH(AG26,'SMILES Materials Info'!$B:$B,0),1)</f>
        <v>CN1CCN(C1=O)C</v>
      </c>
      <c r="AI26">
        <v>200</v>
      </c>
      <c r="AJ26">
        <f>(INDEX('SMILES Materials Info'!$A:$F,MATCH(AG26,'SMILES Materials Info'!$B:$B,0),5)*(AI26/1000))/(INDEX('SMILES Materials Info'!$A:$F,MATCH(AG26,'SMILES Materials Info'!$B:$B,0),4))</f>
        <v>1.8502295265795288E-3</v>
      </c>
      <c r="AK26" s="7" t="s">
        <v>55</v>
      </c>
      <c r="AL26" t="str">
        <f>INDEX('SMILES Materials Info'!$A:$F,MATCH(AK26,'SMILES Materials Info'!$B:$B,0),1)</f>
        <v>C1COC(=O)O1</v>
      </c>
      <c r="AM26">
        <v>200</v>
      </c>
      <c r="AN26">
        <f>(INDEX('SMILES Materials Info'!$A:$F,MATCH(AK26,'SMILES Materials Info'!$B:$B,0),5)*(AM26/1000))/(INDEX('SMILES Materials Info'!$A:$F,MATCH(AK26,'SMILES Materials Info'!$B:$B,0),4))</f>
        <v>3.0001589789012285E-3</v>
      </c>
      <c r="AO26" s="7" t="s">
        <v>53</v>
      </c>
      <c r="AP26" t="str">
        <f>INDEX('SMILES Materials Info'!$A:$F,MATCH(AO26,'SMILES Materials Info'!$B:$B,0),1)</f>
        <v>COCCOCCOCCOCCOC</v>
      </c>
      <c r="AQ26">
        <v>200</v>
      </c>
      <c r="AR26">
        <f>(INDEX('SMILES Materials Info'!$A:$F,MATCH(AO26,'SMILES Materials Info'!$B:$B,0),5)*(AQ26/1000))/(INDEX('SMILES Materials Info'!$A:$F,MATCH(AO26,'SMILES Materials Info'!$B:$B,0),4))</f>
        <v>9.0785987106410345E-4</v>
      </c>
    </row>
    <row r="27" spans="1:44" x14ac:dyDescent="0.2">
      <c r="A27" t="s">
        <v>230</v>
      </c>
      <c r="B27" t="s">
        <v>163</v>
      </c>
      <c r="C27" t="s">
        <v>164</v>
      </c>
      <c r="D27" t="s">
        <v>10</v>
      </c>
      <c r="E27" t="s">
        <v>165</v>
      </c>
      <c r="F27" t="s">
        <v>171</v>
      </c>
      <c r="G27">
        <v>5.5</v>
      </c>
      <c r="H27">
        <v>46.22</v>
      </c>
      <c r="I27" s="8" t="s">
        <v>167</v>
      </c>
      <c r="J27" t="s">
        <v>168</v>
      </c>
      <c r="K27" t="s">
        <v>164</v>
      </c>
      <c r="L27" t="s">
        <v>169</v>
      </c>
      <c r="M27" s="7" t="s">
        <v>30</v>
      </c>
      <c r="N27" t="str">
        <f>INDEX('SMILES Materials Info'!A:F,MATCH(M27,'SMILES Materials Info'!B:B,0),1)</f>
        <v>[Li+].[Cl-]  </v>
      </c>
      <c r="O27">
        <v>30.24</v>
      </c>
      <c r="P27">
        <f>O27/1000/( INDEX('SMILES Materials Info'!$A:$F,MATCH(M27,'SMILES Materials Info'!$B:$B,0),4))</f>
        <v>7.1337579617834388E-4</v>
      </c>
      <c r="Q27" t="s">
        <v>38</v>
      </c>
      <c r="R27" t="str">
        <f>INDEX('SMILES Materials Info'!$A:$F,MATCH(Q27,'SMILES Materials Info'!$B:$B,0),1)</f>
        <v>[Li+].[N+](=O)([O-])[O-]</v>
      </c>
      <c r="S27">
        <v>15.25</v>
      </c>
      <c r="T27">
        <f>S27/1000/( INDEX('SMILES Materials Info'!$A:$F,MATCH(Q27,'SMILES Materials Info'!$B:$B,0),4))</f>
        <v>2.2119401253190994E-4</v>
      </c>
      <c r="U27" t="s">
        <v>34</v>
      </c>
      <c r="V27" t="str">
        <f>INDEX('SMILES Materials Info'!$A:$F,MATCH(U27,'SMILES Materials Info'!$B:$B,0),1)</f>
        <v>[Li+].[B-]12(OC(=O)C(=O)O1)OC(=O)C(=O)O2  </v>
      </c>
      <c r="W27">
        <v>40.35</v>
      </c>
      <c r="X27">
        <f>W27/1000/( INDEX('SMILES Materials Info'!$A:$F,MATCH(U27,'SMILES Materials Info'!$B:$B,0),4))</f>
        <v>2.0821937601271507E-4</v>
      </c>
      <c r="Y27" t="s">
        <v>19</v>
      </c>
      <c r="Z27" t="str">
        <f>INDEX('SMILES Materials Info'!$A:$F,MATCH(Y27,'SMILES Materials Info'!$B:$B,0),1)</f>
        <v>[Li+].C(F)(F)(F)S(=O)(=O)[N-]S(=O)(=O)C(F)(F)F</v>
      </c>
      <c r="AA27">
        <v>75.13</v>
      </c>
      <c r="AB27">
        <f>AA27/1000/( INDEX('SMILES Materials Info'!$A:$F,MATCH(Y27,'SMILES Materials Info'!$B:$B,0),4))</f>
        <v>2.6171043602149974E-4</v>
      </c>
      <c r="AC27" t="s">
        <v>42</v>
      </c>
      <c r="AD27" t="str">
        <f>INDEX('SMILES Materials Info'!$A:$F,MATCH(AC27,'SMILES Materials Info'!$B:$B,0),1)</f>
        <v>C1COCO1</v>
      </c>
      <c r="AE27">
        <v>400</v>
      </c>
      <c r="AF27">
        <f>(INDEX('SMILES Materials Info'!$A:$F,MATCH(AC27,'SMILES Materials Info'!$B:$B,0),5)*(AE27/1000))/(INDEX('SMILES Materials Info'!$A:$F,MATCH(AC27,'SMILES Materials Info'!$B:$B,0),4))</f>
        <v>5.7236193793112761E-3</v>
      </c>
      <c r="AG27" s="7" t="s">
        <v>83</v>
      </c>
      <c r="AH27" t="str">
        <f>INDEX('SMILES Materials Info'!$A:$F,MATCH(AG27,'SMILES Materials Info'!$B:$B,0),1)</f>
        <v>CN1CCN(C1=O)C</v>
      </c>
      <c r="AI27">
        <v>200</v>
      </c>
      <c r="AJ27">
        <f>(INDEX('SMILES Materials Info'!$A:$F,MATCH(AG27,'SMILES Materials Info'!$B:$B,0),5)*(AI27/1000))/(INDEX('SMILES Materials Info'!$A:$F,MATCH(AG27,'SMILES Materials Info'!$B:$B,0),4))</f>
        <v>1.8502295265795288E-3</v>
      </c>
      <c r="AK27" s="7" t="s">
        <v>55</v>
      </c>
      <c r="AL27" t="str">
        <f>INDEX('SMILES Materials Info'!$A:$F,MATCH(AK27,'SMILES Materials Info'!$B:$B,0),1)</f>
        <v>C1COC(=O)O1</v>
      </c>
      <c r="AM27">
        <v>200</v>
      </c>
      <c r="AN27">
        <f>(INDEX('SMILES Materials Info'!$A:$F,MATCH(AK27,'SMILES Materials Info'!$B:$B,0),5)*(AM27/1000))/(INDEX('SMILES Materials Info'!$A:$F,MATCH(AK27,'SMILES Materials Info'!$B:$B,0),4))</f>
        <v>3.0001589789012285E-3</v>
      </c>
      <c r="AO27" s="7" t="s">
        <v>53</v>
      </c>
      <c r="AP27" t="str">
        <f>INDEX('SMILES Materials Info'!$A:$F,MATCH(AO27,'SMILES Materials Info'!$B:$B,0),1)</f>
        <v>COCCOCCOCCOCCOC</v>
      </c>
      <c r="AQ27">
        <v>200</v>
      </c>
      <c r="AR27">
        <f>(INDEX('SMILES Materials Info'!$A:$F,MATCH(AO27,'SMILES Materials Info'!$B:$B,0),5)*(AQ27/1000))/(INDEX('SMILES Materials Info'!$A:$F,MATCH(AO27,'SMILES Materials Info'!$B:$B,0),4))</f>
        <v>9.0785987106410345E-4</v>
      </c>
    </row>
    <row r="28" spans="1:44" x14ac:dyDescent="0.2">
      <c r="A28" t="s">
        <v>231</v>
      </c>
      <c r="B28" t="s">
        <v>163</v>
      </c>
      <c r="C28" t="s">
        <v>164</v>
      </c>
      <c r="D28" t="s">
        <v>10</v>
      </c>
      <c r="E28" t="s">
        <v>165</v>
      </c>
      <c r="F28" t="s">
        <v>171</v>
      </c>
      <c r="G28">
        <v>5.3</v>
      </c>
      <c r="H28">
        <v>44.54</v>
      </c>
      <c r="I28" s="8" t="s">
        <v>167</v>
      </c>
      <c r="J28" t="s">
        <v>168</v>
      </c>
      <c r="K28" t="s">
        <v>164</v>
      </c>
      <c r="L28" t="s">
        <v>169</v>
      </c>
      <c r="M28" s="7" t="s">
        <v>30</v>
      </c>
      <c r="N28" t="str">
        <f>INDEX('SMILES Materials Info'!A:F,MATCH(M28,'SMILES Materials Info'!B:B,0),1)</f>
        <v>[Li+].[Cl-]  </v>
      </c>
      <c r="O28">
        <v>30.24</v>
      </c>
      <c r="P28">
        <f>O28/1000/( INDEX('SMILES Materials Info'!$A:$F,MATCH(M28,'SMILES Materials Info'!$B:$B,0),4))</f>
        <v>7.1337579617834388E-4</v>
      </c>
      <c r="Q28" t="s">
        <v>38</v>
      </c>
      <c r="R28" t="str">
        <f>INDEX('SMILES Materials Info'!$A:$F,MATCH(Q28,'SMILES Materials Info'!$B:$B,0),1)</f>
        <v>[Li+].[N+](=O)([O-])[O-]</v>
      </c>
      <c r="S28">
        <v>15.25</v>
      </c>
      <c r="T28">
        <f>S28/1000/( INDEX('SMILES Materials Info'!$A:$F,MATCH(Q28,'SMILES Materials Info'!$B:$B,0),4))</f>
        <v>2.2119401253190994E-4</v>
      </c>
      <c r="U28" t="s">
        <v>34</v>
      </c>
      <c r="V28" t="str">
        <f>INDEX('SMILES Materials Info'!$A:$F,MATCH(U28,'SMILES Materials Info'!$B:$B,0),1)</f>
        <v>[Li+].[B-]12(OC(=O)C(=O)O1)OC(=O)C(=O)O2  </v>
      </c>
      <c r="W28">
        <v>40.35</v>
      </c>
      <c r="X28">
        <f>W28/1000/( INDEX('SMILES Materials Info'!$A:$F,MATCH(U28,'SMILES Materials Info'!$B:$B,0),4))</f>
        <v>2.0821937601271507E-4</v>
      </c>
      <c r="Y28" t="s">
        <v>19</v>
      </c>
      <c r="Z28" t="str">
        <f>INDEX('SMILES Materials Info'!$A:$F,MATCH(Y28,'SMILES Materials Info'!$B:$B,0),1)</f>
        <v>[Li+].C(F)(F)(F)S(=O)(=O)[N-]S(=O)(=O)C(F)(F)F</v>
      </c>
      <c r="AA28">
        <v>75.13</v>
      </c>
      <c r="AB28">
        <f>AA28/1000/( INDEX('SMILES Materials Info'!$A:$F,MATCH(Y28,'SMILES Materials Info'!$B:$B,0),4))</f>
        <v>2.6171043602149974E-4</v>
      </c>
      <c r="AC28" t="s">
        <v>42</v>
      </c>
      <c r="AD28" t="str">
        <f>INDEX('SMILES Materials Info'!$A:$F,MATCH(AC28,'SMILES Materials Info'!$B:$B,0),1)</f>
        <v>C1COCO1</v>
      </c>
      <c r="AE28">
        <v>400</v>
      </c>
      <c r="AF28">
        <f>(INDEX('SMILES Materials Info'!$A:$F,MATCH(AC28,'SMILES Materials Info'!$B:$B,0),5)*(AE28/1000))/(INDEX('SMILES Materials Info'!$A:$F,MATCH(AC28,'SMILES Materials Info'!$B:$B,0),4))</f>
        <v>5.7236193793112761E-3</v>
      </c>
      <c r="AG28" s="7" t="s">
        <v>83</v>
      </c>
      <c r="AH28" t="str">
        <f>INDEX('SMILES Materials Info'!$A:$F,MATCH(AG28,'SMILES Materials Info'!$B:$B,0),1)</f>
        <v>CN1CCN(C1=O)C</v>
      </c>
      <c r="AI28">
        <v>200</v>
      </c>
      <c r="AJ28">
        <f>(INDEX('SMILES Materials Info'!$A:$F,MATCH(AG28,'SMILES Materials Info'!$B:$B,0),5)*(AI28/1000))/(INDEX('SMILES Materials Info'!$A:$F,MATCH(AG28,'SMILES Materials Info'!$B:$B,0),4))</f>
        <v>1.8502295265795288E-3</v>
      </c>
      <c r="AK28" s="7" t="s">
        <v>55</v>
      </c>
      <c r="AL28" t="str">
        <f>INDEX('SMILES Materials Info'!$A:$F,MATCH(AK28,'SMILES Materials Info'!$B:$B,0),1)</f>
        <v>C1COC(=O)O1</v>
      </c>
      <c r="AM28">
        <v>200</v>
      </c>
      <c r="AN28">
        <f>(INDEX('SMILES Materials Info'!$A:$F,MATCH(AK28,'SMILES Materials Info'!$B:$B,0),5)*(AM28/1000))/(INDEX('SMILES Materials Info'!$A:$F,MATCH(AK28,'SMILES Materials Info'!$B:$B,0),4))</f>
        <v>3.0001589789012285E-3</v>
      </c>
      <c r="AO28" s="7" t="s">
        <v>53</v>
      </c>
      <c r="AP28" t="str">
        <f>INDEX('SMILES Materials Info'!$A:$F,MATCH(AO28,'SMILES Materials Info'!$B:$B,0),1)</f>
        <v>COCCOCCOCCOCCOC</v>
      </c>
      <c r="AQ28">
        <v>200</v>
      </c>
      <c r="AR28">
        <f>(INDEX('SMILES Materials Info'!$A:$F,MATCH(AO28,'SMILES Materials Info'!$B:$B,0),5)*(AQ28/1000))/(INDEX('SMILES Materials Info'!$A:$F,MATCH(AO28,'SMILES Materials Info'!$B:$B,0),4))</f>
        <v>9.0785987106410345E-4</v>
      </c>
    </row>
    <row r="29" spans="1:44" x14ac:dyDescent="0.2">
      <c r="A29" t="s">
        <v>232</v>
      </c>
      <c r="B29" t="s">
        <v>163</v>
      </c>
      <c r="C29" t="s">
        <v>164</v>
      </c>
      <c r="D29" t="s">
        <v>10</v>
      </c>
      <c r="E29" t="s">
        <v>165</v>
      </c>
      <c r="F29" t="s">
        <v>166</v>
      </c>
      <c r="G29">
        <v>4.4400000000000004</v>
      </c>
      <c r="H29">
        <v>40.770000000000003</v>
      </c>
      <c r="I29" s="8" t="s">
        <v>167</v>
      </c>
      <c r="J29" t="s">
        <v>168</v>
      </c>
      <c r="K29" t="s">
        <v>164</v>
      </c>
      <c r="L29" t="s">
        <v>169</v>
      </c>
      <c r="M29" s="7" t="s">
        <v>30</v>
      </c>
      <c r="N29" t="str">
        <f>INDEX('SMILES Materials Info'!A:F,MATCH(M29,'SMILES Materials Info'!B:B,0),1)</f>
        <v>[Li+].[Cl-]  </v>
      </c>
      <c r="O29">
        <v>30.24</v>
      </c>
      <c r="P29">
        <f>O29/1000/( INDEX('SMILES Materials Info'!$A:$F,MATCH(M29,'SMILES Materials Info'!$B:$B,0),4))</f>
        <v>7.1337579617834388E-4</v>
      </c>
      <c r="Q29" t="s">
        <v>38</v>
      </c>
      <c r="R29" t="str">
        <f>INDEX('SMILES Materials Info'!$A:$F,MATCH(Q29,'SMILES Materials Info'!$B:$B,0),1)</f>
        <v>[Li+].[N+](=O)([O-])[O-]</v>
      </c>
      <c r="S29">
        <v>15.25</v>
      </c>
      <c r="T29">
        <f>S29/1000/( INDEX('SMILES Materials Info'!$A:$F,MATCH(Q29,'SMILES Materials Info'!$B:$B,0),4))</f>
        <v>2.2119401253190994E-4</v>
      </c>
      <c r="U29" t="s">
        <v>34</v>
      </c>
      <c r="V29" t="str">
        <f>INDEX('SMILES Materials Info'!$A:$F,MATCH(U29,'SMILES Materials Info'!$B:$B,0),1)</f>
        <v>[Li+].[B-]12(OC(=O)C(=O)O1)OC(=O)C(=O)O2  </v>
      </c>
      <c r="W29">
        <v>40.35</v>
      </c>
      <c r="X29">
        <f>W29/1000/( INDEX('SMILES Materials Info'!$A:$F,MATCH(U29,'SMILES Materials Info'!$B:$B,0),4))</f>
        <v>2.0821937601271507E-4</v>
      </c>
      <c r="Y29" t="s">
        <v>19</v>
      </c>
      <c r="Z29" t="str">
        <f>INDEX('SMILES Materials Info'!$A:$F,MATCH(Y29,'SMILES Materials Info'!$B:$B,0),1)</f>
        <v>[Li+].C(F)(F)(F)S(=O)(=O)[N-]S(=O)(=O)C(F)(F)F</v>
      </c>
      <c r="AA29">
        <v>75.13</v>
      </c>
      <c r="AB29">
        <f>AA29/1000/( INDEX('SMILES Materials Info'!$A:$F,MATCH(Y29,'SMILES Materials Info'!$B:$B,0),4))</f>
        <v>2.6171043602149974E-4</v>
      </c>
      <c r="AC29" t="s">
        <v>42</v>
      </c>
      <c r="AD29" t="str">
        <f>INDEX('SMILES Materials Info'!$A:$F,MATCH(AC29,'SMILES Materials Info'!$B:$B,0),1)</f>
        <v>C1COCO1</v>
      </c>
      <c r="AE29">
        <v>400</v>
      </c>
      <c r="AF29">
        <f>(INDEX('SMILES Materials Info'!$A:$F,MATCH(AC29,'SMILES Materials Info'!$B:$B,0),5)*(AE29/1000))/(INDEX('SMILES Materials Info'!$A:$F,MATCH(AC29,'SMILES Materials Info'!$B:$B,0),4))</f>
        <v>5.7236193793112761E-3</v>
      </c>
      <c r="AG29" s="7" t="s">
        <v>83</v>
      </c>
      <c r="AH29" t="str">
        <f>INDEX('SMILES Materials Info'!$A:$F,MATCH(AG29,'SMILES Materials Info'!$B:$B,0),1)</f>
        <v>CN1CCN(C1=O)C</v>
      </c>
      <c r="AI29">
        <v>200</v>
      </c>
      <c r="AJ29">
        <f>(INDEX('SMILES Materials Info'!$A:$F,MATCH(AG29,'SMILES Materials Info'!$B:$B,0),5)*(AI29/1000))/(INDEX('SMILES Materials Info'!$A:$F,MATCH(AG29,'SMILES Materials Info'!$B:$B,0),4))</f>
        <v>1.8502295265795288E-3</v>
      </c>
      <c r="AK29" s="7" t="s">
        <v>55</v>
      </c>
      <c r="AL29" t="str">
        <f>INDEX('SMILES Materials Info'!$A:$F,MATCH(AK29,'SMILES Materials Info'!$B:$B,0),1)</f>
        <v>C1COC(=O)O1</v>
      </c>
      <c r="AM29">
        <v>200</v>
      </c>
      <c r="AN29">
        <f>(INDEX('SMILES Materials Info'!$A:$F,MATCH(AK29,'SMILES Materials Info'!$B:$B,0),5)*(AM29/1000))/(INDEX('SMILES Materials Info'!$A:$F,MATCH(AK29,'SMILES Materials Info'!$B:$B,0),4))</f>
        <v>3.0001589789012285E-3</v>
      </c>
      <c r="AO29" s="7" t="s">
        <v>53</v>
      </c>
      <c r="AP29" t="str">
        <f>INDEX('SMILES Materials Info'!$A:$F,MATCH(AO29,'SMILES Materials Info'!$B:$B,0),1)</f>
        <v>COCCOCCOCCOCCOC</v>
      </c>
      <c r="AQ29">
        <v>200</v>
      </c>
      <c r="AR29">
        <f>(INDEX('SMILES Materials Info'!$A:$F,MATCH(AO29,'SMILES Materials Info'!$B:$B,0),5)*(AQ29/1000))/(INDEX('SMILES Materials Info'!$A:$F,MATCH(AO29,'SMILES Materials Info'!$B:$B,0),4))</f>
        <v>9.0785987106410345E-4</v>
      </c>
    </row>
    <row r="30" spans="1:44" x14ac:dyDescent="0.2">
      <c r="A30" t="s">
        <v>233</v>
      </c>
      <c r="B30" t="s">
        <v>163</v>
      </c>
      <c r="C30" t="s">
        <v>164</v>
      </c>
      <c r="D30" t="s">
        <v>10</v>
      </c>
      <c r="E30" t="s">
        <v>165</v>
      </c>
      <c r="F30" t="s">
        <v>171</v>
      </c>
      <c r="G30">
        <v>5.56</v>
      </c>
      <c r="H30">
        <v>45.54</v>
      </c>
      <c r="I30" s="8" t="s">
        <v>167</v>
      </c>
      <c r="J30" t="s">
        <v>168</v>
      </c>
      <c r="K30" t="s">
        <v>164</v>
      </c>
      <c r="L30" t="s">
        <v>169</v>
      </c>
      <c r="M30" s="7" t="s">
        <v>30</v>
      </c>
      <c r="N30" t="str">
        <f>INDEX('SMILES Materials Info'!A:F,MATCH(M30,'SMILES Materials Info'!B:B,0),1)</f>
        <v>[Li+].[Cl-]  </v>
      </c>
      <c r="O30">
        <v>30.04</v>
      </c>
      <c r="P30">
        <f>O30/1000/( INDEX('SMILES Materials Info'!$A:$F,MATCH(M30,'SMILES Materials Info'!$B:$B,0),4))</f>
        <v>7.0865770228827551E-4</v>
      </c>
      <c r="Q30" t="s">
        <v>38</v>
      </c>
      <c r="R30" t="str">
        <f>INDEX('SMILES Materials Info'!$A:$F,MATCH(Q30,'SMILES Materials Info'!$B:$B,0),1)</f>
        <v>[Li+].[N+](=O)([O-])[O-]</v>
      </c>
      <c r="S30">
        <v>14.22</v>
      </c>
      <c r="T30">
        <f>S30/1000/( INDEX('SMILES Materials Info'!$A:$F,MATCH(Q30,'SMILES Materials Info'!$B:$B,0),4))</f>
        <v>2.0625435135762356E-4</v>
      </c>
      <c r="U30" t="s">
        <v>34</v>
      </c>
      <c r="V30" t="str">
        <f>INDEX('SMILES Materials Info'!$A:$F,MATCH(U30,'SMILES Materials Info'!$B:$B,0),1)</f>
        <v>[Li+].[B-]12(OC(=O)C(=O)O1)OC(=O)C(=O)O2  </v>
      </c>
      <c r="W30">
        <v>40.08</v>
      </c>
      <c r="X30">
        <f>W30/1000/( INDEX('SMILES Materials Info'!$A:$F,MATCH(U30,'SMILES Materials Info'!$B:$B,0),4))</f>
        <v>2.0682608650779725E-4</v>
      </c>
      <c r="Y30" t="s">
        <v>19</v>
      </c>
      <c r="Z30" t="str">
        <f>INDEX('SMILES Materials Info'!$A:$F,MATCH(Y30,'SMILES Materials Info'!$B:$B,0),1)</f>
        <v>[Li+].C(F)(F)(F)S(=O)(=O)[N-]S(=O)(=O)C(F)(F)F</v>
      </c>
      <c r="AA30">
        <v>75.33</v>
      </c>
      <c r="AB30">
        <f>AA30/1000/( INDEX('SMILES Materials Info'!$A:$F,MATCH(Y30,'SMILES Materials Info'!$B:$B,0),4))</f>
        <v>2.6240712292692096E-4</v>
      </c>
      <c r="AC30" t="s">
        <v>42</v>
      </c>
      <c r="AD30" t="str">
        <f>INDEX('SMILES Materials Info'!$A:$F,MATCH(AC30,'SMILES Materials Info'!$B:$B,0),1)</f>
        <v>C1COCO1</v>
      </c>
      <c r="AE30">
        <v>0</v>
      </c>
      <c r="AF30">
        <f>(INDEX('SMILES Materials Info'!$A:$F,MATCH(AC30,'SMILES Materials Info'!$B:$B,0),5)*(AE30/1000))/(INDEX('SMILES Materials Info'!$A:$F,MATCH(AC30,'SMILES Materials Info'!$B:$B,0),4))</f>
        <v>0</v>
      </c>
      <c r="AG30" s="7" t="s">
        <v>83</v>
      </c>
      <c r="AH30" t="str">
        <f>INDEX('SMILES Materials Info'!$A:$F,MATCH(AG30,'SMILES Materials Info'!$B:$B,0),1)</f>
        <v>CN1CCN(C1=O)C</v>
      </c>
      <c r="AI30">
        <v>334</v>
      </c>
      <c r="AJ30">
        <f>(INDEX('SMILES Materials Info'!$A:$F,MATCH(AG30,'SMILES Materials Info'!$B:$B,0),5)*(AI30/1000))/(INDEX('SMILES Materials Info'!$A:$F,MATCH(AG30,'SMILES Materials Info'!$B:$B,0),4))</f>
        <v>3.089883309387813E-3</v>
      </c>
      <c r="AK30" s="7" t="s">
        <v>55</v>
      </c>
      <c r="AL30" t="str">
        <f>INDEX('SMILES Materials Info'!$A:$F,MATCH(AK30,'SMILES Materials Info'!$B:$B,0),1)</f>
        <v>C1COC(=O)O1</v>
      </c>
      <c r="AM30">
        <v>333</v>
      </c>
      <c r="AN30">
        <f>(INDEX('SMILES Materials Info'!$A:$F,MATCH(AK30,'SMILES Materials Info'!$B:$B,0),5)*(AM30/1000))/(INDEX('SMILES Materials Info'!$A:$F,MATCH(AK30,'SMILES Materials Info'!$B:$B,0),4))</f>
        <v>4.9952646998705462E-3</v>
      </c>
      <c r="AO30" s="7" t="s">
        <v>53</v>
      </c>
      <c r="AP30" t="str">
        <f>INDEX('SMILES Materials Info'!$A:$F,MATCH(AO30,'SMILES Materials Info'!$B:$B,0),1)</f>
        <v>COCCOCCOCCOCCOC</v>
      </c>
      <c r="AQ30">
        <v>333</v>
      </c>
      <c r="AR30">
        <f>(INDEX('SMILES Materials Info'!$A:$F,MATCH(AO30,'SMILES Materials Info'!$B:$B,0),5)*(AQ30/1000))/(INDEX('SMILES Materials Info'!$A:$F,MATCH(AO30,'SMILES Materials Info'!$B:$B,0),4))</f>
        <v>1.5115866853217324E-3</v>
      </c>
    </row>
    <row r="31" spans="1:44" x14ac:dyDescent="0.2">
      <c r="A31" t="s">
        <v>234</v>
      </c>
      <c r="B31" t="s">
        <v>163</v>
      </c>
      <c r="C31" t="s">
        <v>164</v>
      </c>
      <c r="D31" t="s">
        <v>10</v>
      </c>
      <c r="E31" t="s">
        <v>165</v>
      </c>
      <c r="F31" t="s">
        <v>171</v>
      </c>
      <c r="G31">
        <v>5.83</v>
      </c>
      <c r="H31">
        <v>46.9</v>
      </c>
      <c r="I31" s="8" t="s">
        <v>167</v>
      </c>
      <c r="J31" t="s">
        <v>168</v>
      </c>
      <c r="K31" t="s">
        <v>164</v>
      </c>
      <c r="L31" t="s">
        <v>169</v>
      </c>
      <c r="M31" s="7" t="s">
        <v>30</v>
      </c>
      <c r="N31" t="str">
        <f>INDEX('SMILES Materials Info'!A:F,MATCH(M31,'SMILES Materials Info'!B:B,0),1)</f>
        <v>[Li+].[Cl-]  </v>
      </c>
      <c r="O31">
        <v>30.04</v>
      </c>
      <c r="P31">
        <f>O31/1000/( INDEX('SMILES Materials Info'!$A:$F,MATCH(M31,'SMILES Materials Info'!$B:$B,0),4))</f>
        <v>7.0865770228827551E-4</v>
      </c>
      <c r="Q31" t="s">
        <v>38</v>
      </c>
      <c r="R31" t="str">
        <f>INDEX('SMILES Materials Info'!$A:$F,MATCH(Q31,'SMILES Materials Info'!$B:$B,0),1)</f>
        <v>[Li+].[N+](=O)([O-])[O-]</v>
      </c>
      <c r="S31">
        <v>14.22</v>
      </c>
      <c r="T31">
        <f>S31/1000/( INDEX('SMILES Materials Info'!$A:$F,MATCH(Q31,'SMILES Materials Info'!$B:$B,0),4))</f>
        <v>2.0625435135762356E-4</v>
      </c>
      <c r="U31" t="s">
        <v>34</v>
      </c>
      <c r="V31" t="str">
        <f>INDEX('SMILES Materials Info'!$A:$F,MATCH(U31,'SMILES Materials Info'!$B:$B,0),1)</f>
        <v>[Li+].[B-]12(OC(=O)C(=O)O1)OC(=O)C(=O)O2  </v>
      </c>
      <c r="W31">
        <v>40.08</v>
      </c>
      <c r="X31">
        <f>W31/1000/( INDEX('SMILES Materials Info'!$A:$F,MATCH(U31,'SMILES Materials Info'!$B:$B,0),4))</f>
        <v>2.0682608650779725E-4</v>
      </c>
      <c r="Y31" t="s">
        <v>19</v>
      </c>
      <c r="Z31" t="str">
        <f>INDEX('SMILES Materials Info'!$A:$F,MATCH(Y31,'SMILES Materials Info'!$B:$B,0),1)</f>
        <v>[Li+].C(F)(F)(F)S(=O)(=O)[N-]S(=O)(=O)C(F)(F)F</v>
      </c>
      <c r="AA31">
        <v>75.33</v>
      </c>
      <c r="AB31">
        <f>AA31/1000/( INDEX('SMILES Materials Info'!$A:$F,MATCH(Y31,'SMILES Materials Info'!$B:$B,0),4))</f>
        <v>2.6240712292692096E-4</v>
      </c>
      <c r="AC31" t="s">
        <v>42</v>
      </c>
      <c r="AD31" t="str">
        <f>INDEX('SMILES Materials Info'!$A:$F,MATCH(AC31,'SMILES Materials Info'!$B:$B,0),1)</f>
        <v>C1COCO1</v>
      </c>
      <c r="AE31">
        <v>0</v>
      </c>
      <c r="AF31">
        <f>(INDEX('SMILES Materials Info'!$A:$F,MATCH(AC31,'SMILES Materials Info'!$B:$B,0),5)*(AE31/1000))/(INDEX('SMILES Materials Info'!$A:$F,MATCH(AC31,'SMILES Materials Info'!$B:$B,0),4))</f>
        <v>0</v>
      </c>
      <c r="AG31" s="7" t="s">
        <v>83</v>
      </c>
      <c r="AH31" t="str">
        <f>INDEX('SMILES Materials Info'!$A:$F,MATCH(AG31,'SMILES Materials Info'!$B:$B,0),1)</f>
        <v>CN1CCN(C1=O)C</v>
      </c>
      <c r="AI31">
        <v>334</v>
      </c>
      <c r="AJ31">
        <f>(INDEX('SMILES Materials Info'!$A:$F,MATCH(AG31,'SMILES Materials Info'!$B:$B,0),5)*(AI31/1000))/(INDEX('SMILES Materials Info'!$A:$F,MATCH(AG31,'SMILES Materials Info'!$B:$B,0),4))</f>
        <v>3.089883309387813E-3</v>
      </c>
      <c r="AK31" s="7" t="s">
        <v>55</v>
      </c>
      <c r="AL31" t="str">
        <f>INDEX('SMILES Materials Info'!$A:$F,MATCH(AK31,'SMILES Materials Info'!$B:$B,0),1)</f>
        <v>C1COC(=O)O1</v>
      </c>
      <c r="AM31">
        <v>333</v>
      </c>
      <c r="AN31">
        <f>(INDEX('SMILES Materials Info'!$A:$F,MATCH(AK31,'SMILES Materials Info'!$B:$B,0),5)*(AM31/1000))/(INDEX('SMILES Materials Info'!$A:$F,MATCH(AK31,'SMILES Materials Info'!$B:$B,0),4))</f>
        <v>4.9952646998705462E-3</v>
      </c>
      <c r="AO31" s="7" t="s">
        <v>53</v>
      </c>
      <c r="AP31" t="str">
        <f>INDEX('SMILES Materials Info'!$A:$F,MATCH(AO31,'SMILES Materials Info'!$B:$B,0),1)</f>
        <v>COCCOCCOCCOCCOC</v>
      </c>
      <c r="AQ31">
        <v>333</v>
      </c>
      <c r="AR31">
        <f>(INDEX('SMILES Materials Info'!$A:$F,MATCH(AO31,'SMILES Materials Info'!$B:$B,0),5)*(AQ31/1000))/(INDEX('SMILES Materials Info'!$A:$F,MATCH(AO31,'SMILES Materials Info'!$B:$B,0),4))</f>
        <v>1.5115866853217324E-3</v>
      </c>
    </row>
    <row r="32" spans="1:44" x14ac:dyDescent="0.2">
      <c r="A32" t="s">
        <v>235</v>
      </c>
      <c r="B32" t="s">
        <v>163</v>
      </c>
      <c r="C32" t="s">
        <v>164</v>
      </c>
      <c r="D32" t="s">
        <v>10</v>
      </c>
      <c r="E32" t="s">
        <v>165</v>
      </c>
      <c r="F32" t="s">
        <v>166</v>
      </c>
      <c r="G32">
        <v>6.39</v>
      </c>
      <c r="H32">
        <v>48.8</v>
      </c>
      <c r="I32" s="8" t="s">
        <v>167</v>
      </c>
      <c r="J32" t="s">
        <v>168</v>
      </c>
      <c r="K32" t="s">
        <v>164</v>
      </c>
      <c r="L32" t="s">
        <v>169</v>
      </c>
      <c r="M32" s="7" t="s">
        <v>30</v>
      </c>
      <c r="N32" t="str">
        <f>INDEX('SMILES Materials Info'!A:F,MATCH(M32,'SMILES Materials Info'!B:B,0),1)</f>
        <v>[Li+].[Cl-]  </v>
      </c>
      <c r="O32">
        <v>30.25</v>
      </c>
      <c r="P32">
        <f>O32/1000/( INDEX('SMILES Materials Info'!$A:$F,MATCH(M32,'SMILES Materials Info'!$B:$B,0),4))</f>
        <v>7.1361170087284734E-4</v>
      </c>
      <c r="Q32" t="s">
        <v>38</v>
      </c>
      <c r="R32" t="str">
        <f>INDEX('SMILES Materials Info'!$A:$F,MATCH(Q32,'SMILES Materials Info'!$B:$B,0),1)</f>
        <v>[Li+].[N+](=O)([O-])[O-]</v>
      </c>
      <c r="S32">
        <v>14.41</v>
      </c>
      <c r="T32">
        <f>S32/1000/( INDEX('SMILES Materials Info'!$A:$F,MATCH(Q32,'SMILES Materials Info'!$B:$B,0),4))</f>
        <v>2.0901021118589002E-4</v>
      </c>
      <c r="U32" t="s">
        <v>34</v>
      </c>
      <c r="V32" t="str">
        <f>INDEX('SMILES Materials Info'!$A:$F,MATCH(U32,'SMILES Materials Info'!$B:$B,0),1)</f>
        <v>[Li+].[B-]12(OC(=O)C(=O)O1)OC(=O)C(=O)O2  </v>
      </c>
      <c r="W32">
        <v>40.17</v>
      </c>
      <c r="X32">
        <f>W32/1000/( INDEX('SMILES Materials Info'!$A:$F,MATCH(U32,'SMILES Materials Info'!$B:$B,0),4))</f>
        <v>2.0729051634276987E-4</v>
      </c>
      <c r="Y32" t="s">
        <v>19</v>
      </c>
      <c r="Z32" t="str">
        <f>INDEX('SMILES Materials Info'!$A:$F,MATCH(Y32,'SMILES Materials Info'!$B:$B,0),1)</f>
        <v>[Li+].C(F)(F)(F)S(=O)(=O)[N-]S(=O)(=O)C(F)(F)F</v>
      </c>
      <c r="AA32">
        <v>75.55</v>
      </c>
      <c r="AB32">
        <f>AA32/1000/( INDEX('SMILES Materials Info'!$A:$F,MATCH(Y32,'SMILES Materials Info'!$B:$B,0),4))</f>
        <v>2.6317347852288436E-4</v>
      </c>
      <c r="AC32" t="s">
        <v>42</v>
      </c>
      <c r="AD32" t="str">
        <f>INDEX('SMILES Materials Info'!$A:$F,MATCH(AC32,'SMILES Materials Info'!$B:$B,0),1)</f>
        <v>C1COCO1</v>
      </c>
      <c r="AE32">
        <v>0</v>
      </c>
      <c r="AF32">
        <f>(INDEX('SMILES Materials Info'!$A:$F,MATCH(AC32,'SMILES Materials Info'!$B:$B,0),5)*(AE32/1000))/(INDEX('SMILES Materials Info'!$A:$F,MATCH(AC32,'SMILES Materials Info'!$B:$B,0),4))</f>
        <v>0</v>
      </c>
      <c r="AG32" s="7" t="s">
        <v>83</v>
      </c>
      <c r="AH32" t="str">
        <f>INDEX('SMILES Materials Info'!$A:$F,MATCH(AG32,'SMILES Materials Info'!$B:$B,0),1)</f>
        <v>CN1CCN(C1=O)C</v>
      </c>
      <c r="AI32">
        <v>334</v>
      </c>
      <c r="AJ32">
        <f>(INDEX('SMILES Materials Info'!$A:$F,MATCH(AG32,'SMILES Materials Info'!$B:$B,0),5)*(AI32/1000))/(INDEX('SMILES Materials Info'!$A:$F,MATCH(AG32,'SMILES Materials Info'!$B:$B,0),4))</f>
        <v>3.089883309387813E-3</v>
      </c>
      <c r="AK32" s="7" t="s">
        <v>55</v>
      </c>
      <c r="AL32" t="str">
        <f>INDEX('SMILES Materials Info'!$A:$F,MATCH(AK32,'SMILES Materials Info'!$B:$B,0),1)</f>
        <v>C1COC(=O)O1</v>
      </c>
      <c r="AM32">
        <v>333</v>
      </c>
      <c r="AN32">
        <f>(INDEX('SMILES Materials Info'!$A:$F,MATCH(AK32,'SMILES Materials Info'!$B:$B,0),5)*(AM32/1000))/(INDEX('SMILES Materials Info'!$A:$F,MATCH(AK32,'SMILES Materials Info'!$B:$B,0),4))</f>
        <v>4.9952646998705462E-3</v>
      </c>
      <c r="AO32" s="7" t="s">
        <v>53</v>
      </c>
      <c r="AP32" t="str">
        <f>INDEX('SMILES Materials Info'!$A:$F,MATCH(AO32,'SMILES Materials Info'!$B:$B,0),1)</f>
        <v>COCCOCCOCCOCCOC</v>
      </c>
      <c r="AQ32">
        <v>333</v>
      </c>
      <c r="AR32">
        <f>(INDEX('SMILES Materials Info'!$A:$F,MATCH(AO32,'SMILES Materials Info'!$B:$B,0),5)*(AQ32/1000))/(INDEX('SMILES Materials Info'!$A:$F,MATCH(AO32,'SMILES Materials Info'!$B:$B,0),4))</f>
        <v>1.5115866853217324E-3</v>
      </c>
    </row>
    <row r="33" spans="1:44" x14ac:dyDescent="0.2">
      <c r="A33" t="s">
        <v>236</v>
      </c>
      <c r="B33" t="s">
        <v>163</v>
      </c>
      <c r="C33" t="s">
        <v>164</v>
      </c>
      <c r="D33" t="s">
        <v>10</v>
      </c>
      <c r="E33" t="s">
        <v>165</v>
      </c>
      <c r="F33" t="s">
        <v>166</v>
      </c>
      <c r="G33">
        <v>6.55</v>
      </c>
      <c r="H33">
        <v>49.14</v>
      </c>
      <c r="I33" s="8" t="s">
        <v>167</v>
      </c>
      <c r="J33" t="s">
        <v>168</v>
      </c>
      <c r="K33" t="s">
        <v>164</v>
      </c>
      <c r="L33" t="s">
        <v>169</v>
      </c>
      <c r="M33" s="7" t="s">
        <v>30</v>
      </c>
      <c r="N33" t="str">
        <f>INDEX('SMILES Materials Info'!A:F,MATCH(M33,'SMILES Materials Info'!B:B,0),1)</f>
        <v>[Li+].[Cl-]  </v>
      </c>
      <c r="O33">
        <v>30.25</v>
      </c>
      <c r="P33">
        <f>O33/1000/( INDEX('SMILES Materials Info'!$A:$F,MATCH(M33,'SMILES Materials Info'!$B:$B,0),4))</f>
        <v>7.1361170087284734E-4</v>
      </c>
      <c r="Q33" t="s">
        <v>38</v>
      </c>
      <c r="R33" t="str">
        <f>INDEX('SMILES Materials Info'!$A:$F,MATCH(Q33,'SMILES Materials Info'!$B:$B,0),1)</f>
        <v>[Li+].[N+](=O)([O-])[O-]</v>
      </c>
      <c r="S33">
        <v>14.41</v>
      </c>
      <c r="T33">
        <f>S33/1000/( INDEX('SMILES Materials Info'!$A:$F,MATCH(Q33,'SMILES Materials Info'!$B:$B,0),4))</f>
        <v>2.0901021118589002E-4</v>
      </c>
      <c r="U33" t="s">
        <v>34</v>
      </c>
      <c r="V33" t="str">
        <f>INDEX('SMILES Materials Info'!$A:$F,MATCH(U33,'SMILES Materials Info'!$B:$B,0),1)</f>
        <v>[Li+].[B-]12(OC(=O)C(=O)O1)OC(=O)C(=O)O2  </v>
      </c>
      <c r="W33">
        <v>40.17</v>
      </c>
      <c r="X33">
        <f>W33/1000/( INDEX('SMILES Materials Info'!$A:$F,MATCH(U33,'SMILES Materials Info'!$B:$B,0),4))</f>
        <v>2.0729051634276987E-4</v>
      </c>
      <c r="Y33" t="s">
        <v>19</v>
      </c>
      <c r="Z33" t="str">
        <f>INDEX('SMILES Materials Info'!$A:$F,MATCH(Y33,'SMILES Materials Info'!$B:$B,0),1)</f>
        <v>[Li+].C(F)(F)(F)S(=O)(=O)[N-]S(=O)(=O)C(F)(F)F</v>
      </c>
      <c r="AA33">
        <v>75.55</v>
      </c>
      <c r="AB33">
        <f>AA33/1000/( INDEX('SMILES Materials Info'!$A:$F,MATCH(Y33,'SMILES Materials Info'!$B:$B,0),4))</f>
        <v>2.6317347852288436E-4</v>
      </c>
      <c r="AC33" t="s">
        <v>42</v>
      </c>
      <c r="AD33" t="str">
        <f>INDEX('SMILES Materials Info'!$A:$F,MATCH(AC33,'SMILES Materials Info'!$B:$B,0),1)</f>
        <v>C1COCO1</v>
      </c>
      <c r="AE33">
        <v>0</v>
      </c>
      <c r="AF33">
        <f>(INDEX('SMILES Materials Info'!$A:$F,MATCH(AC33,'SMILES Materials Info'!$B:$B,0),5)*(AE33/1000))/(INDEX('SMILES Materials Info'!$A:$F,MATCH(AC33,'SMILES Materials Info'!$B:$B,0),4))</f>
        <v>0</v>
      </c>
      <c r="AG33" s="7" t="s">
        <v>83</v>
      </c>
      <c r="AH33" t="str">
        <f>INDEX('SMILES Materials Info'!$A:$F,MATCH(AG33,'SMILES Materials Info'!$B:$B,0),1)</f>
        <v>CN1CCN(C1=O)C</v>
      </c>
      <c r="AI33">
        <v>334</v>
      </c>
      <c r="AJ33">
        <f>(INDEX('SMILES Materials Info'!$A:$F,MATCH(AG33,'SMILES Materials Info'!$B:$B,0),5)*(AI33/1000))/(INDEX('SMILES Materials Info'!$A:$F,MATCH(AG33,'SMILES Materials Info'!$B:$B,0),4))</f>
        <v>3.089883309387813E-3</v>
      </c>
      <c r="AK33" s="7" t="s">
        <v>55</v>
      </c>
      <c r="AL33" t="str">
        <f>INDEX('SMILES Materials Info'!$A:$F,MATCH(AK33,'SMILES Materials Info'!$B:$B,0),1)</f>
        <v>C1COC(=O)O1</v>
      </c>
      <c r="AM33">
        <v>333</v>
      </c>
      <c r="AN33">
        <f>(INDEX('SMILES Materials Info'!$A:$F,MATCH(AK33,'SMILES Materials Info'!$B:$B,0),5)*(AM33/1000))/(INDEX('SMILES Materials Info'!$A:$F,MATCH(AK33,'SMILES Materials Info'!$B:$B,0),4))</f>
        <v>4.9952646998705462E-3</v>
      </c>
      <c r="AO33" s="7" t="s">
        <v>53</v>
      </c>
      <c r="AP33" t="str">
        <f>INDEX('SMILES Materials Info'!$A:$F,MATCH(AO33,'SMILES Materials Info'!$B:$B,0),1)</f>
        <v>COCCOCCOCCOCCOC</v>
      </c>
      <c r="AQ33">
        <v>333</v>
      </c>
      <c r="AR33">
        <f>(INDEX('SMILES Materials Info'!$A:$F,MATCH(AO33,'SMILES Materials Info'!$B:$B,0),5)*(AQ33/1000))/(INDEX('SMILES Materials Info'!$A:$F,MATCH(AO33,'SMILES Materials Info'!$B:$B,0),4))</f>
        <v>1.5115866853217324E-3</v>
      </c>
    </row>
    <row r="34" spans="1:44" x14ac:dyDescent="0.2">
      <c r="A34" t="s">
        <v>237</v>
      </c>
      <c r="B34" t="s">
        <v>163</v>
      </c>
      <c r="C34" t="s">
        <v>164</v>
      </c>
      <c r="D34" t="s">
        <v>10</v>
      </c>
      <c r="E34" t="s">
        <v>165</v>
      </c>
      <c r="F34" t="s">
        <v>166</v>
      </c>
      <c r="G34">
        <v>5.56</v>
      </c>
      <c r="H34">
        <v>45.84</v>
      </c>
      <c r="I34" s="8" t="s">
        <v>167</v>
      </c>
      <c r="J34" t="s">
        <v>168</v>
      </c>
      <c r="K34" t="s">
        <v>164</v>
      </c>
      <c r="L34" t="s">
        <v>169</v>
      </c>
      <c r="M34" s="7" t="s">
        <v>30</v>
      </c>
      <c r="N34" t="str">
        <f>INDEX('SMILES Materials Info'!A:F,MATCH(M34,'SMILES Materials Info'!B:B,0),1)</f>
        <v>[Li+].[Cl-]  </v>
      </c>
      <c r="O34">
        <v>60.35</v>
      </c>
      <c r="P34">
        <f>O34/1000/( INDEX('SMILES Materials Info'!$A:$F,MATCH(M34,'SMILES Materials Info'!$B:$B,0),4))</f>
        <v>1.4236848313281434E-3</v>
      </c>
      <c r="Q34" t="s">
        <v>38</v>
      </c>
      <c r="R34" t="str">
        <f>INDEX('SMILES Materials Info'!$A:$F,MATCH(Q34,'SMILES Materials Info'!$B:$B,0),1)</f>
        <v>[Li+].[N+](=O)([O-])[O-]</v>
      </c>
      <c r="S34">
        <v>14.51</v>
      </c>
      <c r="T34">
        <f>S34/1000/( INDEX('SMILES Materials Info'!$A:$F,MATCH(Q34,'SMILES Materials Info'!$B:$B,0),4))</f>
        <v>2.1046066372708286E-4</v>
      </c>
      <c r="U34" t="s">
        <v>34</v>
      </c>
      <c r="V34" t="str">
        <f>INDEX('SMILES Materials Info'!$A:$F,MATCH(U34,'SMILES Materials Info'!$B:$B,0),1)</f>
        <v>[Li+].[B-]12(OC(=O)C(=O)O1)OC(=O)C(=O)O2  </v>
      </c>
      <c r="W34">
        <v>40.17</v>
      </c>
      <c r="X34">
        <f>W34/1000/( INDEX('SMILES Materials Info'!$A:$F,MATCH(U34,'SMILES Materials Info'!$B:$B,0),4))</f>
        <v>2.0729051634276987E-4</v>
      </c>
      <c r="Y34" t="s">
        <v>19</v>
      </c>
      <c r="Z34" t="str">
        <f>INDEX('SMILES Materials Info'!$A:$F,MATCH(Y34,'SMILES Materials Info'!$B:$B,0),1)</f>
        <v>[Li+].C(F)(F)(F)S(=O)(=O)[N-]S(=O)(=O)C(F)(F)F</v>
      </c>
      <c r="AA34">
        <v>75.099999999999994</v>
      </c>
      <c r="AB34">
        <f>AA34/1000/( INDEX('SMILES Materials Info'!$A:$F,MATCH(Y34,'SMILES Materials Info'!$B:$B,0),4))</f>
        <v>2.6160593298568652E-4</v>
      </c>
      <c r="AC34" t="s">
        <v>42</v>
      </c>
      <c r="AD34" t="str">
        <f>INDEX('SMILES Materials Info'!$A:$F,MATCH(AC34,'SMILES Materials Info'!$B:$B,0),1)</f>
        <v>C1COCO1</v>
      </c>
      <c r="AE34">
        <v>0</v>
      </c>
      <c r="AF34">
        <f>(INDEX('SMILES Materials Info'!$A:$F,MATCH(AC34,'SMILES Materials Info'!$B:$B,0),5)*(AE34/1000))/(INDEX('SMILES Materials Info'!$A:$F,MATCH(AC34,'SMILES Materials Info'!$B:$B,0),4))</f>
        <v>0</v>
      </c>
      <c r="AG34" s="7" t="s">
        <v>83</v>
      </c>
      <c r="AH34" t="str">
        <f>INDEX('SMILES Materials Info'!$A:$F,MATCH(AG34,'SMILES Materials Info'!$B:$B,0),1)</f>
        <v>CN1CCN(C1=O)C</v>
      </c>
      <c r="AI34">
        <v>334</v>
      </c>
      <c r="AJ34">
        <f>(INDEX('SMILES Materials Info'!$A:$F,MATCH(AG34,'SMILES Materials Info'!$B:$B,0),5)*(AI34/1000))/(INDEX('SMILES Materials Info'!$A:$F,MATCH(AG34,'SMILES Materials Info'!$B:$B,0),4))</f>
        <v>3.089883309387813E-3</v>
      </c>
      <c r="AK34" s="7" t="s">
        <v>55</v>
      </c>
      <c r="AL34" t="str">
        <f>INDEX('SMILES Materials Info'!$A:$F,MATCH(AK34,'SMILES Materials Info'!$B:$B,0),1)</f>
        <v>C1COC(=O)O1</v>
      </c>
      <c r="AM34">
        <v>333</v>
      </c>
      <c r="AN34">
        <f>(INDEX('SMILES Materials Info'!$A:$F,MATCH(AK34,'SMILES Materials Info'!$B:$B,0),5)*(AM34/1000))/(INDEX('SMILES Materials Info'!$A:$F,MATCH(AK34,'SMILES Materials Info'!$B:$B,0),4))</f>
        <v>4.9952646998705462E-3</v>
      </c>
      <c r="AO34" s="7" t="s">
        <v>53</v>
      </c>
      <c r="AP34" t="str">
        <f>INDEX('SMILES Materials Info'!$A:$F,MATCH(AO34,'SMILES Materials Info'!$B:$B,0),1)</f>
        <v>COCCOCCOCCOCCOC</v>
      </c>
      <c r="AQ34">
        <v>333</v>
      </c>
      <c r="AR34">
        <f>(INDEX('SMILES Materials Info'!$A:$F,MATCH(AO34,'SMILES Materials Info'!$B:$B,0),5)*(AQ34/1000))/(INDEX('SMILES Materials Info'!$A:$F,MATCH(AO34,'SMILES Materials Info'!$B:$B,0),4))</f>
        <v>1.5115866853217324E-3</v>
      </c>
    </row>
    <row r="35" spans="1:44" x14ac:dyDescent="0.2">
      <c r="A35" t="s">
        <v>238</v>
      </c>
      <c r="B35" t="s">
        <v>163</v>
      </c>
      <c r="C35" t="s">
        <v>164</v>
      </c>
      <c r="D35" t="s">
        <v>10</v>
      </c>
      <c r="E35" t="s">
        <v>165</v>
      </c>
      <c r="F35" t="s">
        <v>166</v>
      </c>
      <c r="G35">
        <v>5.0599999999999996</v>
      </c>
      <c r="H35">
        <v>42.13</v>
      </c>
      <c r="I35" s="8" t="s">
        <v>167</v>
      </c>
      <c r="J35" t="s">
        <v>168</v>
      </c>
      <c r="K35" t="s">
        <v>164</v>
      </c>
      <c r="L35" t="s">
        <v>169</v>
      </c>
      <c r="M35" s="7" t="s">
        <v>30</v>
      </c>
      <c r="N35" t="str">
        <f>INDEX('SMILES Materials Info'!A:F,MATCH(M35,'SMILES Materials Info'!B:B,0),1)</f>
        <v>[Li+].[Cl-]  </v>
      </c>
      <c r="O35">
        <v>60.35</v>
      </c>
      <c r="P35">
        <f>O35/1000/( INDEX('SMILES Materials Info'!$A:$F,MATCH(M35,'SMILES Materials Info'!$B:$B,0),4))</f>
        <v>1.4236848313281434E-3</v>
      </c>
      <c r="Q35" t="s">
        <v>38</v>
      </c>
      <c r="R35" t="str">
        <f>INDEX('SMILES Materials Info'!$A:$F,MATCH(Q35,'SMILES Materials Info'!$B:$B,0),1)</f>
        <v>[Li+].[N+](=O)([O-])[O-]</v>
      </c>
      <c r="S35">
        <v>14.51</v>
      </c>
      <c r="T35">
        <f>S35/1000/( INDEX('SMILES Materials Info'!$A:$F,MATCH(Q35,'SMILES Materials Info'!$B:$B,0),4))</f>
        <v>2.1046066372708286E-4</v>
      </c>
      <c r="U35" t="s">
        <v>34</v>
      </c>
      <c r="V35" t="str">
        <f>INDEX('SMILES Materials Info'!$A:$F,MATCH(U35,'SMILES Materials Info'!$B:$B,0),1)</f>
        <v>[Li+].[B-]12(OC(=O)C(=O)O1)OC(=O)C(=O)O2  </v>
      </c>
      <c r="W35">
        <v>40.17</v>
      </c>
      <c r="X35">
        <f>W35/1000/( INDEX('SMILES Materials Info'!$A:$F,MATCH(U35,'SMILES Materials Info'!$B:$B,0),4))</f>
        <v>2.0729051634276987E-4</v>
      </c>
      <c r="Y35" t="s">
        <v>19</v>
      </c>
      <c r="Z35" t="str">
        <f>INDEX('SMILES Materials Info'!$A:$F,MATCH(Y35,'SMILES Materials Info'!$B:$B,0),1)</f>
        <v>[Li+].C(F)(F)(F)S(=O)(=O)[N-]S(=O)(=O)C(F)(F)F</v>
      </c>
      <c r="AA35">
        <v>75.099999999999994</v>
      </c>
      <c r="AB35">
        <f>AA35/1000/( INDEX('SMILES Materials Info'!$A:$F,MATCH(Y35,'SMILES Materials Info'!$B:$B,0),4))</f>
        <v>2.6160593298568652E-4</v>
      </c>
      <c r="AC35" t="s">
        <v>42</v>
      </c>
      <c r="AD35" t="str">
        <f>INDEX('SMILES Materials Info'!$A:$F,MATCH(AC35,'SMILES Materials Info'!$B:$B,0),1)</f>
        <v>C1COCO1</v>
      </c>
      <c r="AE35">
        <v>0</v>
      </c>
      <c r="AF35">
        <f>(INDEX('SMILES Materials Info'!$A:$F,MATCH(AC35,'SMILES Materials Info'!$B:$B,0),5)*(AE35/1000))/(INDEX('SMILES Materials Info'!$A:$F,MATCH(AC35,'SMILES Materials Info'!$B:$B,0),4))</f>
        <v>0</v>
      </c>
      <c r="AG35" s="7" t="s">
        <v>83</v>
      </c>
      <c r="AH35" t="str">
        <f>INDEX('SMILES Materials Info'!$A:$F,MATCH(AG35,'SMILES Materials Info'!$B:$B,0),1)</f>
        <v>CN1CCN(C1=O)C</v>
      </c>
      <c r="AI35">
        <v>334</v>
      </c>
      <c r="AJ35">
        <f>(INDEX('SMILES Materials Info'!$A:$F,MATCH(AG35,'SMILES Materials Info'!$B:$B,0),5)*(AI35/1000))/(INDEX('SMILES Materials Info'!$A:$F,MATCH(AG35,'SMILES Materials Info'!$B:$B,0),4))</f>
        <v>3.089883309387813E-3</v>
      </c>
      <c r="AK35" s="7" t="s">
        <v>55</v>
      </c>
      <c r="AL35" t="str">
        <f>INDEX('SMILES Materials Info'!$A:$F,MATCH(AK35,'SMILES Materials Info'!$B:$B,0),1)</f>
        <v>C1COC(=O)O1</v>
      </c>
      <c r="AM35">
        <v>333</v>
      </c>
      <c r="AN35">
        <f>(INDEX('SMILES Materials Info'!$A:$F,MATCH(AK35,'SMILES Materials Info'!$B:$B,0),5)*(AM35/1000))/(INDEX('SMILES Materials Info'!$A:$F,MATCH(AK35,'SMILES Materials Info'!$B:$B,0),4))</f>
        <v>4.9952646998705462E-3</v>
      </c>
      <c r="AO35" s="7" t="s">
        <v>53</v>
      </c>
      <c r="AP35" t="str">
        <f>INDEX('SMILES Materials Info'!$A:$F,MATCH(AO35,'SMILES Materials Info'!$B:$B,0),1)</f>
        <v>COCCOCCOCCOCCOC</v>
      </c>
      <c r="AQ35">
        <v>333</v>
      </c>
      <c r="AR35">
        <f>(INDEX('SMILES Materials Info'!$A:$F,MATCH(AO35,'SMILES Materials Info'!$B:$B,0),5)*(AQ35/1000))/(INDEX('SMILES Materials Info'!$A:$F,MATCH(AO35,'SMILES Materials Info'!$B:$B,0),4))</f>
        <v>1.5115866853217324E-3</v>
      </c>
    </row>
    <row r="36" spans="1:44" x14ac:dyDescent="0.2">
      <c r="A36" t="s">
        <v>239</v>
      </c>
      <c r="B36" t="s">
        <v>163</v>
      </c>
      <c r="C36" t="s">
        <v>164</v>
      </c>
      <c r="D36" t="s">
        <v>10</v>
      </c>
      <c r="E36" t="s">
        <v>165</v>
      </c>
      <c r="F36" t="s">
        <v>166</v>
      </c>
      <c r="G36">
        <v>6.07</v>
      </c>
      <c r="H36">
        <v>47.16</v>
      </c>
      <c r="I36" s="8" t="s">
        <v>167</v>
      </c>
      <c r="J36" t="s">
        <v>168</v>
      </c>
      <c r="K36" t="s">
        <v>164</v>
      </c>
      <c r="L36" t="s">
        <v>169</v>
      </c>
      <c r="M36" s="7" t="s">
        <v>30</v>
      </c>
      <c r="N36" t="str">
        <f>INDEX('SMILES Materials Info'!A:F,MATCH(M36,'SMILES Materials Info'!B:B,0),1)</f>
        <v>[Li+].[Cl-]  </v>
      </c>
      <c r="O36">
        <v>60</v>
      </c>
      <c r="P36">
        <f>O36/1000/( INDEX('SMILES Materials Info'!$A:$F,MATCH(M36,'SMILES Materials Info'!$B:$B,0),4))</f>
        <v>1.4154281670205235E-3</v>
      </c>
      <c r="Q36" t="s">
        <v>38</v>
      </c>
      <c r="R36" t="str">
        <f>INDEX('SMILES Materials Info'!$A:$F,MATCH(Q36,'SMILES Materials Info'!$B:$B,0),1)</f>
        <v>[Li+].[N+](=O)([O-])[O-]</v>
      </c>
      <c r="S36">
        <v>15</v>
      </c>
      <c r="T36">
        <f>S36/1000/( INDEX('SMILES Materials Info'!$A:$F,MATCH(Q36,'SMILES Materials Info'!$B:$B,0),4))</f>
        <v>2.1756788117892781E-4</v>
      </c>
      <c r="U36" t="s">
        <v>34</v>
      </c>
      <c r="V36" t="str">
        <f>INDEX('SMILES Materials Info'!$A:$F,MATCH(U36,'SMILES Materials Info'!$B:$B,0),1)</f>
        <v>[Li+].[B-]12(OC(=O)C(=O)O1)OC(=O)C(=O)O2  </v>
      </c>
      <c r="W36">
        <v>40</v>
      </c>
      <c r="X36">
        <f>W36/1000/( INDEX('SMILES Materials Info'!$A:$F,MATCH(U36,'SMILES Materials Info'!$B:$B,0),4))</f>
        <v>2.0641325998782163E-4</v>
      </c>
      <c r="Y36" t="s">
        <v>19</v>
      </c>
      <c r="Z36" t="str">
        <f>INDEX('SMILES Materials Info'!$A:$F,MATCH(Y36,'SMILES Materials Info'!$B:$B,0),1)</f>
        <v>[Li+].C(F)(F)(F)S(=O)(=O)[N-]S(=O)(=O)C(F)(F)F</v>
      </c>
      <c r="AA36">
        <v>75</v>
      </c>
      <c r="AB36">
        <f>AA36/1000/( INDEX('SMILES Materials Info'!$A:$F,MATCH(Y36,'SMILES Materials Info'!$B:$B,0),4))</f>
        <v>2.6125758953297591E-4</v>
      </c>
      <c r="AC36" t="s">
        <v>42</v>
      </c>
      <c r="AD36" t="str">
        <f>INDEX('SMILES Materials Info'!$A:$F,MATCH(AC36,'SMILES Materials Info'!$B:$B,0),1)</f>
        <v>C1COCO1</v>
      </c>
      <c r="AE36">
        <v>0</v>
      </c>
      <c r="AF36">
        <f>(INDEX('SMILES Materials Info'!$A:$F,MATCH(AC36,'SMILES Materials Info'!$B:$B,0),5)*(AE36/1000))/(INDEX('SMILES Materials Info'!$A:$F,MATCH(AC36,'SMILES Materials Info'!$B:$B,0),4))</f>
        <v>0</v>
      </c>
      <c r="AG36" s="7" t="s">
        <v>83</v>
      </c>
      <c r="AH36" t="str">
        <f>INDEX('SMILES Materials Info'!$A:$F,MATCH(AG36,'SMILES Materials Info'!$B:$B,0),1)</f>
        <v>CN1CCN(C1=O)C</v>
      </c>
      <c r="AI36">
        <v>250</v>
      </c>
      <c r="AJ36">
        <f>(INDEX('SMILES Materials Info'!$A:$F,MATCH(AG36,'SMILES Materials Info'!$B:$B,0),5)*(AI36/1000))/(INDEX('SMILES Materials Info'!$A:$F,MATCH(AG36,'SMILES Materials Info'!$B:$B,0),4))</f>
        <v>2.3127869082244109E-3</v>
      </c>
      <c r="AK36" s="7" t="s">
        <v>55</v>
      </c>
      <c r="AL36" t="str">
        <f>INDEX('SMILES Materials Info'!$A:$F,MATCH(AK36,'SMILES Materials Info'!$B:$B,0),1)</f>
        <v>C1COC(=O)O1</v>
      </c>
      <c r="AM36">
        <v>500</v>
      </c>
      <c r="AN36">
        <f>(INDEX('SMILES Materials Info'!$A:$F,MATCH(AK36,'SMILES Materials Info'!$B:$B,0),5)*(AM36/1000))/(INDEX('SMILES Materials Info'!$A:$F,MATCH(AK36,'SMILES Materials Info'!$B:$B,0),4))</f>
        <v>7.500397447253072E-3</v>
      </c>
      <c r="AO36" s="7" t="s">
        <v>53</v>
      </c>
      <c r="AP36" t="str">
        <f>INDEX('SMILES Materials Info'!$A:$F,MATCH(AO36,'SMILES Materials Info'!$B:$B,0),1)</f>
        <v>COCCOCCOCCOCCOC</v>
      </c>
      <c r="AQ36">
        <v>250</v>
      </c>
      <c r="AR36">
        <f>(INDEX('SMILES Materials Info'!$A:$F,MATCH(AO36,'SMILES Materials Info'!$B:$B,0),5)*(AQ36/1000))/(INDEX('SMILES Materials Info'!$A:$F,MATCH(AO36,'SMILES Materials Info'!$B:$B,0),4))</f>
        <v>1.1348248388301293E-3</v>
      </c>
    </row>
    <row r="37" spans="1:44" x14ac:dyDescent="0.2">
      <c r="A37" t="s">
        <v>240</v>
      </c>
      <c r="B37" t="s">
        <v>163</v>
      </c>
      <c r="C37" t="s">
        <v>164</v>
      </c>
      <c r="D37" t="s">
        <v>10</v>
      </c>
      <c r="E37" t="s">
        <v>165</v>
      </c>
      <c r="F37" t="s">
        <v>166</v>
      </c>
      <c r="G37">
        <v>5.47</v>
      </c>
      <c r="H37">
        <v>45.28</v>
      </c>
      <c r="I37" s="8" t="s">
        <v>167</v>
      </c>
      <c r="J37" t="s">
        <v>168</v>
      </c>
      <c r="K37" t="s">
        <v>164</v>
      </c>
      <c r="L37" t="s">
        <v>169</v>
      </c>
      <c r="M37" s="7" t="s">
        <v>30</v>
      </c>
      <c r="N37" t="str">
        <f>INDEX('SMILES Materials Info'!A:F,MATCH(M37,'SMILES Materials Info'!B:B,0),1)</f>
        <v>[Li+].[Cl-]  </v>
      </c>
      <c r="O37">
        <v>60</v>
      </c>
      <c r="P37">
        <f>O37/1000/( INDEX('SMILES Materials Info'!$A:$F,MATCH(M37,'SMILES Materials Info'!$B:$B,0),4))</f>
        <v>1.4154281670205235E-3</v>
      </c>
      <c r="Q37" t="s">
        <v>38</v>
      </c>
      <c r="R37" t="str">
        <f>INDEX('SMILES Materials Info'!$A:$F,MATCH(Q37,'SMILES Materials Info'!$B:$B,0),1)</f>
        <v>[Li+].[N+](=O)([O-])[O-]</v>
      </c>
      <c r="S37">
        <v>15</v>
      </c>
      <c r="T37">
        <f>S37/1000/( INDEX('SMILES Materials Info'!$A:$F,MATCH(Q37,'SMILES Materials Info'!$B:$B,0),4))</f>
        <v>2.1756788117892781E-4</v>
      </c>
      <c r="U37" t="s">
        <v>34</v>
      </c>
      <c r="V37" t="str">
        <f>INDEX('SMILES Materials Info'!$A:$F,MATCH(U37,'SMILES Materials Info'!$B:$B,0),1)</f>
        <v>[Li+].[B-]12(OC(=O)C(=O)O1)OC(=O)C(=O)O2  </v>
      </c>
      <c r="W37">
        <v>40</v>
      </c>
      <c r="X37">
        <f>W37/1000/( INDEX('SMILES Materials Info'!$A:$F,MATCH(U37,'SMILES Materials Info'!$B:$B,0),4))</f>
        <v>2.0641325998782163E-4</v>
      </c>
      <c r="Y37" t="s">
        <v>19</v>
      </c>
      <c r="Z37" t="str">
        <f>INDEX('SMILES Materials Info'!$A:$F,MATCH(Y37,'SMILES Materials Info'!$B:$B,0),1)</f>
        <v>[Li+].C(F)(F)(F)S(=O)(=O)[N-]S(=O)(=O)C(F)(F)F</v>
      </c>
      <c r="AA37">
        <v>75</v>
      </c>
      <c r="AB37">
        <f>AA37/1000/( INDEX('SMILES Materials Info'!$A:$F,MATCH(Y37,'SMILES Materials Info'!$B:$B,0),4))</f>
        <v>2.6125758953297591E-4</v>
      </c>
      <c r="AC37" t="s">
        <v>42</v>
      </c>
      <c r="AD37" t="str">
        <f>INDEX('SMILES Materials Info'!$A:$F,MATCH(AC37,'SMILES Materials Info'!$B:$B,0),1)</f>
        <v>C1COCO1</v>
      </c>
      <c r="AE37">
        <v>0</v>
      </c>
      <c r="AF37">
        <f>(INDEX('SMILES Materials Info'!$A:$F,MATCH(AC37,'SMILES Materials Info'!$B:$B,0),5)*(AE37/1000))/(INDEX('SMILES Materials Info'!$A:$F,MATCH(AC37,'SMILES Materials Info'!$B:$B,0),4))</f>
        <v>0</v>
      </c>
      <c r="AG37" s="7" t="s">
        <v>83</v>
      </c>
      <c r="AH37" t="str">
        <f>INDEX('SMILES Materials Info'!$A:$F,MATCH(AG37,'SMILES Materials Info'!$B:$B,0),1)</f>
        <v>CN1CCN(C1=O)C</v>
      </c>
      <c r="AI37">
        <v>250</v>
      </c>
      <c r="AJ37">
        <f>(INDEX('SMILES Materials Info'!$A:$F,MATCH(AG37,'SMILES Materials Info'!$B:$B,0),5)*(AI37/1000))/(INDEX('SMILES Materials Info'!$A:$F,MATCH(AG37,'SMILES Materials Info'!$B:$B,0),4))</f>
        <v>2.3127869082244109E-3</v>
      </c>
      <c r="AK37" s="7" t="s">
        <v>55</v>
      </c>
      <c r="AL37" t="str">
        <f>INDEX('SMILES Materials Info'!$A:$F,MATCH(AK37,'SMILES Materials Info'!$B:$B,0),1)</f>
        <v>C1COC(=O)O1</v>
      </c>
      <c r="AM37">
        <v>500</v>
      </c>
      <c r="AN37">
        <f>(INDEX('SMILES Materials Info'!$A:$F,MATCH(AK37,'SMILES Materials Info'!$B:$B,0),5)*(AM37/1000))/(INDEX('SMILES Materials Info'!$A:$F,MATCH(AK37,'SMILES Materials Info'!$B:$B,0),4))</f>
        <v>7.500397447253072E-3</v>
      </c>
      <c r="AO37" s="7" t="s">
        <v>53</v>
      </c>
      <c r="AP37" t="str">
        <f>INDEX('SMILES Materials Info'!$A:$F,MATCH(AO37,'SMILES Materials Info'!$B:$B,0),1)</f>
        <v>COCCOCCOCCOCCOC</v>
      </c>
      <c r="AQ37">
        <v>250</v>
      </c>
      <c r="AR37">
        <f>(INDEX('SMILES Materials Info'!$A:$F,MATCH(AO37,'SMILES Materials Info'!$B:$B,0),5)*(AQ37/1000))/(INDEX('SMILES Materials Info'!$A:$F,MATCH(AO37,'SMILES Materials Info'!$B:$B,0),4))</f>
        <v>1.1348248388301293E-3</v>
      </c>
    </row>
    <row r="38" spans="1:44" x14ac:dyDescent="0.2">
      <c r="A38" t="s">
        <v>241</v>
      </c>
      <c r="B38" t="s">
        <v>163</v>
      </c>
      <c r="C38" t="s">
        <v>164</v>
      </c>
      <c r="D38" t="s">
        <v>10</v>
      </c>
      <c r="E38" t="s">
        <v>165</v>
      </c>
      <c r="F38" t="s">
        <v>166</v>
      </c>
      <c r="G38">
        <v>7.04</v>
      </c>
      <c r="H38">
        <v>50.5</v>
      </c>
      <c r="I38" s="8" t="s">
        <v>167</v>
      </c>
      <c r="J38" t="s">
        <v>168</v>
      </c>
      <c r="K38" t="s">
        <v>164</v>
      </c>
      <c r="L38" t="s">
        <v>169</v>
      </c>
      <c r="M38" s="7" t="s">
        <v>30</v>
      </c>
      <c r="N38" t="str">
        <f>INDEX('SMILES Materials Info'!A:F,MATCH(M38,'SMILES Materials Info'!B:B,0),1)</f>
        <v>[Li+].[Cl-]  </v>
      </c>
      <c r="O38">
        <v>60</v>
      </c>
      <c r="P38">
        <f>O38/1000/( INDEX('SMILES Materials Info'!$A:$F,MATCH(M38,'SMILES Materials Info'!$B:$B,0),4))</f>
        <v>1.4154281670205235E-3</v>
      </c>
      <c r="Q38" t="s">
        <v>38</v>
      </c>
      <c r="R38" t="str">
        <f>INDEX('SMILES Materials Info'!$A:$F,MATCH(Q38,'SMILES Materials Info'!$B:$B,0),1)</f>
        <v>[Li+].[N+](=O)([O-])[O-]</v>
      </c>
      <c r="S38">
        <v>15</v>
      </c>
      <c r="T38">
        <f>S38/1000/( INDEX('SMILES Materials Info'!$A:$F,MATCH(Q38,'SMILES Materials Info'!$B:$B,0),4))</f>
        <v>2.1756788117892781E-4</v>
      </c>
      <c r="U38" t="s">
        <v>34</v>
      </c>
      <c r="V38" t="str">
        <f>INDEX('SMILES Materials Info'!$A:$F,MATCH(U38,'SMILES Materials Info'!$B:$B,0),1)</f>
        <v>[Li+].[B-]12(OC(=O)C(=O)O1)OC(=O)C(=O)O2  </v>
      </c>
      <c r="W38">
        <v>40</v>
      </c>
      <c r="X38">
        <f>W38/1000/( INDEX('SMILES Materials Info'!$A:$F,MATCH(U38,'SMILES Materials Info'!$B:$B,0),4))</f>
        <v>2.0641325998782163E-4</v>
      </c>
      <c r="Y38" t="s">
        <v>19</v>
      </c>
      <c r="Z38" t="str">
        <f>INDEX('SMILES Materials Info'!$A:$F,MATCH(Y38,'SMILES Materials Info'!$B:$B,0),1)</f>
        <v>[Li+].C(F)(F)(F)S(=O)(=O)[N-]S(=O)(=O)C(F)(F)F</v>
      </c>
      <c r="AA38">
        <v>75</v>
      </c>
      <c r="AB38">
        <f>AA38/1000/( INDEX('SMILES Materials Info'!$A:$F,MATCH(Y38,'SMILES Materials Info'!$B:$B,0),4))</f>
        <v>2.6125758953297591E-4</v>
      </c>
      <c r="AC38" t="s">
        <v>42</v>
      </c>
      <c r="AD38" t="str">
        <f>INDEX('SMILES Materials Info'!$A:$F,MATCH(AC38,'SMILES Materials Info'!$B:$B,0),1)</f>
        <v>C1COCO1</v>
      </c>
      <c r="AE38">
        <v>0</v>
      </c>
      <c r="AF38">
        <f>(INDEX('SMILES Materials Info'!$A:$F,MATCH(AC38,'SMILES Materials Info'!$B:$B,0),5)*(AE38/1000))/(INDEX('SMILES Materials Info'!$A:$F,MATCH(AC38,'SMILES Materials Info'!$B:$B,0),4))</f>
        <v>0</v>
      </c>
      <c r="AG38" s="7" t="s">
        <v>83</v>
      </c>
      <c r="AH38" t="str">
        <f>INDEX('SMILES Materials Info'!$A:$F,MATCH(AG38,'SMILES Materials Info'!$B:$B,0),1)</f>
        <v>CN1CCN(C1=O)C</v>
      </c>
      <c r="AI38">
        <v>500</v>
      </c>
      <c r="AJ38">
        <f>(INDEX('SMILES Materials Info'!$A:$F,MATCH(AG38,'SMILES Materials Info'!$B:$B,0),5)*(AI38/1000))/(INDEX('SMILES Materials Info'!$A:$F,MATCH(AG38,'SMILES Materials Info'!$B:$B,0),4))</f>
        <v>4.6255738164488218E-3</v>
      </c>
      <c r="AK38" s="7" t="s">
        <v>55</v>
      </c>
      <c r="AL38" t="str">
        <f>INDEX('SMILES Materials Info'!$A:$F,MATCH(AK38,'SMILES Materials Info'!$B:$B,0),1)</f>
        <v>C1COC(=O)O1</v>
      </c>
      <c r="AM38">
        <v>250</v>
      </c>
      <c r="AN38">
        <f>(INDEX('SMILES Materials Info'!$A:$F,MATCH(AK38,'SMILES Materials Info'!$B:$B,0),5)*(AM38/1000))/(INDEX('SMILES Materials Info'!$A:$F,MATCH(AK38,'SMILES Materials Info'!$B:$B,0),4))</f>
        <v>3.750198723626536E-3</v>
      </c>
      <c r="AO38" s="7" t="s">
        <v>53</v>
      </c>
      <c r="AP38" t="str">
        <f>INDEX('SMILES Materials Info'!$A:$F,MATCH(AO38,'SMILES Materials Info'!$B:$B,0),1)</f>
        <v>COCCOCCOCCOCCOC</v>
      </c>
      <c r="AQ38">
        <v>250</v>
      </c>
      <c r="AR38">
        <f>(INDEX('SMILES Materials Info'!$A:$F,MATCH(AO38,'SMILES Materials Info'!$B:$B,0),5)*(AQ38/1000))/(INDEX('SMILES Materials Info'!$A:$F,MATCH(AO38,'SMILES Materials Info'!$B:$B,0),4))</f>
        <v>1.1348248388301293E-3</v>
      </c>
    </row>
    <row r="39" spans="1:44" x14ac:dyDescent="0.2">
      <c r="A39" t="s">
        <v>242</v>
      </c>
      <c r="B39" t="s">
        <v>163</v>
      </c>
      <c r="C39" t="s">
        <v>164</v>
      </c>
      <c r="D39" t="s">
        <v>10</v>
      </c>
      <c r="E39" t="s">
        <v>165</v>
      </c>
      <c r="F39" t="s">
        <v>166</v>
      </c>
      <c r="G39">
        <v>6.8</v>
      </c>
      <c r="H39">
        <v>50.11</v>
      </c>
      <c r="I39" s="8" t="s">
        <v>167</v>
      </c>
      <c r="J39" t="s">
        <v>168</v>
      </c>
      <c r="K39" t="s">
        <v>164</v>
      </c>
      <c r="L39" t="s">
        <v>169</v>
      </c>
      <c r="M39" s="7" t="s">
        <v>30</v>
      </c>
      <c r="N39" t="str">
        <f>INDEX('SMILES Materials Info'!A:F,MATCH(M39,'SMILES Materials Info'!B:B,0),1)</f>
        <v>[Li+].[Cl-]  </v>
      </c>
      <c r="O39">
        <v>60</v>
      </c>
      <c r="P39">
        <f>O39/1000/( INDEX('SMILES Materials Info'!$A:$F,MATCH(M39,'SMILES Materials Info'!$B:$B,0),4))</f>
        <v>1.4154281670205235E-3</v>
      </c>
      <c r="Q39" t="s">
        <v>38</v>
      </c>
      <c r="R39" t="str">
        <f>INDEX('SMILES Materials Info'!$A:$F,MATCH(Q39,'SMILES Materials Info'!$B:$B,0),1)</f>
        <v>[Li+].[N+](=O)([O-])[O-]</v>
      </c>
      <c r="S39">
        <v>15</v>
      </c>
      <c r="T39">
        <f>S39/1000/( INDEX('SMILES Materials Info'!$A:$F,MATCH(Q39,'SMILES Materials Info'!$B:$B,0),4))</f>
        <v>2.1756788117892781E-4</v>
      </c>
      <c r="U39" t="s">
        <v>34</v>
      </c>
      <c r="V39" t="str">
        <f>INDEX('SMILES Materials Info'!$A:$F,MATCH(U39,'SMILES Materials Info'!$B:$B,0),1)</f>
        <v>[Li+].[B-]12(OC(=O)C(=O)O1)OC(=O)C(=O)O2  </v>
      </c>
      <c r="W39">
        <v>40</v>
      </c>
      <c r="X39">
        <f>W39/1000/( INDEX('SMILES Materials Info'!$A:$F,MATCH(U39,'SMILES Materials Info'!$B:$B,0),4))</f>
        <v>2.0641325998782163E-4</v>
      </c>
      <c r="Y39" t="s">
        <v>19</v>
      </c>
      <c r="Z39" t="str">
        <f>INDEX('SMILES Materials Info'!$A:$F,MATCH(Y39,'SMILES Materials Info'!$B:$B,0),1)</f>
        <v>[Li+].C(F)(F)(F)S(=O)(=O)[N-]S(=O)(=O)C(F)(F)F</v>
      </c>
      <c r="AA39">
        <v>75</v>
      </c>
      <c r="AB39">
        <f>AA39/1000/( INDEX('SMILES Materials Info'!$A:$F,MATCH(Y39,'SMILES Materials Info'!$B:$B,0),4))</f>
        <v>2.6125758953297591E-4</v>
      </c>
      <c r="AC39" t="s">
        <v>42</v>
      </c>
      <c r="AD39" t="str">
        <f>INDEX('SMILES Materials Info'!$A:$F,MATCH(AC39,'SMILES Materials Info'!$B:$B,0),1)</f>
        <v>C1COCO1</v>
      </c>
      <c r="AE39">
        <v>0</v>
      </c>
      <c r="AF39">
        <f>(INDEX('SMILES Materials Info'!$A:$F,MATCH(AC39,'SMILES Materials Info'!$B:$B,0),5)*(AE39/1000))/(INDEX('SMILES Materials Info'!$A:$F,MATCH(AC39,'SMILES Materials Info'!$B:$B,0),4))</f>
        <v>0</v>
      </c>
      <c r="AG39" s="7" t="s">
        <v>83</v>
      </c>
      <c r="AH39" t="str">
        <f>INDEX('SMILES Materials Info'!$A:$F,MATCH(AG39,'SMILES Materials Info'!$B:$B,0),1)</f>
        <v>CN1CCN(C1=O)C</v>
      </c>
      <c r="AI39">
        <v>500</v>
      </c>
      <c r="AJ39">
        <f>(INDEX('SMILES Materials Info'!$A:$F,MATCH(AG39,'SMILES Materials Info'!$B:$B,0),5)*(AI39/1000))/(INDEX('SMILES Materials Info'!$A:$F,MATCH(AG39,'SMILES Materials Info'!$B:$B,0),4))</f>
        <v>4.6255738164488218E-3</v>
      </c>
      <c r="AK39" s="7" t="s">
        <v>55</v>
      </c>
      <c r="AL39" t="str">
        <f>INDEX('SMILES Materials Info'!$A:$F,MATCH(AK39,'SMILES Materials Info'!$B:$B,0),1)</f>
        <v>C1COC(=O)O1</v>
      </c>
      <c r="AM39">
        <v>250</v>
      </c>
      <c r="AN39">
        <f>(INDEX('SMILES Materials Info'!$A:$F,MATCH(AK39,'SMILES Materials Info'!$B:$B,0),5)*(AM39/1000))/(INDEX('SMILES Materials Info'!$A:$F,MATCH(AK39,'SMILES Materials Info'!$B:$B,0),4))</f>
        <v>3.750198723626536E-3</v>
      </c>
      <c r="AO39" s="7" t="s">
        <v>53</v>
      </c>
      <c r="AP39" t="str">
        <f>INDEX('SMILES Materials Info'!$A:$F,MATCH(AO39,'SMILES Materials Info'!$B:$B,0),1)</f>
        <v>COCCOCCOCCOCCOC</v>
      </c>
      <c r="AQ39">
        <v>250</v>
      </c>
      <c r="AR39">
        <f>(INDEX('SMILES Materials Info'!$A:$F,MATCH(AO39,'SMILES Materials Info'!$B:$B,0),5)*(AQ39/1000))/(INDEX('SMILES Materials Info'!$A:$F,MATCH(AO39,'SMILES Materials Info'!$B:$B,0),4))</f>
        <v>1.1348248388301293E-3</v>
      </c>
    </row>
    <row r="40" spans="1:44" x14ac:dyDescent="0.2">
      <c r="A40" t="s">
        <v>243</v>
      </c>
      <c r="B40" t="s">
        <v>163</v>
      </c>
      <c r="C40" t="s">
        <v>164</v>
      </c>
      <c r="D40" t="s">
        <v>10</v>
      </c>
      <c r="E40" t="s">
        <v>165</v>
      </c>
      <c r="F40" t="s">
        <v>166</v>
      </c>
      <c r="G40">
        <v>6.44</v>
      </c>
      <c r="H40">
        <v>51.23</v>
      </c>
      <c r="I40" s="8" t="s">
        <v>167</v>
      </c>
      <c r="J40" t="s">
        <v>168</v>
      </c>
      <c r="K40" t="s">
        <v>164</v>
      </c>
      <c r="L40" t="s">
        <v>169</v>
      </c>
      <c r="M40" s="7" t="s">
        <v>30</v>
      </c>
      <c r="N40" t="str">
        <f>INDEX('SMILES Materials Info'!A:F,MATCH(M40,'SMILES Materials Info'!B:B,0),1)</f>
        <v>[Li+].[Cl-]  </v>
      </c>
      <c r="O40">
        <v>60</v>
      </c>
      <c r="P40">
        <f>O40/1000/( INDEX('SMILES Materials Info'!$A:$F,MATCH(M40,'SMILES Materials Info'!$B:$B,0),4))</f>
        <v>1.4154281670205235E-3</v>
      </c>
      <c r="Q40" t="s">
        <v>38</v>
      </c>
      <c r="R40" t="str">
        <f>INDEX('SMILES Materials Info'!$A:$F,MATCH(Q40,'SMILES Materials Info'!$B:$B,0),1)</f>
        <v>[Li+].[N+](=O)([O-])[O-]</v>
      </c>
      <c r="S40">
        <v>15</v>
      </c>
      <c r="T40">
        <f>S40/1000/( INDEX('SMILES Materials Info'!$A:$F,MATCH(Q40,'SMILES Materials Info'!$B:$B,0),4))</f>
        <v>2.1756788117892781E-4</v>
      </c>
      <c r="U40" t="s">
        <v>34</v>
      </c>
      <c r="V40" t="str">
        <f>INDEX('SMILES Materials Info'!$A:$F,MATCH(U40,'SMILES Materials Info'!$B:$B,0),1)</f>
        <v>[Li+].[B-]12(OC(=O)C(=O)O1)OC(=O)C(=O)O2  </v>
      </c>
      <c r="W40">
        <v>40</v>
      </c>
      <c r="X40">
        <f>W40/1000/( INDEX('SMILES Materials Info'!$A:$F,MATCH(U40,'SMILES Materials Info'!$B:$B,0),4))</f>
        <v>2.0641325998782163E-4</v>
      </c>
      <c r="Y40" t="s">
        <v>19</v>
      </c>
      <c r="Z40" t="str">
        <f>INDEX('SMILES Materials Info'!$A:$F,MATCH(Y40,'SMILES Materials Info'!$B:$B,0),1)</f>
        <v>[Li+].C(F)(F)(F)S(=O)(=O)[N-]S(=O)(=O)C(F)(F)F</v>
      </c>
      <c r="AA40">
        <v>75</v>
      </c>
      <c r="AB40">
        <f>AA40/1000/( INDEX('SMILES Materials Info'!$A:$F,MATCH(Y40,'SMILES Materials Info'!$B:$B,0),4))</f>
        <v>2.6125758953297591E-4</v>
      </c>
      <c r="AC40" t="s">
        <v>42</v>
      </c>
      <c r="AD40" t="str">
        <f>INDEX('SMILES Materials Info'!$A:$F,MATCH(AC40,'SMILES Materials Info'!$B:$B,0),1)</f>
        <v>C1COCO1</v>
      </c>
      <c r="AE40">
        <v>0</v>
      </c>
      <c r="AF40">
        <f>(INDEX('SMILES Materials Info'!$A:$F,MATCH(AC40,'SMILES Materials Info'!$B:$B,0),5)*(AE40/1000))/(INDEX('SMILES Materials Info'!$A:$F,MATCH(AC40,'SMILES Materials Info'!$B:$B,0),4))</f>
        <v>0</v>
      </c>
      <c r="AG40" s="7" t="s">
        <v>83</v>
      </c>
      <c r="AH40" t="str">
        <f>INDEX('SMILES Materials Info'!$A:$F,MATCH(AG40,'SMILES Materials Info'!$B:$B,0),1)</f>
        <v>CN1CCN(C1=O)C</v>
      </c>
      <c r="AI40">
        <v>250</v>
      </c>
      <c r="AJ40">
        <f>(INDEX('SMILES Materials Info'!$A:$F,MATCH(AG40,'SMILES Materials Info'!$B:$B,0),5)*(AI40/1000))/(INDEX('SMILES Materials Info'!$A:$F,MATCH(AG40,'SMILES Materials Info'!$B:$B,0),4))</f>
        <v>2.3127869082244109E-3</v>
      </c>
      <c r="AK40" s="7" t="s">
        <v>55</v>
      </c>
      <c r="AL40" t="str">
        <f>INDEX('SMILES Materials Info'!$A:$F,MATCH(AK40,'SMILES Materials Info'!$B:$B,0),1)</f>
        <v>C1COC(=O)O1</v>
      </c>
      <c r="AM40">
        <v>250</v>
      </c>
      <c r="AN40">
        <f>(INDEX('SMILES Materials Info'!$A:$F,MATCH(AK40,'SMILES Materials Info'!$B:$B,0),5)*(AM40/1000))/(INDEX('SMILES Materials Info'!$A:$F,MATCH(AK40,'SMILES Materials Info'!$B:$B,0),4))</f>
        <v>3.750198723626536E-3</v>
      </c>
      <c r="AO40" s="7" t="s">
        <v>53</v>
      </c>
      <c r="AP40" t="str">
        <f>INDEX('SMILES Materials Info'!$A:$F,MATCH(AO40,'SMILES Materials Info'!$B:$B,0),1)</f>
        <v>COCCOCCOCCOCCOC</v>
      </c>
      <c r="AQ40">
        <v>500</v>
      </c>
      <c r="AR40">
        <f>(INDEX('SMILES Materials Info'!$A:$F,MATCH(AO40,'SMILES Materials Info'!$B:$B,0),5)*(AQ40/1000))/(INDEX('SMILES Materials Info'!$A:$F,MATCH(AO40,'SMILES Materials Info'!$B:$B,0),4))</f>
        <v>2.2696496776602585E-3</v>
      </c>
    </row>
    <row r="41" spans="1:44" x14ac:dyDescent="0.2">
      <c r="A41" t="s">
        <v>244</v>
      </c>
      <c r="B41" t="s">
        <v>163</v>
      </c>
      <c r="C41" t="s">
        <v>164</v>
      </c>
      <c r="D41" t="s">
        <v>10</v>
      </c>
      <c r="E41" t="s">
        <v>165</v>
      </c>
      <c r="F41" t="s">
        <v>166</v>
      </c>
      <c r="G41">
        <v>6.79</v>
      </c>
      <c r="H41">
        <v>51.56</v>
      </c>
      <c r="I41" s="8" t="s">
        <v>167</v>
      </c>
      <c r="J41" t="s">
        <v>168</v>
      </c>
      <c r="K41" t="s">
        <v>164</v>
      </c>
      <c r="L41" t="s">
        <v>169</v>
      </c>
      <c r="M41" s="7" t="s">
        <v>30</v>
      </c>
      <c r="N41" t="str">
        <f>INDEX('SMILES Materials Info'!A:F,MATCH(M41,'SMILES Materials Info'!B:B,0),1)</f>
        <v>[Li+].[Cl-]  </v>
      </c>
      <c r="O41">
        <v>60</v>
      </c>
      <c r="P41">
        <f>O41/1000/( INDEX('SMILES Materials Info'!$A:$F,MATCH(M41,'SMILES Materials Info'!$B:$B,0),4))</f>
        <v>1.4154281670205235E-3</v>
      </c>
      <c r="Q41" t="s">
        <v>38</v>
      </c>
      <c r="R41" t="str">
        <f>INDEX('SMILES Materials Info'!$A:$F,MATCH(Q41,'SMILES Materials Info'!$B:$B,0),1)</f>
        <v>[Li+].[N+](=O)([O-])[O-]</v>
      </c>
      <c r="S41">
        <v>15</v>
      </c>
      <c r="T41">
        <f>S41/1000/( INDEX('SMILES Materials Info'!$A:$F,MATCH(Q41,'SMILES Materials Info'!$B:$B,0),4))</f>
        <v>2.1756788117892781E-4</v>
      </c>
      <c r="U41" t="s">
        <v>34</v>
      </c>
      <c r="V41" t="str">
        <f>INDEX('SMILES Materials Info'!$A:$F,MATCH(U41,'SMILES Materials Info'!$B:$B,0),1)</f>
        <v>[Li+].[B-]12(OC(=O)C(=O)O1)OC(=O)C(=O)O2  </v>
      </c>
      <c r="W41">
        <v>40</v>
      </c>
      <c r="X41">
        <f>W41/1000/( INDEX('SMILES Materials Info'!$A:$F,MATCH(U41,'SMILES Materials Info'!$B:$B,0),4))</f>
        <v>2.0641325998782163E-4</v>
      </c>
      <c r="Y41" t="s">
        <v>19</v>
      </c>
      <c r="Z41" t="str">
        <f>INDEX('SMILES Materials Info'!$A:$F,MATCH(Y41,'SMILES Materials Info'!$B:$B,0),1)</f>
        <v>[Li+].C(F)(F)(F)S(=O)(=O)[N-]S(=O)(=O)C(F)(F)F</v>
      </c>
      <c r="AA41">
        <v>75</v>
      </c>
      <c r="AB41">
        <f>AA41/1000/( INDEX('SMILES Materials Info'!$A:$F,MATCH(Y41,'SMILES Materials Info'!$B:$B,0),4))</f>
        <v>2.6125758953297591E-4</v>
      </c>
      <c r="AC41" t="s">
        <v>42</v>
      </c>
      <c r="AD41" t="str">
        <f>INDEX('SMILES Materials Info'!$A:$F,MATCH(AC41,'SMILES Materials Info'!$B:$B,0),1)</f>
        <v>C1COCO1</v>
      </c>
      <c r="AE41">
        <v>0</v>
      </c>
      <c r="AF41">
        <f>(INDEX('SMILES Materials Info'!$A:$F,MATCH(AC41,'SMILES Materials Info'!$B:$B,0),5)*(AE41/1000))/(INDEX('SMILES Materials Info'!$A:$F,MATCH(AC41,'SMILES Materials Info'!$B:$B,0),4))</f>
        <v>0</v>
      </c>
      <c r="AG41" s="7" t="s">
        <v>83</v>
      </c>
      <c r="AH41" t="str">
        <f>INDEX('SMILES Materials Info'!$A:$F,MATCH(AG41,'SMILES Materials Info'!$B:$B,0),1)</f>
        <v>CN1CCN(C1=O)C</v>
      </c>
      <c r="AI41">
        <v>250</v>
      </c>
      <c r="AJ41">
        <f>(INDEX('SMILES Materials Info'!$A:$F,MATCH(AG41,'SMILES Materials Info'!$B:$B,0),5)*(AI41/1000))/(INDEX('SMILES Materials Info'!$A:$F,MATCH(AG41,'SMILES Materials Info'!$B:$B,0),4))</f>
        <v>2.3127869082244109E-3</v>
      </c>
      <c r="AK41" s="7" t="s">
        <v>55</v>
      </c>
      <c r="AL41" t="str">
        <f>INDEX('SMILES Materials Info'!$A:$F,MATCH(AK41,'SMILES Materials Info'!$B:$B,0),1)</f>
        <v>C1COC(=O)O1</v>
      </c>
      <c r="AM41">
        <v>250</v>
      </c>
      <c r="AN41">
        <f>(INDEX('SMILES Materials Info'!$A:$F,MATCH(AK41,'SMILES Materials Info'!$B:$B,0),5)*(AM41/1000))/(INDEX('SMILES Materials Info'!$A:$F,MATCH(AK41,'SMILES Materials Info'!$B:$B,0),4))</f>
        <v>3.750198723626536E-3</v>
      </c>
      <c r="AO41" s="7" t="s">
        <v>53</v>
      </c>
      <c r="AP41" t="str">
        <f>INDEX('SMILES Materials Info'!$A:$F,MATCH(AO41,'SMILES Materials Info'!$B:$B,0),1)</f>
        <v>COCCOCCOCCOCCOC</v>
      </c>
      <c r="AQ41">
        <v>500</v>
      </c>
      <c r="AR41">
        <f>(INDEX('SMILES Materials Info'!$A:$F,MATCH(AO41,'SMILES Materials Info'!$B:$B,0),5)*(AQ41/1000))/(INDEX('SMILES Materials Info'!$A:$F,MATCH(AO41,'SMILES Materials Info'!$B:$B,0),4))</f>
        <v>2.2696496776602585E-3</v>
      </c>
    </row>
    <row r="42" spans="1:44" x14ac:dyDescent="0.2">
      <c r="A42" t="s">
        <v>245</v>
      </c>
      <c r="B42" t="s">
        <v>163</v>
      </c>
      <c r="C42" t="s">
        <v>164</v>
      </c>
      <c r="D42" t="s">
        <v>10</v>
      </c>
      <c r="E42" t="s">
        <v>165</v>
      </c>
      <c r="F42" t="s">
        <v>166</v>
      </c>
      <c r="G42">
        <v>5.82</v>
      </c>
      <c r="H42">
        <v>46.75</v>
      </c>
      <c r="I42" s="8" t="s">
        <v>167</v>
      </c>
      <c r="J42" t="s">
        <v>168</v>
      </c>
      <c r="K42" t="s">
        <v>164</v>
      </c>
      <c r="L42" t="s">
        <v>169</v>
      </c>
      <c r="M42" s="7" t="s">
        <v>30</v>
      </c>
      <c r="N42" t="str">
        <f>INDEX('SMILES Materials Info'!A:F,MATCH(M42,'SMILES Materials Info'!B:B,0),1)</f>
        <v>[Li+].[Cl-]  </v>
      </c>
      <c r="O42">
        <v>60</v>
      </c>
      <c r="P42">
        <f>O42/1000/( INDEX('SMILES Materials Info'!$A:$F,MATCH(M42,'SMILES Materials Info'!$B:$B,0),4))</f>
        <v>1.4154281670205235E-3</v>
      </c>
      <c r="Q42" t="s">
        <v>38</v>
      </c>
      <c r="R42" t="str">
        <f>INDEX('SMILES Materials Info'!$A:$F,MATCH(Q42,'SMILES Materials Info'!$B:$B,0),1)</f>
        <v>[Li+].[N+](=O)([O-])[O-]</v>
      </c>
      <c r="S42">
        <v>15</v>
      </c>
      <c r="T42">
        <f>S42/1000/( INDEX('SMILES Materials Info'!$A:$F,MATCH(Q42,'SMILES Materials Info'!$B:$B,0),4))</f>
        <v>2.1756788117892781E-4</v>
      </c>
      <c r="U42" t="s">
        <v>34</v>
      </c>
      <c r="V42" t="str">
        <f>INDEX('SMILES Materials Info'!$A:$F,MATCH(U42,'SMILES Materials Info'!$B:$B,0),1)</f>
        <v>[Li+].[B-]12(OC(=O)C(=O)O1)OC(=O)C(=O)O2  </v>
      </c>
      <c r="W42">
        <v>40</v>
      </c>
      <c r="X42">
        <f>W42/1000/( INDEX('SMILES Materials Info'!$A:$F,MATCH(U42,'SMILES Materials Info'!$B:$B,0),4))</f>
        <v>2.0641325998782163E-4</v>
      </c>
      <c r="Y42" t="s">
        <v>19</v>
      </c>
      <c r="Z42" t="str">
        <f>INDEX('SMILES Materials Info'!$A:$F,MATCH(Y42,'SMILES Materials Info'!$B:$B,0),1)</f>
        <v>[Li+].C(F)(F)(F)S(=O)(=O)[N-]S(=O)(=O)C(F)(F)F</v>
      </c>
      <c r="AA42">
        <v>75</v>
      </c>
      <c r="AB42">
        <f>AA42/1000/( INDEX('SMILES Materials Info'!$A:$F,MATCH(Y42,'SMILES Materials Info'!$B:$B,0),4))</f>
        <v>2.6125758953297591E-4</v>
      </c>
      <c r="AC42" t="s">
        <v>42</v>
      </c>
      <c r="AD42" t="str">
        <f>INDEX('SMILES Materials Info'!$A:$F,MATCH(AC42,'SMILES Materials Info'!$B:$B,0),1)</f>
        <v>C1COCO1</v>
      </c>
      <c r="AE42">
        <v>0</v>
      </c>
      <c r="AF42">
        <f>(INDEX('SMILES Materials Info'!$A:$F,MATCH(AC42,'SMILES Materials Info'!$B:$B,0),5)*(AE42/1000))/(INDEX('SMILES Materials Info'!$A:$F,MATCH(AC42,'SMILES Materials Info'!$B:$B,0),4))</f>
        <v>0</v>
      </c>
      <c r="AG42" s="7" t="s">
        <v>83</v>
      </c>
      <c r="AH42" t="str">
        <f>INDEX('SMILES Materials Info'!$A:$F,MATCH(AG42,'SMILES Materials Info'!$B:$B,0),1)</f>
        <v>CN1CCN(C1=O)C</v>
      </c>
      <c r="AI42">
        <v>400</v>
      </c>
      <c r="AJ42">
        <f>(INDEX('SMILES Materials Info'!$A:$F,MATCH(AG42,'SMILES Materials Info'!$B:$B,0),5)*(AI42/1000))/(INDEX('SMILES Materials Info'!$A:$F,MATCH(AG42,'SMILES Materials Info'!$B:$B,0),4))</f>
        <v>3.7004590531590576E-3</v>
      </c>
      <c r="AK42" s="7" t="s">
        <v>55</v>
      </c>
      <c r="AL42" t="str">
        <f>INDEX('SMILES Materials Info'!$A:$F,MATCH(AK42,'SMILES Materials Info'!$B:$B,0),1)</f>
        <v>C1COC(=O)O1</v>
      </c>
      <c r="AM42">
        <v>400</v>
      </c>
      <c r="AN42">
        <f>(INDEX('SMILES Materials Info'!$A:$F,MATCH(AK42,'SMILES Materials Info'!$B:$B,0),5)*(AM42/1000))/(INDEX('SMILES Materials Info'!$A:$F,MATCH(AK42,'SMILES Materials Info'!$B:$B,0),4))</f>
        <v>6.0003179578024569E-3</v>
      </c>
      <c r="AO42" s="7" t="s">
        <v>53</v>
      </c>
      <c r="AP42" t="str">
        <f>INDEX('SMILES Materials Info'!$A:$F,MATCH(AO42,'SMILES Materials Info'!$B:$B,0),1)</f>
        <v>COCCOCCOCCOCCOC</v>
      </c>
      <c r="AQ42">
        <v>200</v>
      </c>
      <c r="AR42">
        <f>(INDEX('SMILES Materials Info'!$A:$F,MATCH(AO42,'SMILES Materials Info'!$B:$B,0),5)*(AQ42/1000))/(INDEX('SMILES Materials Info'!$A:$F,MATCH(AO42,'SMILES Materials Info'!$B:$B,0),4))</f>
        <v>9.0785987106410345E-4</v>
      </c>
    </row>
    <row r="43" spans="1:44" x14ac:dyDescent="0.2">
      <c r="A43" t="s">
        <v>246</v>
      </c>
      <c r="B43" t="s">
        <v>163</v>
      </c>
      <c r="C43" t="s">
        <v>164</v>
      </c>
      <c r="D43" t="s">
        <v>10</v>
      </c>
      <c r="E43" t="s">
        <v>165</v>
      </c>
      <c r="F43" t="s">
        <v>166</v>
      </c>
      <c r="G43">
        <v>6.55</v>
      </c>
      <c r="H43">
        <v>49.96</v>
      </c>
      <c r="I43" s="8" t="s">
        <v>167</v>
      </c>
      <c r="J43" t="s">
        <v>168</v>
      </c>
      <c r="K43" t="s">
        <v>164</v>
      </c>
      <c r="L43" t="s">
        <v>169</v>
      </c>
      <c r="M43" s="7" t="s">
        <v>30</v>
      </c>
      <c r="N43" t="str">
        <f>INDEX('SMILES Materials Info'!A:F,MATCH(M43,'SMILES Materials Info'!B:B,0),1)</f>
        <v>[Li+].[Cl-]  </v>
      </c>
      <c r="O43">
        <v>60</v>
      </c>
      <c r="P43">
        <f>O43/1000/( INDEX('SMILES Materials Info'!$A:$F,MATCH(M43,'SMILES Materials Info'!$B:$B,0),4))</f>
        <v>1.4154281670205235E-3</v>
      </c>
      <c r="Q43" t="s">
        <v>38</v>
      </c>
      <c r="R43" t="str">
        <f>INDEX('SMILES Materials Info'!$A:$F,MATCH(Q43,'SMILES Materials Info'!$B:$B,0),1)</f>
        <v>[Li+].[N+](=O)([O-])[O-]</v>
      </c>
      <c r="S43">
        <v>15</v>
      </c>
      <c r="T43">
        <f>S43/1000/( INDEX('SMILES Materials Info'!$A:$F,MATCH(Q43,'SMILES Materials Info'!$B:$B,0),4))</f>
        <v>2.1756788117892781E-4</v>
      </c>
      <c r="U43" t="s">
        <v>34</v>
      </c>
      <c r="V43" t="str">
        <f>INDEX('SMILES Materials Info'!$A:$F,MATCH(U43,'SMILES Materials Info'!$B:$B,0),1)</f>
        <v>[Li+].[B-]12(OC(=O)C(=O)O1)OC(=O)C(=O)O2  </v>
      </c>
      <c r="W43">
        <v>40</v>
      </c>
      <c r="X43">
        <f>W43/1000/( INDEX('SMILES Materials Info'!$A:$F,MATCH(U43,'SMILES Materials Info'!$B:$B,0),4))</f>
        <v>2.0641325998782163E-4</v>
      </c>
      <c r="Y43" t="s">
        <v>19</v>
      </c>
      <c r="Z43" t="str">
        <f>INDEX('SMILES Materials Info'!$A:$F,MATCH(Y43,'SMILES Materials Info'!$B:$B,0),1)</f>
        <v>[Li+].C(F)(F)(F)S(=O)(=O)[N-]S(=O)(=O)C(F)(F)F</v>
      </c>
      <c r="AA43">
        <v>75</v>
      </c>
      <c r="AB43">
        <f>AA43/1000/( INDEX('SMILES Materials Info'!$A:$F,MATCH(Y43,'SMILES Materials Info'!$B:$B,0),4))</f>
        <v>2.6125758953297591E-4</v>
      </c>
      <c r="AC43" t="s">
        <v>42</v>
      </c>
      <c r="AD43" t="str">
        <f>INDEX('SMILES Materials Info'!$A:$F,MATCH(AC43,'SMILES Materials Info'!$B:$B,0),1)</f>
        <v>C1COCO1</v>
      </c>
      <c r="AE43">
        <v>0</v>
      </c>
      <c r="AF43">
        <f>(INDEX('SMILES Materials Info'!$A:$F,MATCH(AC43,'SMILES Materials Info'!$B:$B,0),5)*(AE43/1000))/(INDEX('SMILES Materials Info'!$A:$F,MATCH(AC43,'SMILES Materials Info'!$B:$B,0),4))</f>
        <v>0</v>
      </c>
      <c r="AG43" s="7" t="s">
        <v>83</v>
      </c>
      <c r="AH43" t="str">
        <f>INDEX('SMILES Materials Info'!$A:$F,MATCH(AG43,'SMILES Materials Info'!$B:$B,0),1)</f>
        <v>CN1CCN(C1=O)C</v>
      </c>
      <c r="AI43">
        <v>400</v>
      </c>
      <c r="AJ43">
        <f>(INDEX('SMILES Materials Info'!$A:$F,MATCH(AG43,'SMILES Materials Info'!$B:$B,0),5)*(AI43/1000))/(INDEX('SMILES Materials Info'!$A:$F,MATCH(AG43,'SMILES Materials Info'!$B:$B,0),4))</f>
        <v>3.7004590531590576E-3</v>
      </c>
      <c r="AK43" s="7" t="s">
        <v>55</v>
      </c>
      <c r="AL43" t="str">
        <f>INDEX('SMILES Materials Info'!$A:$F,MATCH(AK43,'SMILES Materials Info'!$B:$B,0),1)</f>
        <v>C1COC(=O)O1</v>
      </c>
      <c r="AM43">
        <v>400</v>
      </c>
      <c r="AN43">
        <f>(INDEX('SMILES Materials Info'!$A:$F,MATCH(AK43,'SMILES Materials Info'!$B:$B,0),5)*(AM43/1000))/(INDEX('SMILES Materials Info'!$A:$F,MATCH(AK43,'SMILES Materials Info'!$B:$B,0),4))</f>
        <v>6.0003179578024569E-3</v>
      </c>
      <c r="AO43" s="7" t="s">
        <v>53</v>
      </c>
      <c r="AP43" t="str">
        <f>INDEX('SMILES Materials Info'!$A:$F,MATCH(AO43,'SMILES Materials Info'!$B:$B,0),1)</f>
        <v>COCCOCCOCCOCCOC</v>
      </c>
      <c r="AQ43">
        <v>200</v>
      </c>
      <c r="AR43">
        <f>(INDEX('SMILES Materials Info'!$A:$F,MATCH(AO43,'SMILES Materials Info'!$B:$B,0),5)*(AQ43/1000))/(INDEX('SMILES Materials Info'!$A:$F,MATCH(AO43,'SMILES Materials Info'!$B:$B,0),4))</f>
        <v>9.0785987106410345E-4</v>
      </c>
    </row>
    <row r="44" spans="1:44" x14ac:dyDescent="0.2">
      <c r="A44" t="s">
        <v>247</v>
      </c>
      <c r="B44" t="s">
        <v>163</v>
      </c>
      <c r="C44" t="s">
        <v>164</v>
      </c>
      <c r="D44" t="s">
        <v>10</v>
      </c>
      <c r="E44" t="s">
        <v>165</v>
      </c>
      <c r="F44" t="s">
        <v>166</v>
      </c>
      <c r="G44">
        <v>5.89</v>
      </c>
      <c r="H44">
        <v>46.23</v>
      </c>
      <c r="I44" s="8" t="s">
        <v>167</v>
      </c>
      <c r="J44" t="s">
        <v>168</v>
      </c>
      <c r="K44" t="s">
        <v>164</v>
      </c>
      <c r="L44" t="s">
        <v>169</v>
      </c>
      <c r="M44" s="7" t="s">
        <v>30</v>
      </c>
      <c r="N44" t="str">
        <f>INDEX('SMILES Materials Info'!A:F,MATCH(M44,'SMILES Materials Info'!B:B,0),1)</f>
        <v>[Li+].[Cl-]  </v>
      </c>
      <c r="O44">
        <v>60</v>
      </c>
      <c r="P44">
        <f>O44/1000/( INDEX('SMILES Materials Info'!$A:$F,MATCH(M44,'SMILES Materials Info'!$B:$B,0),4))</f>
        <v>1.4154281670205235E-3</v>
      </c>
      <c r="Q44" t="s">
        <v>38</v>
      </c>
      <c r="R44" t="str">
        <f>INDEX('SMILES Materials Info'!$A:$F,MATCH(Q44,'SMILES Materials Info'!$B:$B,0),1)</f>
        <v>[Li+].[N+](=O)([O-])[O-]</v>
      </c>
      <c r="S44">
        <v>15</v>
      </c>
      <c r="T44">
        <f>S44/1000/( INDEX('SMILES Materials Info'!$A:$F,MATCH(Q44,'SMILES Materials Info'!$B:$B,0),4))</f>
        <v>2.1756788117892781E-4</v>
      </c>
      <c r="U44" t="s">
        <v>34</v>
      </c>
      <c r="V44" t="str">
        <f>INDEX('SMILES Materials Info'!$A:$F,MATCH(U44,'SMILES Materials Info'!$B:$B,0),1)</f>
        <v>[Li+].[B-]12(OC(=O)C(=O)O1)OC(=O)C(=O)O2  </v>
      </c>
      <c r="W44">
        <v>40</v>
      </c>
      <c r="X44">
        <f>W44/1000/( INDEX('SMILES Materials Info'!$A:$F,MATCH(U44,'SMILES Materials Info'!$B:$B,0),4))</f>
        <v>2.0641325998782163E-4</v>
      </c>
      <c r="Y44" t="s">
        <v>19</v>
      </c>
      <c r="Z44" t="str">
        <f>INDEX('SMILES Materials Info'!$A:$F,MATCH(Y44,'SMILES Materials Info'!$B:$B,0),1)</f>
        <v>[Li+].C(F)(F)(F)S(=O)(=O)[N-]S(=O)(=O)C(F)(F)F</v>
      </c>
      <c r="AA44">
        <v>75</v>
      </c>
      <c r="AB44">
        <f>AA44/1000/( INDEX('SMILES Materials Info'!$A:$F,MATCH(Y44,'SMILES Materials Info'!$B:$B,0),4))</f>
        <v>2.6125758953297591E-4</v>
      </c>
      <c r="AC44" t="s">
        <v>42</v>
      </c>
      <c r="AD44" t="str">
        <f>INDEX('SMILES Materials Info'!$A:$F,MATCH(AC44,'SMILES Materials Info'!$B:$B,0),1)</f>
        <v>C1COCO1</v>
      </c>
      <c r="AE44">
        <v>0</v>
      </c>
      <c r="AF44">
        <f>(INDEX('SMILES Materials Info'!$A:$F,MATCH(AC44,'SMILES Materials Info'!$B:$B,0),5)*(AE44/1000))/(INDEX('SMILES Materials Info'!$A:$F,MATCH(AC44,'SMILES Materials Info'!$B:$B,0),4))</f>
        <v>0</v>
      </c>
      <c r="AG44" s="7" t="s">
        <v>83</v>
      </c>
      <c r="AH44" t="str">
        <f>INDEX('SMILES Materials Info'!$A:$F,MATCH(AG44,'SMILES Materials Info'!$B:$B,0),1)</f>
        <v>CN1CCN(C1=O)C</v>
      </c>
      <c r="AI44">
        <v>200</v>
      </c>
      <c r="AJ44">
        <f>(INDEX('SMILES Materials Info'!$A:$F,MATCH(AG44,'SMILES Materials Info'!$B:$B,0),5)*(AI44/1000))/(INDEX('SMILES Materials Info'!$A:$F,MATCH(AG44,'SMILES Materials Info'!$B:$B,0),4))</f>
        <v>1.8502295265795288E-3</v>
      </c>
      <c r="AK44" s="7" t="s">
        <v>55</v>
      </c>
      <c r="AL44" t="str">
        <f>INDEX('SMILES Materials Info'!$A:$F,MATCH(AK44,'SMILES Materials Info'!$B:$B,0),1)</f>
        <v>C1COC(=O)O1</v>
      </c>
      <c r="AM44">
        <v>400</v>
      </c>
      <c r="AN44">
        <f>(INDEX('SMILES Materials Info'!$A:$F,MATCH(AK44,'SMILES Materials Info'!$B:$B,0),5)*(AM44/1000))/(INDEX('SMILES Materials Info'!$A:$F,MATCH(AK44,'SMILES Materials Info'!$B:$B,0),4))</f>
        <v>6.0003179578024569E-3</v>
      </c>
      <c r="AO44" s="7" t="s">
        <v>53</v>
      </c>
      <c r="AP44" t="str">
        <f>INDEX('SMILES Materials Info'!$A:$F,MATCH(AO44,'SMILES Materials Info'!$B:$B,0),1)</f>
        <v>COCCOCCOCCOCCOC</v>
      </c>
      <c r="AQ44">
        <v>400</v>
      </c>
      <c r="AR44">
        <f>(INDEX('SMILES Materials Info'!$A:$F,MATCH(AO44,'SMILES Materials Info'!$B:$B,0),5)*(AQ44/1000))/(INDEX('SMILES Materials Info'!$A:$F,MATCH(AO44,'SMILES Materials Info'!$B:$B,0),4))</f>
        <v>1.8157197421282069E-3</v>
      </c>
    </row>
    <row r="45" spans="1:44" x14ac:dyDescent="0.2">
      <c r="A45" t="s">
        <v>248</v>
      </c>
      <c r="B45" t="s">
        <v>163</v>
      </c>
      <c r="C45" t="s">
        <v>164</v>
      </c>
      <c r="D45" t="s">
        <v>10</v>
      </c>
      <c r="E45" t="s">
        <v>165</v>
      </c>
      <c r="F45" t="s">
        <v>166</v>
      </c>
      <c r="G45">
        <v>6.04</v>
      </c>
      <c r="H45">
        <v>47.56</v>
      </c>
      <c r="I45" s="8" t="s">
        <v>167</v>
      </c>
      <c r="J45" t="s">
        <v>168</v>
      </c>
      <c r="K45" t="s">
        <v>164</v>
      </c>
      <c r="L45" t="s">
        <v>169</v>
      </c>
      <c r="M45" s="7" t="s">
        <v>30</v>
      </c>
      <c r="N45" t="str">
        <f>INDEX('SMILES Materials Info'!A:F,MATCH(M45,'SMILES Materials Info'!B:B,0),1)</f>
        <v>[Li+].[Cl-]  </v>
      </c>
      <c r="O45">
        <v>60</v>
      </c>
      <c r="P45">
        <f>O45/1000/( INDEX('SMILES Materials Info'!$A:$F,MATCH(M45,'SMILES Materials Info'!$B:$B,0),4))</f>
        <v>1.4154281670205235E-3</v>
      </c>
      <c r="Q45" t="s">
        <v>38</v>
      </c>
      <c r="R45" t="str">
        <f>INDEX('SMILES Materials Info'!$A:$F,MATCH(Q45,'SMILES Materials Info'!$B:$B,0),1)</f>
        <v>[Li+].[N+](=O)([O-])[O-]</v>
      </c>
      <c r="S45">
        <v>15</v>
      </c>
      <c r="T45">
        <f>S45/1000/( INDEX('SMILES Materials Info'!$A:$F,MATCH(Q45,'SMILES Materials Info'!$B:$B,0),4))</f>
        <v>2.1756788117892781E-4</v>
      </c>
      <c r="U45" t="s">
        <v>34</v>
      </c>
      <c r="V45" t="str">
        <f>INDEX('SMILES Materials Info'!$A:$F,MATCH(U45,'SMILES Materials Info'!$B:$B,0),1)</f>
        <v>[Li+].[B-]12(OC(=O)C(=O)O1)OC(=O)C(=O)O2  </v>
      </c>
      <c r="W45">
        <v>40</v>
      </c>
      <c r="X45">
        <f>W45/1000/( INDEX('SMILES Materials Info'!$A:$F,MATCH(U45,'SMILES Materials Info'!$B:$B,0),4))</f>
        <v>2.0641325998782163E-4</v>
      </c>
      <c r="Y45" t="s">
        <v>19</v>
      </c>
      <c r="Z45" t="str">
        <f>INDEX('SMILES Materials Info'!$A:$F,MATCH(Y45,'SMILES Materials Info'!$B:$B,0),1)</f>
        <v>[Li+].C(F)(F)(F)S(=O)(=O)[N-]S(=O)(=O)C(F)(F)F</v>
      </c>
      <c r="AA45">
        <v>75</v>
      </c>
      <c r="AB45">
        <f>AA45/1000/( INDEX('SMILES Materials Info'!$A:$F,MATCH(Y45,'SMILES Materials Info'!$B:$B,0),4))</f>
        <v>2.6125758953297591E-4</v>
      </c>
      <c r="AC45" t="s">
        <v>42</v>
      </c>
      <c r="AD45" t="str">
        <f>INDEX('SMILES Materials Info'!$A:$F,MATCH(AC45,'SMILES Materials Info'!$B:$B,0),1)</f>
        <v>C1COCO1</v>
      </c>
      <c r="AE45">
        <v>0</v>
      </c>
      <c r="AF45">
        <f>(INDEX('SMILES Materials Info'!$A:$F,MATCH(AC45,'SMILES Materials Info'!$B:$B,0),5)*(AE45/1000))/(INDEX('SMILES Materials Info'!$A:$F,MATCH(AC45,'SMILES Materials Info'!$B:$B,0),4))</f>
        <v>0</v>
      </c>
      <c r="AG45" s="7" t="s">
        <v>83</v>
      </c>
      <c r="AH45" t="str">
        <f>INDEX('SMILES Materials Info'!$A:$F,MATCH(AG45,'SMILES Materials Info'!$B:$B,0),1)</f>
        <v>CN1CCN(C1=O)C</v>
      </c>
      <c r="AI45">
        <v>200</v>
      </c>
      <c r="AJ45">
        <f>(INDEX('SMILES Materials Info'!$A:$F,MATCH(AG45,'SMILES Materials Info'!$B:$B,0),5)*(AI45/1000))/(INDEX('SMILES Materials Info'!$A:$F,MATCH(AG45,'SMILES Materials Info'!$B:$B,0),4))</f>
        <v>1.8502295265795288E-3</v>
      </c>
      <c r="AK45" s="7" t="s">
        <v>55</v>
      </c>
      <c r="AL45" t="str">
        <f>INDEX('SMILES Materials Info'!$A:$F,MATCH(AK45,'SMILES Materials Info'!$B:$B,0),1)</f>
        <v>C1COC(=O)O1</v>
      </c>
      <c r="AM45">
        <v>400</v>
      </c>
      <c r="AN45">
        <f>(INDEX('SMILES Materials Info'!$A:$F,MATCH(AK45,'SMILES Materials Info'!$B:$B,0),5)*(AM45/1000))/(INDEX('SMILES Materials Info'!$A:$F,MATCH(AK45,'SMILES Materials Info'!$B:$B,0),4))</f>
        <v>6.0003179578024569E-3</v>
      </c>
      <c r="AO45" s="7" t="s">
        <v>53</v>
      </c>
      <c r="AP45" t="str">
        <f>INDEX('SMILES Materials Info'!$A:$F,MATCH(AO45,'SMILES Materials Info'!$B:$B,0),1)</f>
        <v>COCCOCCOCCOCCOC</v>
      </c>
      <c r="AQ45">
        <v>400</v>
      </c>
      <c r="AR45">
        <f>(INDEX('SMILES Materials Info'!$A:$F,MATCH(AO45,'SMILES Materials Info'!$B:$B,0),5)*(AQ45/1000))/(INDEX('SMILES Materials Info'!$A:$F,MATCH(AO45,'SMILES Materials Info'!$B:$B,0),4))</f>
        <v>1.8157197421282069E-3</v>
      </c>
    </row>
    <row r="46" spans="1:44" x14ac:dyDescent="0.2">
      <c r="A46" t="s">
        <v>249</v>
      </c>
      <c r="B46" t="s">
        <v>163</v>
      </c>
      <c r="C46" t="s">
        <v>164</v>
      </c>
      <c r="D46" t="s">
        <v>10</v>
      </c>
      <c r="E46" t="s">
        <v>165</v>
      </c>
      <c r="F46" t="s">
        <v>166</v>
      </c>
      <c r="G46">
        <v>6.49</v>
      </c>
      <c r="H46">
        <v>49.29</v>
      </c>
      <c r="I46" s="8" t="s">
        <v>167</v>
      </c>
      <c r="J46" t="s">
        <v>168</v>
      </c>
      <c r="K46" t="s">
        <v>164</v>
      </c>
      <c r="L46" t="s">
        <v>169</v>
      </c>
      <c r="M46" s="7" t="s">
        <v>30</v>
      </c>
      <c r="N46" t="str">
        <f>INDEX('SMILES Materials Info'!A:F,MATCH(M46,'SMILES Materials Info'!B:B,0),1)</f>
        <v>[Li+].[Cl-]  </v>
      </c>
      <c r="O46">
        <v>60</v>
      </c>
      <c r="P46">
        <f>O46/1000/( INDEX('SMILES Materials Info'!$A:$F,MATCH(M46,'SMILES Materials Info'!$B:$B,0),4))</f>
        <v>1.4154281670205235E-3</v>
      </c>
      <c r="Q46" t="s">
        <v>38</v>
      </c>
      <c r="R46" t="str">
        <f>INDEX('SMILES Materials Info'!$A:$F,MATCH(Q46,'SMILES Materials Info'!$B:$B,0),1)</f>
        <v>[Li+].[N+](=O)([O-])[O-]</v>
      </c>
      <c r="S46">
        <v>15</v>
      </c>
      <c r="T46">
        <f>S46/1000/( INDEX('SMILES Materials Info'!$A:$F,MATCH(Q46,'SMILES Materials Info'!$B:$B,0),4))</f>
        <v>2.1756788117892781E-4</v>
      </c>
      <c r="U46" t="s">
        <v>34</v>
      </c>
      <c r="V46" t="str">
        <f>INDEX('SMILES Materials Info'!$A:$F,MATCH(U46,'SMILES Materials Info'!$B:$B,0),1)</f>
        <v>[Li+].[B-]12(OC(=O)C(=O)O1)OC(=O)C(=O)O2  </v>
      </c>
      <c r="W46">
        <v>40</v>
      </c>
      <c r="X46">
        <f>W46/1000/( INDEX('SMILES Materials Info'!$A:$F,MATCH(U46,'SMILES Materials Info'!$B:$B,0),4))</f>
        <v>2.0641325998782163E-4</v>
      </c>
      <c r="Y46" t="s">
        <v>19</v>
      </c>
      <c r="Z46" t="str">
        <f>INDEX('SMILES Materials Info'!$A:$F,MATCH(Y46,'SMILES Materials Info'!$B:$B,0),1)</f>
        <v>[Li+].C(F)(F)(F)S(=O)(=O)[N-]S(=O)(=O)C(F)(F)F</v>
      </c>
      <c r="AA46">
        <v>75</v>
      </c>
      <c r="AB46">
        <f>AA46/1000/( INDEX('SMILES Materials Info'!$A:$F,MATCH(Y46,'SMILES Materials Info'!$B:$B,0),4))</f>
        <v>2.6125758953297591E-4</v>
      </c>
      <c r="AC46" t="s">
        <v>42</v>
      </c>
      <c r="AD46" t="str">
        <f>INDEX('SMILES Materials Info'!$A:$F,MATCH(AC46,'SMILES Materials Info'!$B:$B,0),1)</f>
        <v>C1COCO1</v>
      </c>
      <c r="AE46">
        <v>0</v>
      </c>
      <c r="AF46">
        <f>(INDEX('SMILES Materials Info'!$A:$F,MATCH(AC46,'SMILES Materials Info'!$B:$B,0),5)*(AE46/1000))/(INDEX('SMILES Materials Info'!$A:$F,MATCH(AC46,'SMILES Materials Info'!$B:$B,0),4))</f>
        <v>0</v>
      </c>
      <c r="AG46" s="7" t="s">
        <v>83</v>
      </c>
      <c r="AH46" t="str">
        <f>INDEX('SMILES Materials Info'!$A:$F,MATCH(AG46,'SMILES Materials Info'!$B:$B,0),1)</f>
        <v>CN1CCN(C1=O)C</v>
      </c>
      <c r="AI46">
        <v>400</v>
      </c>
      <c r="AJ46">
        <f>(INDEX('SMILES Materials Info'!$A:$F,MATCH(AG46,'SMILES Materials Info'!$B:$B,0),5)*(AI46/1000))/(INDEX('SMILES Materials Info'!$A:$F,MATCH(AG46,'SMILES Materials Info'!$B:$B,0),4))</f>
        <v>3.7004590531590576E-3</v>
      </c>
      <c r="AK46" s="7" t="s">
        <v>55</v>
      </c>
      <c r="AL46" t="str">
        <f>INDEX('SMILES Materials Info'!$A:$F,MATCH(AK46,'SMILES Materials Info'!$B:$B,0),1)</f>
        <v>C1COC(=O)O1</v>
      </c>
      <c r="AM46">
        <v>200</v>
      </c>
      <c r="AN46">
        <f>(INDEX('SMILES Materials Info'!$A:$F,MATCH(AK46,'SMILES Materials Info'!$B:$B,0),5)*(AM46/1000))/(INDEX('SMILES Materials Info'!$A:$F,MATCH(AK46,'SMILES Materials Info'!$B:$B,0),4))</f>
        <v>3.0001589789012285E-3</v>
      </c>
      <c r="AO46" s="7" t="s">
        <v>53</v>
      </c>
      <c r="AP46" t="str">
        <f>INDEX('SMILES Materials Info'!$A:$F,MATCH(AO46,'SMILES Materials Info'!$B:$B,0),1)</f>
        <v>COCCOCCOCCOCCOC</v>
      </c>
      <c r="AQ46">
        <v>400</v>
      </c>
      <c r="AR46">
        <f>(INDEX('SMILES Materials Info'!$A:$F,MATCH(AO46,'SMILES Materials Info'!$B:$B,0),5)*(AQ46/1000))/(INDEX('SMILES Materials Info'!$A:$F,MATCH(AO46,'SMILES Materials Info'!$B:$B,0),4))</f>
        <v>1.8157197421282069E-3</v>
      </c>
    </row>
    <row r="47" spans="1:44" x14ac:dyDescent="0.2">
      <c r="A47" t="s">
        <v>250</v>
      </c>
      <c r="B47" t="s">
        <v>163</v>
      </c>
      <c r="C47" t="s">
        <v>164</v>
      </c>
      <c r="D47" t="s">
        <v>10</v>
      </c>
      <c r="E47" t="s">
        <v>165</v>
      </c>
      <c r="F47" t="s">
        <v>166</v>
      </c>
      <c r="G47">
        <v>6.55</v>
      </c>
      <c r="H47">
        <v>47.59</v>
      </c>
      <c r="I47" s="8" t="s">
        <v>167</v>
      </c>
      <c r="J47" t="s">
        <v>168</v>
      </c>
      <c r="K47" t="s">
        <v>164</v>
      </c>
      <c r="L47" t="s">
        <v>169</v>
      </c>
      <c r="M47" s="7" t="s">
        <v>30</v>
      </c>
      <c r="N47" t="str">
        <f>INDEX('SMILES Materials Info'!A:F,MATCH(M47,'SMILES Materials Info'!B:B,0),1)</f>
        <v>[Li+].[Cl-]  </v>
      </c>
      <c r="O47">
        <v>60</v>
      </c>
      <c r="P47">
        <f>O47/1000/( INDEX('SMILES Materials Info'!$A:$F,MATCH(M47,'SMILES Materials Info'!$B:$B,0),4))</f>
        <v>1.4154281670205235E-3</v>
      </c>
      <c r="Q47" t="s">
        <v>38</v>
      </c>
      <c r="R47" t="str">
        <f>INDEX('SMILES Materials Info'!$A:$F,MATCH(Q47,'SMILES Materials Info'!$B:$B,0),1)</f>
        <v>[Li+].[N+](=O)([O-])[O-]</v>
      </c>
      <c r="S47">
        <v>15</v>
      </c>
      <c r="T47">
        <f>S47/1000/( INDEX('SMILES Materials Info'!$A:$F,MATCH(Q47,'SMILES Materials Info'!$B:$B,0),4))</f>
        <v>2.1756788117892781E-4</v>
      </c>
      <c r="U47" t="s">
        <v>34</v>
      </c>
      <c r="V47" t="str">
        <f>INDEX('SMILES Materials Info'!$A:$F,MATCH(U47,'SMILES Materials Info'!$B:$B,0),1)</f>
        <v>[Li+].[B-]12(OC(=O)C(=O)O1)OC(=O)C(=O)O2  </v>
      </c>
      <c r="W47">
        <v>40</v>
      </c>
      <c r="X47">
        <f>W47/1000/( INDEX('SMILES Materials Info'!$A:$F,MATCH(U47,'SMILES Materials Info'!$B:$B,0),4))</f>
        <v>2.0641325998782163E-4</v>
      </c>
      <c r="Y47" t="s">
        <v>19</v>
      </c>
      <c r="Z47" t="str">
        <f>INDEX('SMILES Materials Info'!$A:$F,MATCH(Y47,'SMILES Materials Info'!$B:$B,0),1)</f>
        <v>[Li+].C(F)(F)(F)S(=O)(=O)[N-]S(=O)(=O)C(F)(F)F</v>
      </c>
      <c r="AA47">
        <v>75</v>
      </c>
      <c r="AB47">
        <f>AA47/1000/( INDEX('SMILES Materials Info'!$A:$F,MATCH(Y47,'SMILES Materials Info'!$B:$B,0),4))</f>
        <v>2.6125758953297591E-4</v>
      </c>
      <c r="AC47" t="s">
        <v>42</v>
      </c>
      <c r="AD47" t="str">
        <f>INDEX('SMILES Materials Info'!$A:$F,MATCH(AC47,'SMILES Materials Info'!$B:$B,0),1)</f>
        <v>C1COCO1</v>
      </c>
      <c r="AE47">
        <v>0</v>
      </c>
      <c r="AF47">
        <f>(INDEX('SMILES Materials Info'!$A:$F,MATCH(AC47,'SMILES Materials Info'!$B:$B,0),5)*(AE47/1000))/(INDEX('SMILES Materials Info'!$A:$F,MATCH(AC47,'SMILES Materials Info'!$B:$B,0),4))</f>
        <v>0</v>
      </c>
      <c r="AG47" s="7" t="s">
        <v>83</v>
      </c>
      <c r="AH47" t="str">
        <f>INDEX('SMILES Materials Info'!$A:$F,MATCH(AG47,'SMILES Materials Info'!$B:$B,0),1)</f>
        <v>CN1CCN(C1=O)C</v>
      </c>
      <c r="AI47">
        <v>400</v>
      </c>
      <c r="AJ47">
        <f>(INDEX('SMILES Materials Info'!$A:$F,MATCH(AG47,'SMILES Materials Info'!$B:$B,0),5)*(AI47/1000))/(INDEX('SMILES Materials Info'!$A:$F,MATCH(AG47,'SMILES Materials Info'!$B:$B,0),4))</f>
        <v>3.7004590531590576E-3</v>
      </c>
      <c r="AK47" s="7" t="s">
        <v>55</v>
      </c>
      <c r="AL47" t="str">
        <f>INDEX('SMILES Materials Info'!$A:$F,MATCH(AK47,'SMILES Materials Info'!$B:$B,0),1)</f>
        <v>C1COC(=O)O1</v>
      </c>
      <c r="AM47">
        <v>200</v>
      </c>
      <c r="AN47">
        <f>(INDEX('SMILES Materials Info'!$A:$F,MATCH(AK47,'SMILES Materials Info'!$B:$B,0),5)*(AM47/1000))/(INDEX('SMILES Materials Info'!$A:$F,MATCH(AK47,'SMILES Materials Info'!$B:$B,0),4))</f>
        <v>3.0001589789012285E-3</v>
      </c>
      <c r="AO47" s="7" t="s">
        <v>53</v>
      </c>
      <c r="AP47" t="str">
        <f>INDEX('SMILES Materials Info'!$A:$F,MATCH(AO47,'SMILES Materials Info'!$B:$B,0),1)</f>
        <v>COCCOCCOCCOCCOC</v>
      </c>
      <c r="AQ47">
        <v>400</v>
      </c>
      <c r="AR47">
        <f>(INDEX('SMILES Materials Info'!$A:$F,MATCH(AO47,'SMILES Materials Info'!$B:$B,0),5)*(AQ47/1000))/(INDEX('SMILES Materials Info'!$A:$F,MATCH(AO47,'SMILES Materials Info'!$B:$B,0),4))</f>
        <v>1.8157197421282069E-3</v>
      </c>
    </row>
    <row r="48" spans="1:44" x14ac:dyDescent="0.2">
      <c r="A48" t="s">
        <v>251</v>
      </c>
      <c r="B48" t="s">
        <v>163</v>
      </c>
      <c r="C48" t="s">
        <v>164</v>
      </c>
      <c r="D48" t="s">
        <v>10</v>
      </c>
      <c r="E48" t="s">
        <v>165</v>
      </c>
      <c r="F48" t="s">
        <v>166</v>
      </c>
      <c r="G48">
        <v>5.52</v>
      </c>
      <c r="H48">
        <v>48.94</v>
      </c>
      <c r="I48" s="8" t="s">
        <v>167</v>
      </c>
      <c r="J48" t="s">
        <v>168</v>
      </c>
      <c r="K48" t="s">
        <v>164</v>
      </c>
      <c r="L48" t="s">
        <v>169</v>
      </c>
      <c r="M48" s="7" t="s">
        <v>30</v>
      </c>
      <c r="N48" t="str">
        <f>INDEX('SMILES Materials Info'!A:F,MATCH(M48,'SMILES Materials Info'!B:B,0),1)</f>
        <v>[Li+].[Cl-]  </v>
      </c>
      <c r="O48">
        <v>60</v>
      </c>
      <c r="P48">
        <f>O48/1000/( INDEX('SMILES Materials Info'!$A:$F,MATCH(M48,'SMILES Materials Info'!$B:$B,0),4))</f>
        <v>1.4154281670205235E-3</v>
      </c>
      <c r="Q48" t="s">
        <v>38</v>
      </c>
      <c r="R48" t="str">
        <f>INDEX('SMILES Materials Info'!$A:$F,MATCH(Q48,'SMILES Materials Info'!$B:$B,0),1)</f>
        <v>[Li+].[N+](=O)([O-])[O-]</v>
      </c>
      <c r="S48">
        <v>15</v>
      </c>
      <c r="T48">
        <f>S48/1000/( INDEX('SMILES Materials Info'!$A:$F,MATCH(Q48,'SMILES Materials Info'!$B:$B,0),4))</f>
        <v>2.1756788117892781E-4</v>
      </c>
      <c r="U48" t="s">
        <v>34</v>
      </c>
      <c r="V48" t="str">
        <f>INDEX('SMILES Materials Info'!$A:$F,MATCH(U48,'SMILES Materials Info'!$B:$B,0),1)</f>
        <v>[Li+].[B-]12(OC(=O)C(=O)O1)OC(=O)C(=O)O2  </v>
      </c>
      <c r="W48">
        <v>40</v>
      </c>
      <c r="X48">
        <f>W48/1000/( INDEX('SMILES Materials Info'!$A:$F,MATCH(U48,'SMILES Materials Info'!$B:$B,0),4))</f>
        <v>2.0641325998782163E-4</v>
      </c>
      <c r="Y48" t="s">
        <v>19</v>
      </c>
      <c r="Z48" t="str">
        <f>INDEX('SMILES Materials Info'!$A:$F,MATCH(Y48,'SMILES Materials Info'!$B:$B,0),1)</f>
        <v>[Li+].C(F)(F)(F)S(=O)(=O)[N-]S(=O)(=O)C(F)(F)F</v>
      </c>
      <c r="AA48">
        <v>75</v>
      </c>
      <c r="AB48">
        <f>AA48/1000/( INDEX('SMILES Materials Info'!$A:$F,MATCH(Y48,'SMILES Materials Info'!$B:$B,0),4))</f>
        <v>2.6125758953297591E-4</v>
      </c>
      <c r="AC48" t="s">
        <v>42</v>
      </c>
      <c r="AD48" t="str">
        <f>INDEX('SMILES Materials Info'!$A:$F,MATCH(AC48,'SMILES Materials Info'!$B:$B,0),1)</f>
        <v>C1COCO1</v>
      </c>
      <c r="AE48">
        <v>0</v>
      </c>
      <c r="AF48">
        <f>(INDEX('SMILES Materials Info'!$A:$F,MATCH(AC48,'SMILES Materials Info'!$B:$B,0),5)*(AE48/1000))/(INDEX('SMILES Materials Info'!$A:$F,MATCH(AC48,'SMILES Materials Info'!$B:$B,0),4))</f>
        <v>0</v>
      </c>
      <c r="AG48" s="7" t="s">
        <v>83</v>
      </c>
      <c r="AH48" t="str">
        <f>INDEX('SMILES Materials Info'!$A:$F,MATCH(AG48,'SMILES Materials Info'!$B:$B,0),1)</f>
        <v>CN1CCN(C1=O)C</v>
      </c>
      <c r="AI48">
        <v>400</v>
      </c>
      <c r="AJ48">
        <f>(INDEX('SMILES Materials Info'!$A:$F,MATCH(AG48,'SMILES Materials Info'!$B:$B,0),5)*(AI48/1000))/(INDEX('SMILES Materials Info'!$A:$F,MATCH(AG48,'SMILES Materials Info'!$B:$B,0),4))</f>
        <v>3.7004590531590576E-3</v>
      </c>
      <c r="AK48" s="7" t="s">
        <v>55</v>
      </c>
      <c r="AL48" t="str">
        <f>INDEX('SMILES Materials Info'!$A:$F,MATCH(AK48,'SMILES Materials Info'!$B:$B,0),1)</f>
        <v>C1COC(=O)O1</v>
      </c>
      <c r="AM48">
        <v>200</v>
      </c>
      <c r="AN48">
        <f>(INDEX('SMILES Materials Info'!$A:$F,MATCH(AK48,'SMILES Materials Info'!$B:$B,0),5)*(AM48/1000))/(INDEX('SMILES Materials Info'!$A:$F,MATCH(AK48,'SMILES Materials Info'!$B:$B,0),4))</f>
        <v>3.0001589789012285E-3</v>
      </c>
      <c r="AO48" s="7" t="s">
        <v>53</v>
      </c>
      <c r="AP48" t="str">
        <f>INDEX('SMILES Materials Info'!$A:$F,MATCH(AO48,'SMILES Materials Info'!$B:$B,0),1)</f>
        <v>COCCOCCOCCOCCOC</v>
      </c>
      <c r="AQ48">
        <v>400</v>
      </c>
      <c r="AR48">
        <f>(INDEX('SMILES Materials Info'!$A:$F,MATCH(AO48,'SMILES Materials Info'!$B:$B,0),5)*(AQ48/1000))/(INDEX('SMILES Materials Info'!$A:$F,MATCH(AO48,'SMILES Materials Info'!$B:$B,0),4))</f>
        <v>1.8157197421282069E-3</v>
      </c>
    </row>
    <row r="49" spans="1:46" x14ac:dyDescent="0.2">
      <c r="A49" t="s">
        <v>252</v>
      </c>
      <c r="B49" t="s">
        <v>163</v>
      </c>
      <c r="C49" t="s">
        <v>164</v>
      </c>
      <c r="D49" t="s">
        <v>10</v>
      </c>
      <c r="E49" t="s">
        <v>165</v>
      </c>
      <c r="F49" t="s">
        <v>166</v>
      </c>
      <c r="G49">
        <v>4.9400000000000004</v>
      </c>
      <c r="H49">
        <v>49.36</v>
      </c>
      <c r="I49" s="8" t="s">
        <v>167</v>
      </c>
      <c r="J49" t="s">
        <v>168</v>
      </c>
      <c r="K49" t="s">
        <v>164</v>
      </c>
      <c r="L49" t="s">
        <v>169</v>
      </c>
      <c r="M49" s="7" t="s">
        <v>30</v>
      </c>
      <c r="N49" t="str">
        <f>INDEX('SMILES Materials Info'!A:F,MATCH(M49,'SMILES Materials Info'!B:B,0),1)</f>
        <v>[Li+].[Cl-]  </v>
      </c>
      <c r="O49">
        <v>60</v>
      </c>
      <c r="P49">
        <f>O49/1000/( INDEX('SMILES Materials Info'!$A:$F,MATCH(M49,'SMILES Materials Info'!$B:$B,0),4))</f>
        <v>1.4154281670205235E-3</v>
      </c>
      <c r="Q49" t="s">
        <v>38</v>
      </c>
      <c r="R49" t="str">
        <f>INDEX('SMILES Materials Info'!$A:$F,MATCH(Q49,'SMILES Materials Info'!$B:$B,0),1)</f>
        <v>[Li+].[N+](=O)([O-])[O-]</v>
      </c>
      <c r="S49">
        <v>15</v>
      </c>
      <c r="T49">
        <f>S49/1000/( INDEX('SMILES Materials Info'!$A:$F,MATCH(Q49,'SMILES Materials Info'!$B:$B,0),4))</f>
        <v>2.1756788117892781E-4</v>
      </c>
      <c r="U49" t="s">
        <v>34</v>
      </c>
      <c r="V49" t="str">
        <f>INDEX('SMILES Materials Info'!$A:$F,MATCH(U49,'SMILES Materials Info'!$B:$B,0),1)</f>
        <v>[Li+].[B-]12(OC(=O)C(=O)O1)OC(=O)C(=O)O2  </v>
      </c>
      <c r="W49">
        <v>40</v>
      </c>
      <c r="X49">
        <f>W49/1000/( INDEX('SMILES Materials Info'!$A:$F,MATCH(U49,'SMILES Materials Info'!$B:$B,0),4))</f>
        <v>2.0641325998782163E-4</v>
      </c>
      <c r="Y49" t="s">
        <v>19</v>
      </c>
      <c r="Z49" t="str">
        <f>INDEX('SMILES Materials Info'!$A:$F,MATCH(Y49,'SMILES Materials Info'!$B:$B,0),1)</f>
        <v>[Li+].C(F)(F)(F)S(=O)(=O)[N-]S(=O)(=O)C(F)(F)F</v>
      </c>
      <c r="AA49">
        <v>75</v>
      </c>
      <c r="AB49">
        <f>AA49/1000/( INDEX('SMILES Materials Info'!$A:$F,MATCH(Y49,'SMILES Materials Info'!$B:$B,0),4))</f>
        <v>2.6125758953297591E-4</v>
      </c>
      <c r="AC49" t="s">
        <v>42</v>
      </c>
      <c r="AD49" t="str">
        <f>INDEX('SMILES Materials Info'!$A:$F,MATCH(AC49,'SMILES Materials Info'!$B:$B,0),1)</f>
        <v>C1COCO1</v>
      </c>
      <c r="AE49">
        <v>0</v>
      </c>
      <c r="AF49">
        <f>(INDEX('SMILES Materials Info'!$A:$F,MATCH(AC49,'SMILES Materials Info'!$B:$B,0),5)*(AE49/1000))/(INDEX('SMILES Materials Info'!$A:$F,MATCH(AC49,'SMILES Materials Info'!$B:$B,0),4))</f>
        <v>0</v>
      </c>
      <c r="AG49" s="7" t="s">
        <v>83</v>
      </c>
      <c r="AH49" t="str">
        <f>INDEX('SMILES Materials Info'!$A:$F,MATCH(AG49,'SMILES Materials Info'!$B:$B,0),1)</f>
        <v>CN1CCN(C1=O)C</v>
      </c>
      <c r="AI49">
        <v>400</v>
      </c>
      <c r="AJ49">
        <f>(INDEX('SMILES Materials Info'!$A:$F,MATCH(AG49,'SMILES Materials Info'!$B:$B,0),5)*(AI49/1000))/(INDEX('SMILES Materials Info'!$A:$F,MATCH(AG49,'SMILES Materials Info'!$B:$B,0),4))</f>
        <v>3.7004590531590576E-3</v>
      </c>
      <c r="AK49" s="7" t="s">
        <v>55</v>
      </c>
      <c r="AL49" t="str">
        <f>INDEX('SMILES Materials Info'!$A:$F,MATCH(AK49,'SMILES Materials Info'!$B:$B,0),1)</f>
        <v>C1COC(=O)O1</v>
      </c>
      <c r="AM49">
        <v>200</v>
      </c>
      <c r="AN49">
        <f>(INDEX('SMILES Materials Info'!$A:$F,MATCH(AK49,'SMILES Materials Info'!$B:$B,0),5)*(AM49/1000))/(INDEX('SMILES Materials Info'!$A:$F,MATCH(AK49,'SMILES Materials Info'!$B:$B,0),4))</f>
        <v>3.0001589789012285E-3</v>
      </c>
      <c r="AO49" s="7" t="s">
        <v>53</v>
      </c>
      <c r="AP49" t="str">
        <f>INDEX('SMILES Materials Info'!$A:$F,MATCH(AO49,'SMILES Materials Info'!$B:$B,0),1)</f>
        <v>COCCOCCOCCOCCOC</v>
      </c>
      <c r="AQ49">
        <v>400</v>
      </c>
      <c r="AR49">
        <f>(INDEX('SMILES Materials Info'!$A:$F,MATCH(AO49,'SMILES Materials Info'!$B:$B,0),5)*(AQ49/1000))/(INDEX('SMILES Materials Info'!$A:$F,MATCH(AO49,'SMILES Materials Info'!$B:$B,0),4))</f>
        <v>1.8157197421282069E-3</v>
      </c>
    </row>
    <row r="50" spans="1:46" x14ac:dyDescent="0.2">
      <c r="A50" t="s">
        <v>253</v>
      </c>
      <c r="B50" t="s">
        <v>163</v>
      </c>
      <c r="C50" t="s">
        <v>164</v>
      </c>
      <c r="D50" t="s">
        <v>10</v>
      </c>
      <c r="E50" t="s">
        <v>165</v>
      </c>
      <c r="F50" t="s">
        <v>166</v>
      </c>
      <c r="G50">
        <v>4.8899999999999997</v>
      </c>
      <c r="H50">
        <v>45.11</v>
      </c>
      <c r="I50" s="8" t="s">
        <v>167</v>
      </c>
      <c r="J50" t="s">
        <v>168</v>
      </c>
      <c r="K50" t="s">
        <v>164</v>
      </c>
      <c r="L50" t="s">
        <v>169</v>
      </c>
      <c r="M50" s="7" t="s">
        <v>30</v>
      </c>
      <c r="N50" t="str">
        <f>INDEX('SMILES Materials Info'!A:F,MATCH(M50,'SMILES Materials Info'!B:B,0),1)</f>
        <v>[Li+].[Cl-]  </v>
      </c>
      <c r="O50">
        <v>60</v>
      </c>
      <c r="P50">
        <f>O50/1000/( INDEX('SMILES Materials Info'!$A:$F,MATCH(M50,'SMILES Materials Info'!$B:$B,0),4))</f>
        <v>1.4154281670205235E-3</v>
      </c>
      <c r="Q50" t="s">
        <v>38</v>
      </c>
      <c r="R50" t="str">
        <f>INDEX('SMILES Materials Info'!$A:$F,MATCH(Q50,'SMILES Materials Info'!$B:$B,0),1)</f>
        <v>[Li+].[N+](=O)([O-])[O-]</v>
      </c>
      <c r="S50">
        <v>15</v>
      </c>
      <c r="T50">
        <f>S50/1000/( INDEX('SMILES Materials Info'!$A:$F,MATCH(Q50,'SMILES Materials Info'!$B:$B,0),4))</f>
        <v>2.1756788117892781E-4</v>
      </c>
      <c r="U50" t="s">
        <v>34</v>
      </c>
      <c r="V50" t="str">
        <f>INDEX('SMILES Materials Info'!$A:$F,MATCH(U50,'SMILES Materials Info'!$B:$B,0),1)</f>
        <v>[Li+].[B-]12(OC(=O)C(=O)O1)OC(=O)C(=O)O2  </v>
      </c>
      <c r="W50">
        <v>40</v>
      </c>
      <c r="X50">
        <f>W50/1000/( INDEX('SMILES Materials Info'!$A:$F,MATCH(U50,'SMILES Materials Info'!$B:$B,0),4))</f>
        <v>2.0641325998782163E-4</v>
      </c>
      <c r="Y50" t="s">
        <v>19</v>
      </c>
      <c r="Z50" t="str">
        <f>INDEX('SMILES Materials Info'!$A:$F,MATCH(Y50,'SMILES Materials Info'!$B:$B,0),1)</f>
        <v>[Li+].C(F)(F)(F)S(=O)(=O)[N-]S(=O)(=O)C(F)(F)F</v>
      </c>
      <c r="AA50">
        <v>75</v>
      </c>
      <c r="AB50">
        <f>AA50/1000/( INDEX('SMILES Materials Info'!$A:$F,MATCH(Y50,'SMILES Materials Info'!$B:$B,0),4))</f>
        <v>2.6125758953297591E-4</v>
      </c>
      <c r="AC50" t="s">
        <v>42</v>
      </c>
      <c r="AD50" t="str">
        <f>INDEX('SMILES Materials Info'!$A:$F,MATCH(AC50,'SMILES Materials Info'!$B:$B,0),1)</f>
        <v>C1COCO1</v>
      </c>
      <c r="AE50">
        <v>0</v>
      </c>
      <c r="AF50">
        <f>(INDEX('SMILES Materials Info'!$A:$F,MATCH(AC50,'SMILES Materials Info'!$B:$B,0),5)*(AE50/1000))/(INDEX('SMILES Materials Info'!$A:$F,MATCH(AC50,'SMILES Materials Info'!$B:$B,0),4))</f>
        <v>0</v>
      </c>
      <c r="AG50" s="7" t="s">
        <v>83</v>
      </c>
      <c r="AH50" t="str">
        <f>INDEX('SMILES Materials Info'!$A:$F,MATCH(AG50,'SMILES Materials Info'!$B:$B,0),1)</f>
        <v>CN1CCN(C1=O)C</v>
      </c>
      <c r="AI50">
        <v>400</v>
      </c>
      <c r="AJ50">
        <f>(INDEX('SMILES Materials Info'!$A:$F,MATCH(AG50,'SMILES Materials Info'!$B:$B,0),5)*(AI50/1000))/(INDEX('SMILES Materials Info'!$A:$F,MATCH(AG50,'SMILES Materials Info'!$B:$B,0),4))</f>
        <v>3.7004590531590576E-3</v>
      </c>
      <c r="AK50" s="7" t="s">
        <v>55</v>
      </c>
      <c r="AL50" t="str">
        <f>INDEX('SMILES Materials Info'!$A:$F,MATCH(AK50,'SMILES Materials Info'!$B:$B,0),1)</f>
        <v>C1COC(=O)O1</v>
      </c>
      <c r="AM50">
        <v>200</v>
      </c>
      <c r="AN50">
        <f>(INDEX('SMILES Materials Info'!$A:$F,MATCH(AK50,'SMILES Materials Info'!$B:$B,0),5)*(AM50/1000))/(INDEX('SMILES Materials Info'!$A:$F,MATCH(AK50,'SMILES Materials Info'!$B:$B,0),4))</f>
        <v>3.0001589789012285E-3</v>
      </c>
      <c r="AO50" s="7" t="s">
        <v>53</v>
      </c>
      <c r="AP50" t="str">
        <f>INDEX('SMILES Materials Info'!$A:$F,MATCH(AO50,'SMILES Materials Info'!$B:$B,0),1)</f>
        <v>COCCOCCOCCOCCOC</v>
      </c>
      <c r="AQ50">
        <v>400</v>
      </c>
      <c r="AR50">
        <f>(INDEX('SMILES Materials Info'!$A:$F,MATCH(AO50,'SMILES Materials Info'!$B:$B,0),5)*(AQ50/1000))/(INDEX('SMILES Materials Info'!$A:$F,MATCH(AO50,'SMILES Materials Info'!$B:$B,0),4))</f>
        <v>1.8157197421282069E-3</v>
      </c>
    </row>
    <row r="51" spans="1:46" x14ac:dyDescent="0.2">
      <c r="A51" t="s">
        <v>254</v>
      </c>
      <c r="B51" t="s">
        <v>163</v>
      </c>
      <c r="C51" t="s">
        <v>164</v>
      </c>
      <c r="D51" t="s">
        <v>10</v>
      </c>
      <c r="E51" t="s">
        <v>165</v>
      </c>
      <c r="F51" t="s">
        <v>166</v>
      </c>
      <c r="G51">
        <v>4.8600000000000003</v>
      </c>
      <c r="H51">
        <v>48.92</v>
      </c>
      <c r="I51" s="8" t="s">
        <v>167</v>
      </c>
      <c r="J51" t="s">
        <v>168</v>
      </c>
      <c r="K51" t="s">
        <v>164</v>
      </c>
      <c r="L51" t="s">
        <v>169</v>
      </c>
      <c r="M51" s="7" t="s">
        <v>30</v>
      </c>
      <c r="N51" t="str">
        <f>INDEX('SMILES Materials Info'!A:F,MATCH(M51,'SMILES Materials Info'!B:B,0),1)</f>
        <v>[Li+].[Cl-]  </v>
      </c>
      <c r="O51">
        <v>60</v>
      </c>
      <c r="P51">
        <f>O51/1000/( INDEX('SMILES Materials Info'!$A:$F,MATCH(M51,'SMILES Materials Info'!$B:$B,0),4))</f>
        <v>1.4154281670205235E-3</v>
      </c>
      <c r="Q51" t="s">
        <v>38</v>
      </c>
      <c r="R51" t="str">
        <f>INDEX('SMILES Materials Info'!$A:$F,MATCH(Q51,'SMILES Materials Info'!$B:$B,0),1)</f>
        <v>[Li+].[N+](=O)([O-])[O-]</v>
      </c>
      <c r="S51">
        <v>15</v>
      </c>
      <c r="T51">
        <f>S51/1000/( INDEX('SMILES Materials Info'!$A:$F,MATCH(Q51,'SMILES Materials Info'!$B:$B,0),4))</f>
        <v>2.1756788117892781E-4</v>
      </c>
      <c r="U51" t="s">
        <v>34</v>
      </c>
      <c r="V51" t="str">
        <f>INDEX('SMILES Materials Info'!$A:$F,MATCH(U51,'SMILES Materials Info'!$B:$B,0),1)</f>
        <v>[Li+].[B-]12(OC(=O)C(=O)O1)OC(=O)C(=O)O2  </v>
      </c>
      <c r="W51">
        <v>40</v>
      </c>
      <c r="X51">
        <f>W51/1000/( INDEX('SMILES Materials Info'!$A:$F,MATCH(U51,'SMILES Materials Info'!$B:$B,0),4))</f>
        <v>2.0641325998782163E-4</v>
      </c>
      <c r="Y51" t="s">
        <v>19</v>
      </c>
      <c r="Z51" t="str">
        <f>INDEX('SMILES Materials Info'!$A:$F,MATCH(Y51,'SMILES Materials Info'!$B:$B,0),1)</f>
        <v>[Li+].C(F)(F)(F)S(=O)(=O)[N-]S(=O)(=O)C(F)(F)F</v>
      </c>
      <c r="AA51">
        <v>75</v>
      </c>
      <c r="AB51">
        <f>AA51/1000/( INDEX('SMILES Materials Info'!$A:$F,MATCH(Y51,'SMILES Materials Info'!$B:$B,0),4))</f>
        <v>2.6125758953297591E-4</v>
      </c>
      <c r="AC51" t="s">
        <v>42</v>
      </c>
      <c r="AD51" t="str">
        <f>INDEX('SMILES Materials Info'!$A:$F,MATCH(AC51,'SMILES Materials Info'!$B:$B,0),1)</f>
        <v>C1COCO1</v>
      </c>
      <c r="AE51">
        <v>0</v>
      </c>
      <c r="AF51">
        <f>(INDEX('SMILES Materials Info'!$A:$F,MATCH(AC51,'SMILES Materials Info'!$B:$B,0),5)*(AE51/1000))/(INDEX('SMILES Materials Info'!$A:$F,MATCH(AC51,'SMILES Materials Info'!$B:$B,0),4))</f>
        <v>0</v>
      </c>
      <c r="AG51" s="7" t="s">
        <v>83</v>
      </c>
      <c r="AH51" t="str">
        <f>INDEX('SMILES Materials Info'!$A:$F,MATCH(AG51,'SMILES Materials Info'!$B:$B,0),1)</f>
        <v>CN1CCN(C1=O)C</v>
      </c>
      <c r="AI51">
        <v>500</v>
      </c>
      <c r="AJ51">
        <f>(INDEX('SMILES Materials Info'!$A:$F,MATCH(AG51,'SMILES Materials Info'!$B:$B,0),5)*(AI51/1000))/(INDEX('SMILES Materials Info'!$A:$F,MATCH(AG51,'SMILES Materials Info'!$B:$B,0),4))</f>
        <v>4.6255738164488218E-3</v>
      </c>
      <c r="AK51" s="7" t="s">
        <v>55</v>
      </c>
      <c r="AL51" t="str">
        <f>INDEX('SMILES Materials Info'!$A:$F,MATCH(AK51,'SMILES Materials Info'!$B:$B,0),1)</f>
        <v>C1COC(=O)O1</v>
      </c>
      <c r="AM51">
        <v>0</v>
      </c>
      <c r="AN51">
        <f>(INDEX('SMILES Materials Info'!$A:$F,MATCH(AK51,'SMILES Materials Info'!$B:$B,0),5)*(AM51/1000))/(INDEX('SMILES Materials Info'!$A:$F,MATCH(AK51,'SMILES Materials Info'!$B:$B,0),4))</f>
        <v>0</v>
      </c>
      <c r="AO51" s="7" t="s">
        <v>53</v>
      </c>
      <c r="AP51" t="str">
        <f>INDEX('SMILES Materials Info'!$A:$F,MATCH(AO51,'SMILES Materials Info'!$B:$B,0),1)</f>
        <v>COCCOCCOCCOCCOC</v>
      </c>
      <c r="AQ51">
        <v>500</v>
      </c>
      <c r="AR51">
        <f>(INDEX('SMILES Materials Info'!$A:$F,MATCH(AO51,'SMILES Materials Info'!$B:$B,0),5)*(AQ51/1000))/(INDEX('SMILES Materials Info'!$A:$F,MATCH(AO51,'SMILES Materials Info'!$B:$B,0),4))</f>
        <v>2.2696496776602585E-3</v>
      </c>
    </row>
    <row r="52" spans="1:46" x14ac:dyDescent="0.2">
      <c r="A52" t="s">
        <v>255</v>
      </c>
      <c r="B52" t="s">
        <v>163</v>
      </c>
      <c r="C52" t="s">
        <v>164</v>
      </c>
      <c r="D52" t="s">
        <v>10</v>
      </c>
      <c r="E52" t="s">
        <v>165</v>
      </c>
      <c r="F52" t="s">
        <v>166</v>
      </c>
      <c r="G52">
        <v>4.84</v>
      </c>
      <c r="H52">
        <v>46.31</v>
      </c>
      <c r="I52" s="8" t="s">
        <v>167</v>
      </c>
      <c r="J52" t="s">
        <v>168</v>
      </c>
      <c r="K52" t="s">
        <v>164</v>
      </c>
      <c r="L52" t="s">
        <v>169</v>
      </c>
      <c r="M52" s="7" t="s">
        <v>30</v>
      </c>
      <c r="N52" t="str">
        <f>INDEX('SMILES Materials Info'!A:F,MATCH(M52,'SMILES Materials Info'!B:B,0),1)</f>
        <v>[Li+].[Cl-]  </v>
      </c>
      <c r="O52">
        <v>60</v>
      </c>
      <c r="P52">
        <f>O52/1000/( INDEX('SMILES Materials Info'!$A:$F,MATCH(M52,'SMILES Materials Info'!$B:$B,0),4))</f>
        <v>1.4154281670205235E-3</v>
      </c>
      <c r="Q52" t="s">
        <v>38</v>
      </c>
      <c r="R52" t="str">
        <f>INDEX('SMILES Materials Info'!$A:$F,MATCH(Q52,'SMILES Materials Info'!$B:$B,0),1)</f>
        <v>[Li+].[N+](=O)([O-])[O-]</v>
      </c>
      <c r="S52">
        <v>15</v>
      </c>
      <c r="T52">
        <f>S52/1000/( INDEX('SMILES Materials Info'!$A:$F,MATCH(Q52,'SMILES Materials Info'!$B:$B,0),4))</f>
        <v>2.1756788117892781E-4</v>
      </c>
      <c r="U52" t="s">
        <v>34</v>
      </c>
      <c r="V52" t="str">
        <f>INDEX('SMILES Materials Info'!$A:$F,MATCH(U52,'SMILES Materials Info'!$B:$B,0),1)</f>
        <v>[Li+].[B-]12(OC(=O)C(=O)O1)OC(=O)C(=O)O2  </v>
      </c>
      <c r="W52">
        <v>40</v>
      </c>
      <c r="X52">
        <f>W52/1000/( INDEX('SMILES Materials Info'!$A:$F,MATCH(U52,'SMILES Materials Info'!$B:$B,0),4))</f>
        <v>2.0641325998782163E-4</v>
      </c>
      <c r="Y52" t="s">
        <v>19</v>
      </c>
      <c r="Z52" t="str">
        <f>INDEX('SMILES Materials Info'!$A:$F,MATCH(Y52,'SMILES Materials Info'!$B:$B,0),1)</f>
        <v>[Li+].C(F)(F)(F)S(=O)(=O)[N-]S(=O)(=O)C(F)(F)F</v>
      </c>
      <c r="AA52">
        <v>75</v>
      </c>
      <c r="AB52">
        <f>AA52/1000/( INDEX('SMILES Materials Info'!$A:$F,MATCH(Y52,'SMILES Materials Info'!$B:$B,0),4))</f>
        <v>2.6125758953297591E-4</v>
      </c>
      <c r="AC52" t="s">
        <v>42</v>
      </c>
      <c r="AD52" t="str">
        <f>INDEX('SMILES Materials Info'!$A:$F,MATCH(AC52,'SMILES Materials Info'!$B:$B,0),1)</f>
        <v>C1COCO1</v>
      </c>
      <c r="AE52">
        <v>0</v>
      </c>
      <c r="AF52">
        <f>(INDEX('SMILES Materials Info'!$A:$F,MATCH(AC52,'SMILES Materials Info'!$B:$B,0),5)*(AE52/1000))/(INDEX('SMILES Materials Info'!$A:$F,MATCH(AC52,'SMILES Materials Info'!$B:$B,0),4))</f>
        <v>0</v>
      </c>
      <c r="AG52" s="7" t="s">
        <v>83</v>
      </c>
      <c r="AH52" t="str">
        <f>INDEX('SMILES Materials Info'!$A:$F,MATCH(AG52,'SMILES Materials Info'!$B:$B,0),1)</f>
        <v>CN1CCN(C1=O)C</v>
      </c>
      <c r="AI52">
        <v>500</v>
      </c>
      <c r="AJ52">
        <f>(INDEX('SMILES Materials Info'!$A:$F,MATCH(AG52,'SMILES Materials Info'!$B:$B,0),5)*(AI52/1000))/(INDEX('SMILES Materials Info'!$A:$F,MATCH(AG52,'SMILES Materials Info'!$B:$B,0),4))</f>
        <v>4.6255738164488218E-3</v>
      </c>
      <c r="AK52" s="7" t="s">
        <v>55</v>
      </c>
      <c r="AL52" t="str">
        <f>INDEX('SMILES Materials Info'!$A:$F,MATCH(AK52,'SMILES Materials Info'!$B:$B,0),1)</f>
        <v>C1COC(=O)O1</v>
      </c>
      <c r="AM52">
        <v>0</v>
      </c>
      <c r="AN52">
        <f>(INDEX('SMILES Materials Info'!$A:$F,MATCH(AK52,'SMILES Materials Info'!$B:$B,0),5)*(AM52/1000))/(INDEX('SMILES Materials Info'!$A:$F,MATCH(AK52,'SMILES Materials Info'!$B:$B,0),4))</f>
        <v>0</v>
      </c>
      <c r="AO52" s="7" t="s">
        <v>53</v>
      </c>
      <c r="AP52" t="str">
        <f>INDEX('SMILES Materials Info'!$A:$F,MATCH(AO52,'SMILES Materials Info'!$B:$B,0),1)</f>
        <v>COCCOCCOCCOCCOC</v>
      </c>
      <c r="AQ52">
        <v>500</v>
      </c>
      <c r="AR52">
        <f>(INDEX('SMILES Materials Info'!$A:$F,MATCH(AO52,'SMILES Materials Info'!$B:$B,0),5)*(AQ52/1000))/(INDEX('SMILES Materials Info'!$A:$F,MATCH(AO52,'SMILES Materials Info'!$B:$B,0),4))</f>
        <v>2.2696496776602585E-3</v>
      </c>
    </row>
    <row r="53" spans="1:46" x14ac:dyDescent="0.2">
      <c r="A53" t="s">
        <v>256</v>
      </c>
      <c r="B53" t="s">
        <v>163</v>
      </c>
      <c r="C53" t="s">
        <v>164</v>
      </c>
      <c r="D53" t="s">
        <v>10</v>
      </c>
      <c r="E53" t="s">
        <v>165</v>
      </c>
      <c r="F53" t="s">
        <v>166</v>
      </c>
      <c r="G53">
        <v>5.23</v>
      </c>
      <c r="H53">
        <v>48.12</v>
      </c>
      <c r="I53" s="8" t="s">
        <v>167</v>
      </c>
      <c r="J53" t="s">
        <v>168</v>
      </c>
      <c r="K53" t="s">
        <v>164</v>
      </c>
      <c r="L53" t="s">
        <v>169</v>
      </c>
      <c r="M53" s="7" t="s">
        <v>30</v>
      </c>
      <c r="N53" t="str">
        <f>INDEX('SMILES Materials Info'!A:F,MATCH(M53,'SMILES Materials Info'!B:B,0),1)</f>
        <v>[Li+].[Cl-]  </v>
      </c>
      <c r="O53">
        <v>60</v>
      </c>
      <c r="P53">
        <f>O53/1000/( INDEX('SMILES Materials Info'!$A:$F,MATCH(M53,'SMILES Materials Info'!$B:$B,0),4))</f>
        <v>1.4154281670205235E-3</v>
      </c>
      <c r="Q53" t="s">
        <v>38</v>
      </c>
      <c r="R53" t="str">
        <f>INDEX('SMILES Materials Info'!$A:$F,MATCH(Q53,'SMILES Materials Info'!$B:$B,0),1)</f>
        <v>[Li+].[N+](=O)([O-])[O-]</v>
      </c>
      <c r="S53">
        <v>15</v>
      </c>
      <c r="T53">
        <f>S53/1000/( INDEX('SMILES Materials Info'!$A:$F,MATCH(Q53,'SMILES Materials Info'!$B:$B,0),4))</f>
        <v>2.1756788117892781E-4</v>
      </c>
      <c r="U53" t="s">
        <v>34</v>
      </c>
      <c r="V53" t="str">
        <f>INDEX('SMILES Materials Info'!$A:$F,MATCH(U53,'SMILES Materials Info'!$B:$B,0),1)</f>
        <v>[Li+].[B-]12(OC(=O)C(=O)O1)OC(=O)C(=O)O2  </v>
      </c>
      <c r="W53">
        <v>40</v>
      </c>
      <c r="X53">
        <f>W53/1000/( INDEX('SMILES Materials Info'!$A:$F,MATCH(U53,'SMILES Materials Info'!$B:$B,0),4))</f>
        <v>2.0641325998782163E-4</v>
      </c>
      <c r="Y53" t="s">
        <v>19</v>
      </c>
      <c r="Z53" t="str">
        <f>INDEX('SMILES Materials Info'!$A:$F,MATCH(Y53,'SMILES Materials Info'!$B:$B,0),1)</f>
        <v>[Li+].C(F)(F)(F)S(=O)(=O)[N-]S(=O)(=O)C(F)(F)F</v>
      </c>
      <c r="AA53">
        <v>75</v>
      </c>
      <c r="AB53">
        <f>AA53/1000/( INDEX('SMILES Materials Info'!$A:$F,MATCH(Y53,'SMILES Materials Info'!$B:$B,0),4))</f>
        <v>2.6125758953297591E-4</v>
      </c>
      <c r="AC53" t="s">
        <v>42</v>
      </c>
      <c r="AD53" t="str">
        <f>INDEX('SMILES Materials Info'!$A:$F,MATCH(AC53,'SMILES Materials Info'!$B:$B,0),1)</f>
        <v>C1COCO1</v>
      </c>
      <c r="AE53">
        <v>0</v>
      </c>
      <c r="AF53">
        <f>(INDEX('SMILES Materials Info'!$A:$F,MATCH(AC53,'SMILES Materials Info'!$B:$B,0),5)*(AE53/1000))/(INDEX('SMILES Materials Info'!$A:$F,MATCH(AC53,'SMILES Materials Info'!$B:$B,0),4))</f>
        <v>0</v>
      </c>
      <c r="AG53" s="7" t="s">
        <v>83</v>
      </c>
      <c r="AH53" t="str">
        <f>INDEX('SMILES Materials Info'!$A:$F,MATCH(AG53,'SMILES Materials Info'!$B:$B,0),1)</f>
        <v>CN1CCN(C1=O)C</v>
      </c>
      <c r="AI53">
        <v>500</v>
      </c>
      <c r="AJ53">
        <f>(INDEX('SMILES Materials Info'!$A:$F,MATCH(AG53,'SMILES Materials Info'!$B:$B,0),5)*(AI53/1000))/(INDEX('SMILES Materials Info'!$A:$F,MATCH(AG53,'SMILES Materials Info'!$B:$B,0),4))</f>
        <v>4.6255738164488218E-3</v>
      </c>
      <c r="AK53" s="7" t="s">
        <v>55</v>
      </c>
      <c r="AL53" t="str">
        <f>INDEX('SMILES Materials Info'!$A:$F,MATCH(AK53,'SMILES Materials Info'!$B:$B,0),1)</f>
        <v>C1COC(=O)O1</v>
      </c>
      <c r="AM53">
        <v>0</v>
      </c>
      <c r="AN53">
        <f>(INDEX('SMILES Materials Info'!$A:$F,MATCH(AK53,'SMILES Materials Info'!$B:$B,0),5)*(AM53/1000))/(INDEX('SMILES Materials Info'!$A:$F,MATCH(AK53,'SMILES Materials Info'!$B:$B,0),4))</f>
        <v>0</v>
      </c>
      <c r="AO53" s="7" t="s">
        <v>53</v>
      </c>
      <c r="AP53" t="str">
        <f>INDEX('SMILES Materials Info'!$A:$F,MATCH(AO53,'SMILES Materials Info'!$B:$B,0),1)</f>
        <v>COCCOCCOCCOCCOC</v>
      </c>
      <c r="AQ53">
        <v>500</v>
      </c>
      <c r="AR53">
        <f>(INDEX('SMILES Materials Info'!$A:$F,MATCH(AO53,'SMILES Materials Info'!$B:$B,0),5)*(AQ53/1000))/(INDEX('SMILES Materials Info'!$A:$F,MATCH(AO53,'SMILES Materials Info'!$B:$B,0),4))</f>
        <v>2.2696496776602585E-3</v>
      </c>
    </row>
    <row r="54" spans="1:46" x14ac:dyDescent="0.2">
      <c r="A54" t="s">
        <v>257</v>
      </c>
      <c r="B54" t="s">
        <v>163</v>
      </c>
      <c r="C54" t="s">
        <v>164</v>
      </c>
      <c r="D54" t="s">
        <v>10</v>
      </c>
      <c r="E54" t="s">
        <v>165</v>
      </c>
      <c r="F54" t="s">
        <v>166</v>
      </c>
      <c r="G54">
        <v>4.7</v>
      </c>
      <c r="H54">
        <v>40.869565217391305</v>
      </c>
      <c r="I54" s="8" t="s">
        <v>167</v>
      </c>
      <c r="J54" t="s">
        <v>168</v>
      </c>
      <c r="K54" t="s">
        <v>164</v>
      </c>
      <c r="L54" t="s">
        <v>169</v>
      </c>
      <c r="M54" s="7" t="s">
        <v>30</v>
      </c>
      <c r="N54" t="str">
        <f>INDEX('SMILES Materials Info'!A:F,MATCH(M54,'SMILES Materials Info'!B:B,0),1)</f>
        <v>[Li+].[Cl-]  </v>
      </c>
      <c r="O54">
        <v>8.5</v>
      </c>
      <c r="P54">
        <f>O54/1000/( INDEX('SMILES Materials Info'!$A:$F,MATCH(M54,'SMILES Materials Info'!$B:$B,0),4))</f>
        <v>2.0051899032790755E-4</v>
      </c>
      <c r="Q54" t="s">
        <v>38</v>
      </c>
      <c r="R54" t="str">
        <f>INDEX('SMILES Materials Info'!$A:$F,MATCH(Q54,'SMILES Materials Info'!$B:$B,0),1)</f>
        <v>[Li+].[N+](=O)([O-])[O-]</v>
      </c>
      <c r="S54">
        <v>20.6</v>
      </c>
      <c r="T54">
        <f>S54/1000/( INDEX('SMILES Materials Info'!$A:$F,MATCH(Q54,'SMILES Materials Info'!$B:$B,0),4))</f>
        <v>2.9879322348572753E-4</v>
      </c>
      <c r="U54" t="s">
        <v>34</v>
      </c>
      <c r="V54" t="str">
        <f>INDEX('SMILES Materials Info'!$A:$F,MATCH(U54,'SMILES Materials Info'!$B:$B,0),1)</f>
        <v>[Li+].[B-]12(OC(=O)C(=O)O1)OC(=O)C(=O)O2  </v>
      </c>
      <c r="W54">
        <v>19.5</v>
      </c>
      <c r="X54">
        <f>W54/1000/( INDEX('SMILES Materials Info'!$A:$F,MATCH(U54,'SMILES Materials Info'!$B:$B,0),4))</f>
        <v>1.0062646424406304E-4</v>
      </c>
      <c r="Y54" t="s">
        <v>19</v>
      </c>
      <c r="Z54" t="str">
        <f>INDEX('SMILES Materials Info'!$A:$F,MATCH(Y54,'SMILES Materials Info'!$B:$B,0),1)</f>
        <v>[Li+].C(F)(F)(F)S(=O)(=O)[N-]S(=O)(=O)C(F)(F)F</v>
      </c>
      <c r="AA54">
        <v>229.7</v>
      </c>
      <c r="AB54">
        <f>AA54/1000/( INDEX('SMILES Materials Info'!$A:$F,MATCH(Y54,'SMILES Materials Info'!$B:$B,0),4))</f>
        <v>8.0014491087632752E-4</v>
      </c>
      <c r="AC54" t="s">
        <v>42</v>
      </c>
      <c r="AD54" t="str">
        <f>INDEX('SMILES Materials Info'!$A:$F,MATCH(AC54,'SMILES Materials Info'!$B:$B,0),1)</f>
        <v>C1COCO1</v>
      </c>
      <c r="AE54">
        <v>149.1</v>
      </c>
      <c r="AF54">
        <f>AE54/1000/( INDEX('SMILES Materials Info'!$A:$F,MATCH(AC54,'SMILES Materials Info'!$B:$B,0),4))</f>
        <v>2.0127161543757334E-3</v>
      </c>
      <c r="AG54" s="7" t="s">
        <v>83</v>
      </c>
      <c r="AH54" t="str">
        <f>INDEX('SMILES Materials Info'!$A:$F,MATCH(AG54,'SMILES Materials Info'!$B:$B,0),1)</f>
        <v>CN1CCN(C1=O)C</v>
      </c>
      <c r="AI54">
        <v>117.1</v>
      </c>
      <c r="AJ54">
        <f>AI54/1000/( INDEX('SMILES Materials Info'!$A:$F,MATCH(AG54,'SMILES Materials Info'!$B:$B,0),4))</f>
        <v>1.025861162701055E-3</v>
      </c>
      <c r="AK54" s="7" t="s">
        <v>55</v>
      </c>
      <c r="AL54" t="str">
        <f>INDEX('SMILES Materials Info'!$A:$F,MATCH(AK54,'SMILES Materials Info'!$B:$B,0),1)</f>
        <v>C1COC(=O)O1</v>
      </c>
      <c r="AM54">
        <v>178.3</v>
      </c>
      <c r="AN54">
        <f>AM54/1000/( INDEX('SMILES Materials Info'!$A:$F,MATCH(AK54,'SMILES Materials Info'!$B:$B,0),4))</f>
        <v>2.0247098635052577E-3</v>
      </c>
      <c r="AO54" s="7" t="s">
        <v>53</v>
      </c>
      <c r="AP54" t="str">
        <f>INDEX('SMILES Materials Info'!$A:$F,MATCH(AO54,'SMILES Materials Info'!$B:$B,0),1)</f>
        <v>COCCOCCOCCOCCOC</v>
      </c>
      <c r="AQ54">
        <v>800.7</v>
      </c>
      <c r="AR54">
        <f>AQ54/1000/( INDEX('SMILES Materials Info'!$A:$F,MATCH(AO54,'SMILES Materials Info'!$B:$B,0),4))</f>
        <v>3.6021972188356182E-3</v>
      </c>
    </row>
    <row r="55" spans="1:46" x14ac:dyDescent="0.2">
      <c r="A55" t="s">
        <v>258</v>
      </c>
      <c r="B55" t="s">
        <v>163</v>
      </c>
      <c r="C55" t="s">
        <v>164</v>
      </c>
      <c r="D55" t="s">
        <v>10</v>
      </c>
      <c r="E55" t="s">
        <v>165</v>
      </c>
      <c r="F55" t="s">
        <v>166</v>
      </c>
      <c r="G55">
        <v>4.0999999999999996</v>
      </c>
      <c r="H55">
        <v>37.272727272727266</v>
      </c>
      <c r="I55" s="8" t="s">
        <v>167</v>
      </c>
      <c r="J55" t="s">
        <v>168</v>
      </c>
      <c r="K55" t="s">
        <v>164</v>
      </c>
      <c r="L55" t="s">
        <v>169</v>
      </c>
      <c r="M55" s="7" t="s">
        <v>30</v>
      </c>
      <c r="N55" t="str">
        <f>INDEX('SMILES Materials Info'!A:F,MATCH(M55,'SMILES Materials Info'!B:B,0),1)</f>
        <v>[Li+].[Cl-]  </v>
      </c>
      <c r="O55">
        <v>8.5</v>
      </c>
      <c r="P55">
        <f>O55/1000/( INDEX('SMILES Materials Info'!$A:$F,MATCH(M55,'SMILES Materials Info'!$B:$B,0),4))</f>
        <v>2.0051899032790755E-4</v>
      </c>
      <c r="Q55" t="s">
        <v>38</v>
      </c>
      <c r="R55" t="str">
        <f>INDEX('SMILES Materials Info'!$A:$F,MATCH(Q55,'SMILES Materials Info'!$B:$B,0),1)</f>
        <v>[Li+].[N+](=O)([O-])[O-]</v>
      </c>
      <c r="S55">
        <v>20.6</v>
      </c>
      <c r="T55">
        <f>S55/1000/( INDEX('SMILES Materials Info'!$A:$F,MATCH(Q55,'SMILES Materials Info'!$B:$B,0),4))</f>
        <v>2.9879322348572753E-4</v>
      </c>
      <c r="U55" t="s">
        <v>34</v>
      </c>
      <c r="V55" t="str">
        <f>INDEX('SMILES Materials Info'!$A:$F,MATCH(U55,'SMILES Materials Info'!$B:$B,0),1)</f>
        <v>[Li+].[B-]12(OC(=O)C(=O)O1)OC(=O)C(=O)O2  </v>
      </c>
      <c r="W55">
        <v>19.5</v>
      </c>
      <c r="X55">
        <f>W55/1000/( INDEX('SMILES Materials Info'!$A:$F,MATCH(U55,'SMILES Materials Info'!$B:$B,0),4))</f>
        <v>1.0062646424406304E-4</v>
      </c>
      <c r="Y55" t="s">
        <v>19</v>
      </c>
      <c r="Z55" t="str">
        <f>INDEX('SMILES Materials Info'!$A:$F,MATCH(Y55,'SMILES Materials Info'!$B:$B,0),1)</f>
        <v>[Li+].C(F)(F)(F)S(=O)(=O)[N-]S(=O)(=O)C(F)(F)F</v>
      </c>
      <c r="AA55">
        <v>229.7</v>
      </c>
      <c r="AB55">
        <f>AA55/1000/( INDEX('SMILES Materials Info'!$A:$F,MATCH(Y55,'SMILES Materials Info'!$B:$B,0),4))</f>
        <v>8.0014491087632752E-4</v>
      </c>
      <c r="AC55" t="s">
        <v>42</v>
      </c>
      <c r="AD55" t="str">
        <f>INDEX('SMILES Materials Info'!$A:$F,MATCH(AC55,'SMILES Materials Info'!$B:$B,0),1)</f>
        <v>C1COCO1</v>
      </c>
      <c r="AE55">
        <v>149.1</v>
      </c>
      <c r="AF55">
        <f>AE55/1000/( INDEX('SMILES Materials Info'!$A:$F,MATCH(AC55,'SMILES Materials Info'!$B:$B,0),4))</f>
        <v>2.0127161543757334E-3</v>
      </c>
      <c r="AG55" s="7" t="s">
        <v>83</v>
      </c>
      <c r="AH55" t="str">
        <f>INDEX('SMILES Materials Info'!$A:$F,MATCH(AG55,'SMILES Materials Info'!$B:$B,0),1)</f>
        <v>CN1CCN(C1=O)C</v>
      </c>
      <c r="AI55">
        <v>117.1</v>
      </c>
      <c r="AJ55">
        <f>AI55/1000/( INDEX('SMILES Materials Info'!$A:$F,MATCH(AG55,'SMILES Materials Info'!$B:$B,0),4))</f>
        <v>1.025861162701055E-3</v>
      </c>
      <c r="AK55" s="7" t="s">
        <v>55</v>
      </c>
      <c r="AL55" t="str">
        <f>INDEX('SMILES Materials Info'!$A:$F,MATCH(AK55,'SMILES Materials Info'!$B:$B,0),1)</f>
        <v>C1COC(=O)O1</v>
      </c>
      <c r="AM55">
        <v>178.3</v>
      </c>
      <c r="AN55">
        <f>AM55/1000/( INDEX('SMILES Materials Info'!$A:$F,MATCH(AK55,'SMILES Materials Info'!$B:$B,0),4))</f>
        <v>2.0247098635052577E-3</v>
      </c>
      <c r="AO55" s="7" t="s">
        <v>53</v>
      </c>
      <c r="AP55" t="str">
        <f>INDEX('SMILES Materials Info'!$A:$F,MATCH(AO55,'SMILES Materials Info'!$B:$B,0),1)</f>
        <v>COCCOCCOCCOCCOC</v>
      </c>
      <c r="AQ55">
        <v>800.7</v>
      </c>
      <c r="AR55">
        <f>AQ55/1000/( INDEX('SMILES Materials Info'!$A:$F,MATCH(AO55,'SMILES Materials Info'!$B:$B,0),4))</f>
        <v>3.6021972188356182E-3</v>
      </c>
    </row>
    <row r="56" spans="1:46" x14ac:dyDescent="0.2">
      <c r="A56" t="s">
        <v>259</v>
      </c>
      <c r="B56" t="s">
        <v>163</v>
      </c>
      <c r="C56" t="s">
        <v>164</v>
      </c>
      <c r="D56" t="s">
        <v>10</v>
      </c>
      <c r="E56" t="s">
        <v>165</v>
      </c>
      <c r="F56" t="s">
        <v>166</v>
      </c>
      <c r="G56">
        <v>7.1</v>
      </c>
      <c r="H56">
        <v>49.650349650349646</v>
      </c>
      <c r="I56" s="8" t="s">
        <v>167</v>
      </c>
      <c r="J56" t="s">
        <v>168</v>
      </c>
      <c r="K56" t="s">
        <v>164</v>
      </c>
      <c r="L56" t="s">
        <v>169</v>
      </c>
      <c r="M56" s="7" t="s">
        <v>30</v>
      </c>
      <c r="N56" t="str">
        <f>INDEX('SMILES Materials Info'!A:F,MATCH(M56,'SMILES Materials Info'!B:B,0),1)</f>
        <v>[Li+].[Cl-]  </v>
      </c>
      <c r="O56">
        <v>8.5</v>
      </c>
      <c r="P56">
        <f>O56/1000/( INDEX('SMILES Materials Info'!$A:$F,MATCH(M56,'SMILES Materials Info'!$B:$B,0),4))</f>
        <v>2.0051899032790755E-4</v>
      </c>
      <c r="Q56" t="s">
        <v>38</v>
      </c>
      <c r="R56" t="str">
        <f>INDEX('SMILES Materials Info'!$A:$F,MATCH(Q56,'SMILES Materials Info'!$B:$B,0),1)</f>
        <v>[Li+].[N+](=O)([O-])[O-]</v>
      </c>
      <c r="S56">
        <v>20.6</v>
      </c>
      <c r="T56">
        <f>S56/1000/( INDEX('SMILES Materials Info'!$A:$F,MATCH(Q56,'SMILES Materials Info'!$B:$B,0),4))</f>
        <v>2.9879322348572753E-4</v>
      </c>
      <c r="U56" t="s">
        <v>34</v>
      </c>
      <c r="V56" t="str">
        <f>INDEX('SMILES Materials Info'!$A:$F,MATCH(U56,'SMILES Materials Info'!$B:$B,0),1)</f>
        <v>[Li+].[B-]12(OC(=O)C(=O)O1)OC(=O)C(=O)O2  </v>
      </c>
      <c r="W56">
        <v>19.5</v>
      </c>
      <c r="X56">
        <f>W56/1000/( INDEX('SMILES Materials Info'!$A:$F,MATCH(U56,'SMILES Materials Info'!$B:$B,0),4))</f>
        <v>1.0062646424406304E-4</v>
      </c>
      <c r="Y56" t="s">
        <v>19</v>
      </c>
      <c r="Z56" t="str">
        <f>INDEX('SMILES Materials Info'!$A:$F,MATCH(Y56,'SMILES Materials Info'!$B:$B,0),1)</f>
        <v>[Li+].C(F)(F)(F)S(=O)(=O)[N-]S(=O)(=O)C(F)(F)F</v>
      </c>
      <c r="AA56">
        <v>229.7</v>
      </c>
      <c r="AB56">
        <f>AA56/1000/( INDEX('SMILES Materials Info'!$A:$F,MATCH(Y56,'SMILES Materials Info'!$B:$B,0),4))</f>
        <v>8.0014491087632752E-4</v>
      </c>
      <c r="AC56" t="s">
        <v>42</v>
      </c>
      <c r="AD56" t="str">
        <f>INDEX('SMILES Materials Info'!$A:$F,MATCH(AC56,'SMILES Materials Info'!$B:$B,0),1)</f>
        <v>C1COCO1</v>
      </c>
      <c r="AE56">
        <v>149.1</v>
      </c>
      <c r="AF56">
        <f>AE56/1000/( INDEX('SMILES Materials Info'!$A:$F,MATCH(AC56,'SMILES Materials Info'!$B:$B,0),4))</f>
        <v>2.0127161543757334E-3</v>
      </c>
      <c r="AG56" s="7" t="s">
        <v>83</v>
      </c>
      <c r="AH56" t="str">
        <f>INDEX('SMILES Materials Info'!$A:$F,MATCH(AG56,'SMILES Materials Info'!$B:$B,0),1)</f>
        <v>CN1CCN(C1=O)C</v>
      </c>
      <c r="AI56">
        <v>117.1</v>
      </c>
      <c r="AJ56">
        <f>AI56/1000/( INDEX('SMILES Materials Info'!$A:$F,MATCH(AG56,'SMILES Materials Info'!$B:$B,0),4))</f>
        <v>1.025861162701055E-3</v>
      </c>
      <c r="AK56" s="7" t="s">
        <v>55</v>
      </c>
      <c r="AL56" t="str">
        <f>INDEX('SMILES Materials Info'!$A:$F,MATCH(AK56,'SMILES Materials Info'!$B:$B,0),1)</f>
        <v>C1COC(=O)O1</v>
      </c>
      <c r="AM56">
        <v>178.3</v>
      </c>
      <c r="AN56">
        <f>AM56/1000/( INDEX('SMILES Materials Info'!$A:$F,MATCH(AK56,'SMILES Materials Info'!$B:$B,0),4))</f>
        <v>2.0247098635052577E-3</v>
      </c>
      <c r="AO56" s="7" t="s">
        <v>53</v>
      </c>
      <c r="AP56" t="str">
        <f>INDEX('SMILES Materials Info'!$A:$F,MATCH(AO56,'SMILES Materials Info'!$B:$B,0),1)</f>
        <v>COCCOCCOCCOCCOC</v>
      </c>
      <c r="AQ56">
        <v>800.7</v>
      </c>
      <c r="AR56">
        <f>AQ56/1000/( INDEX('SMILES Materials Info'!$A:$F,MATCH(AO56,'SMILES Materials Info'!$B:$B,0),4))</f>
        <v>3.6021972188356182E-3</v>
      </c>
    </row>
    <row r="57" spans="1:46" x14ac:dyDescent="0.2">
      <c r="A57" t="s">
        <v>260</v>
      </c>
      <c r="B57" t="s">
        <v>163</v>
      </c>
      <c r="C57" t="s">
        <v>164</v>
      </c>
      <c r="D57" t="s">
        <v>10</v>
      </c>
      <c r="E57" t="s">
        <v>165</v>
      </c>
      <c r="F57" t="s">
        <v>166</v>
      </c>
      <c r="G57">
        <v>6.4</v>
      </c>
      <c r="H57">
        <v>46.376811594202898</v>
      </c>
      <c r="I57" s="8" t="s">
        <v>167</v>
      </c>
      <c r="J57" t="s">
        <v>168</v>
      </c>
      <c r="K57" t="s">
        <v>164</v>
      </c>
      <c r="L57" t="s">
        <v>169</v>
      </c>
      <c r="M57" s="7" t="s">
        <v>30</v>
      </c>
      <c r="N57" t="str">
        <f>INDEX('SMILES Materials Info'!A:F,MATCH(M57,'SMILES Materials Info'!B:B,0),1)</f>
        <v>[Li+].[Cl-]  </v>
      </c>
      <c r="O57">
        <v>8.5</v>
      </c>
      <c r="P57">
        <f>O57/1000/( INDEX('SMILES Materials Info'!$A:$F,MATCH(M57,'SMILES Materials Info'!$B:$B,0),4))</f>
        <v>2.0051899032790755E-4</v>
      </c>
      <c r="Q57" t="s">
        <v>38</v>
      </c>
      <c r="R57" t="str">
        <f>INDEX('SMILES Materials Info'!$A:$F,MATCH(Q57,'SMILES Materials Info'!$B:$B,0),1)</f>
        <v>[Li+].[N+](=O)([O-])[O-]</v>
      </c>
      <c r="S57">
        <v>20.6</v>
      </c>
      <c r="T57">
        <f>S57/1000/( INDEX('SMILES Materials Info'!$A:$F,MATCH(Q57,'SMILES Materials Info'!$B:$B,0),4))</f>
        <v>2.9879322348572753E-4</v>
      </c>
      <c r="U57" t="s">
        <v>34</v>
      </c>
      <c r="V57" t="str">
        <f>INDEX('SMILES Materials Info'!$A:$F,MATCH(U57,'SMILES Materials Info'!$B:$B,0),1)</f>
        <v>[Li+].[B-]12(OC(=O)C(=O)O1)OC(=O)C(=O)O2  </v>
      </c>
      <c r="W57">
        <v>19.5</v>
      </c>
      <c r="X57">
        <f>W57/1000/( INDEX('SMILES Materials Info'!$A:$F,MATCH(U57,'SMILES Materials Info'!$B:$B,0),4))</f>
        <v>1.0062646424406304E-4</v>
      </c>
      <c r="Y57" t="s">
        <v>19</v>
      </c>
      <c r="Z57" t="str">
        <f>INDEX('SMILES Materials Info'!$A:$F,MATCH(Y57,'SMILES Materials Info'!$B:$B,0),1)</f>
        <v>[Li+].C(F)(F)(F)S(=O)(=O)[N-]S(=O)(=O)C(F)(F)F</v>
      </c>
      <c r="AA57">
        <v>229.7</v>
      </c>
      <c r="AB57">
        <f>AA57/1000/( INDEX('SMILES Materials Info'!$A:$F,MATCH(Y57,'SMILES Materials Info'!$B:$B,0),4))</f>
        <v>8.0014491087632752E-4</v>
      </c>
      <c r="AC57" t="s">
        <v>42</v>
      </c>
      <c r="AD57" t="str">
        <f>INDEX('SMILES Materials Info'!$A:$F,MATCH(AC57,'SMILES Materials Info'!$B:$B,0),1)</f>
        <v>C1COCO1</v>
      </c>
      <c r="AE57">
        <v>149.1</v>
      </c>
      <c r="AF57">
        <f>AE57/1000/( INDEX('SMILES Materials Info'!$A:$F,MATCH(AC57,'SMILES Materials Info'!$B:$B,0),4))</f>
        <v>2.0127161543757334E-3</v>
      </c>
      <c r="AG57" s="7" t="s">
        <v>83</v>
      </c>
      <c r="AH57" t="str">
        <f>INDEX('SMILES Materials Info'!$A:$F,MATCH(AG57,'SMILES Materials Info'!$B:$B,0),1)</f>
        <v>CN1CCN(C1=O)C</v>
      </c>
      <c r="AI57">
        <v>117.1</v>
      </c>
      <c r="AJ57">
        <f>AI57/1000/( INDEX('SMILES Materials Info'!$A:$F,MATCH(AG57,'SMILES Materials Info'!$B:$B,0),4))</f>
        <v>1.025861162701055E-3</v>
      </c>
      <c r="AK57" s="7" t="s">
        <v>55</v>
      </c>
      <c r="AL57" t="str">
        <f>INDEX('SMILES Materials Info'!$A:$F,MATCH(AK57,'SMILES Materials Info'!$B:$B,0),1)</f>
        <v>C1COC(=O)O1</v>
      </c>
      <c r="AM57">
        <v>178.3</v>
      </c>
      <c r="AN57">
        <f>AM57/1000/( INDEX('SMILES Materials Info'!$A:$F,MATCH(AK57,'SMILES Materials Info'!$B:$B,0),4))</f>
        <v>2.0247098635052577E-3</v>
      </c>
      <c r="AO57" s="7" t="s">
        <v>53</v>
      </c>
      <c r="AP57" t="str">
        <f>INDEX('SMILES Materials Info'!$A:$F,MATCH(AO57,'SMILES Materials Info'!$B:$B,0),1)</f>
        <v>COCCOCCOCCOCCOC</v>
      </c>
      <c r="AQ57">
        <v>800.7</v>
      </c>
      <c r="AR57">
        <f>AQ57/1000/( INDEX('SMILES Materials Info'!$A:$F,MATCH(AO57,'SMILES Materials Info'!$B:$B,0),4))</f>
        <v>3.6021972188356182E-3</v>
      </c>
    </row>
    <row r="58" spans="1:46" x14ac:dyDescent="0.2">
      <c r="A58" t="s">
        <v>261</v>
      </c>
      <c r="B58" t="s">
        <v>163</v>
      </c>
      <c r="C58" t="s">
        <v>164</v>
      </c>
      <c r="D58" t="s">
        <v>10</v>
      </c>
      <c r="E58" t="s">
        <v>165</v>
      </c>
      <c r="F58" t="s">
        <v>166</v>
      </c>
      <c r="G58">
        <v>4.3</v>
      </c>
      <c r="H58">
        <v>38.392857142857146</v>
      </c>
      <c r="I58" s="8" t="s">
        <v>167</v>
      </c>
      <c r="J58" t="s">
        <v>168</v>
      </c>
      <c r="K58" t="s">
        <v>164</v>
      </c>
      <c r="L58" t="s">
        <v>169</v>
      </c>
      <c r="M58" s="7" t="s">
        <v>30</v>
      </c>
      <c r="N58" t="str">
        <f>INDEX('SMILES Materials Info'!A:F,MATCH(M58,'SMILES Materials Info'!B:B,0),1)</f>
        <v>[Li+].[Cl-]  </v>
      </c>
      <c r="O58">
        <v>17.100000000000001</v>
      </c>
      <c r="P58">
        <f>O58/1000/( INDEX('SMILES Materials Info'!$A:$F,MATCH(M58,'SMILES Materials Info'!$B:$B,0),4))</f>
        <v>4.0339702760084929E-4</v>
      </c>
      <c r="Q58" t="s">
        <v>38</v>
      </c>
      <c r="R58" t="str">
        <f>INDEX('SMILES Materials Info'!$A:$F,MATCH(Q58,'SMILES Materials Info'!$B:$B,0),1)</f>
        <v>[Li+].[N+](=O)([O-])[O-]</v>
      </c>
      <c r="S58">
        <v>6.9</v>
      </c>
      <c r="T58">
        <f>S58/1000/( INDEX('SMILES Materials Info'!$A:$F,MATCH(Q58,'SMILES Materials Info'!$B:$B,0),4))</f>
        <v>1.0008122534230681E-4</v>
      </c>
      <c r="U58" t="s">
        <v>34</v>
      </c>
      <c r="V58" t="str">
        <f>INDEX('SMILES Materials Info'!$A:$F,MATCH(U58,'SMILES Materials Info'!$B:$B,0),1)</f>
        <v>[Li+].[B-]12(OC(=O)C(=O)O1)OC(=O)C(=O)O2  </v>
      </c>
      <c r="W58">
        <v>39</v>
      </c>
      <c r="X58">
        <f>W58/1000/( INDEX('SMILES Materials Info'!$A:$F,MATCH(U58,'SMILES Materials Info'!$B:$B,0),4))</f>
        <v>2.0125292848812608E-4</v>
      </c>
      <c r="Y58" t="s">
        <v>19</v>
      </c>
      <c r="Z58" t="str">
        <f>INDEX('SMILES Materials Info'!$A:$F,MATCH(Y58,'SMILES Materials Info'!$B:$B,0),1)</f>
        <v>[Li+].C(F)(F)(F)S(=O)(=O)[N-]S(=O)(=O)C(F)(F)F</v>
      </c>
      <c r="AA58">
        <v>143.69999999999999</v>
      </c>
      <c r="AB58">
        <f>AA58/1000/( INDEX('SMILES Materials Info'!$A:$F,MATCH(Y58,'SMILES Materials Info'!$B:$B,0),4))</f>
        <v>5.0056954154518182E-4</v>
      </c>
      <c r="AC58" t="s">
        <v>42</v>
      </c>
      <c r="AD58" t="str">
        <f>INDEX('SMILES Materials Info'!$A:$F,MATCH(AC58,'SMILES Materials Info'!$B:$B,0),1)</f>
        <v>C1COCO1</v>
      </c>
      <c r="AE58">
        <v>149.6</v>
      </c>
      <c r="AF58">
        <f>AE58/1000/( INDEX('SMILES Materials Info'!$A:$F,MATCH(AC58,'SMILES Materials Info'!$B:$B,0),4))</f>
        <v>2.0194657055305817E-3</v>
      </c>
      <c r="AG58" s="7" t="s">
        <v>83</v>
      </c>
      <c r="AH58" t="str">
        <f>INDEX('SMILES Materials Info'!$A:$F,MATCH(AG58,'SMILES Materials Info'!$B:$B,0),1)</f>
        <v>CN1CCN(C1=O)C</v>
      </c>
      <c r="AI58">
        <v>114.9</v>
      </c>
      <c r="AJ58">
        <f>AI58/1000/( INDEX('SMILES Materials Info'!$A:$F,MATCH(AG58,'SMILES Materials Info'!$B:$B,0),4))</f>
        <v>1.0065879384658514E-3</v>
      </c>
      <c r="AK58" s="7" t="s">
        <v>55</v>
      </c>
      <c r="AL58" t="str">
        <f>INDEX('SMILES Materials Info'!$A:$F,MATCH(AK58,'SMILES Materials Info'!$B:$B,0),1)</f>
        <v>C1COC(=O)O1</v>
      </c>
      <c r="AM58">
        <v>176.2</v>
      </c>
      <c r="AN58">
        <f>AM58/1000/( INDEX('SMILES Materials Info'!$A:$F,MATCH(AK58,'SMILES Materials Info'!$B:$B,0),4))</f>
        <v>2.0008630283209557E-3</v>
      </c>
      <c r="AO58" s="7" t="s">
        <v>53</v>
      </c>
      <c r="AP58" t="str">
        <f>INDEX('SMILES Materials Info'!$A:$F,MATCH(AO58,'SMILES Materials Info'!$B:$B,0),1)</f>
        <v>COCCOCCOCCOCCOC</v>
      </c>
      <c r="AQ58">
        <v>845.1</v>
      </c>
      <c r="AR58">
        <f>AQ58/1000/( INDEX('SMILES Materials Info'!$A:$F,MATCH(AO58,'SMILES Materials Info'!$B:$B,0),4))</f>
        <v>3.8019443857099798E-3</v>
      </c>
    </row>
    <row r="59" spans="1:46" x14ac:dyDescent="0.2">
      <c r="A59" t="s">
        <v>262</v>
      </c>
      <c r="B59" t="s">
        <v>163</v>
      </c>
      <c r="C59" t="s">
        <v>164</v>
      </c>
      <c r="D59" t="s">
        <v>10</v>
      </c>
      <c r="E59" t="s">
        <v>165</v>
      </c>
      <c r="F59" t="s">
        <v>166</v>
      </c>
      <c r="G59">
        <v>4.4000000000000004</v>
      </c>
      <c r="H59">
        <v>38.938053097345133</v>
      </c>
      <c r="I59" s="8" t="s">
        <v>167</v>
      </c>
      <c r="J59" t="s">
        <v>168</v>
      </c>
      <c r="K59" t="s">
        <v>164</v>
      </c>
      <c r="L59" t="s">
        <v>169</v>
      </c>
      <c r="M59" s="7" t="s">
        <v>30</v>
      </c>
      <c r="N59" t="str">
        <f>INDEX('SMILES Materials Info'!A:F,MATCH(M59,'SMILES Materials Info'!B:B,0),1)</f>
        <v>[Li+].[Cl-]  </v>
      </c>
      <c r="O59">
        <v>17.100000000000001</v>
      </c>
      <c r="P59">
        <f>O59/1000/( INDEX('SMILES Materials Info'!$A:$F,MATCH(M59,'SMILES Materials Info'!$B:$B,0),4))</f>
        <v>4.0339702760084929E-4</v>
      </c>
      <c r="Q59" t="s">
        <v>38</v>
      </c>
      <c r="R59" t="str">
        <f>INDEX('SMILES Materials Info'!$A:$F,MATCH(Q59,'SMILES Materials Info'!$B:$B,0),1)</f>
        <v>[Li+].[N+](=O)([O-])[O-]</v>
      </c>
      <c r="S59">
        <v>6.9</v>
      </c>
      <c r="T59">
        <f>S59/1000/( INDEX('SMILES Materials Info'!$A:$F,MATCH(Q59,'SMILES Materials Info'!$B:$B,0),4))</f>
        <v>1.0008122534230681E-4</v>
      </c>
      <c r="U59" t="s">
        <v>34</v>
      </c>
      <c r="V59" t="str">
        <f>INDEX('SMILES Materials Info'!$A:$F,MATCH(U59,'SMILES Materials Info'!$B:$B,0),1)</f>
        <v>[Li+].[B-]12(OC(=O)C(=O)O1)OC(=O)C(=O)O2  </v>
      </c>
      <c r="W59">
        <v>39</v>
      </c>
      <c r="X59">
        <f>W59/1000/( INDEX('SMILES Materials Info'!$A:$F,MATCH(U59,'SMILES Materials Info'!$B:$B,0),4))</f>
        <v>2.0125292848812608E-4</v>
      </c>
      <c r="Y59" t="s">
        <v>19</v>
      </c>
      <c r="Z59" t="str">
        <f>INDEX('SMILES Materials Info'!$A:$F,MATCH(Y59,'SMILES Materials Info'!$B:$B,0),1)</f>
        <v>[Li+].C(F)(F)(F)S(=O)(=O)[N-]S(=O)(=O)C(F)(F)F</v>
      </c>
      <c r="AA59">
        <v>143.69999999999999</v>
      </c>
      <c r="AB59">
        <f>AA59/1000/( INDEX('SMILES Materials Info'!$A:$F,MATCH(Y59,'SMILES Materials Info'!$B:$B,0),4))</f>
        <v>5.0056954154518182E-4</v>
      </c>
      <c r="AC59" t="s">
        <v>42</v>
      </c>
      <c r="AD59" t="str">
        <f>INDEX('SMILES Materials Info'!$A:$F,MATCH(AC59,'SMILES Materials Info'!$B:$B,0),1)</f>
        <v>C1COCO1</v>
      </c>
      <c r="AE59">
        <v>149.6</v>
      </c>
      <c r="AF59">
        <f>AE59/1000/( INDEX('SMILES Materials Info'!$A:$F,MATCH(AC59,'SMILES Materials Info'!$B:$B,0),4))</f>
        <v>2.0194657055305817E-3</v>
      </c>
      <c r="AG59" s="7" t="s">
        <v>83</v>
      </c>
      <c r="AH59" t="str">
        <f>INDEX('SMILES Materials Info'!$A:$F,MATCH(AG59,'SMILES Materials Info'!$B:$B,0),1)</f>
        <v>CN1CCN(C1=O)C</v>
      </c>
      <c r="AI59">
        <v>114.9</v>
      </c>
      <c r="AJ59">
        <f>AI59/1000/( INDEX('SMILES Materials Info'!$A:$F,MATCH(AG59,'SMILES Materials Info'!$B:$B,0),4))</f>
        <v>1.0065879384658514E-3</v>
      </c>
      <c r="AK59" s="7" t="s">
        <v>55</v>
      </c>
      <c r="AL59" t="str">
        <f>INDEX('SMILES Materials Info'!$A:$F,MATCH(AK59,'SMILES Materials Info'!$B:$B,0),1)</f>
        <v>C1COC(=O)O1</v>
      </c>
      <c r="AM59">
        <v>176.2</v>
      </c>
      <c r="AN59">
        <f>AM59/1000/( INDEX('SMILES Materials Info'!$A:$F,MATCH(AK59,'SMILES Materials Info'!$B:$B,0),4))</f>
        <v>2.0008630283209557E-3</v>
      </c>
      <c r="AO59" s="7" t="s">
        <v>53</v>
      </c>
      <c r="AP59" t="str">
        <f>INDEX('SMILES Materials Info'!$A:$F,MATCH(AO59,'SMILES Materials Info'!$B:$B,0),1)</f>
        <v>COCCOCCOCCOCCOC</v>
      </c>
      <c r="AQ59">
        <v>845.1</v>
      </c>
      <c r="AR59">
        <f>AQ59/1000/( INDEX('SMILES Materials Info'!$A:$F,MATCH(AO59,'SMILES Materials Info'!$B:$B,0),4))</f>
        <v>3.8019443857099798E-3</v>
      </c>
    </row>
    <row r="60" spans="1:46" x14ac:dyDescent="0.2">
      <c r="A60" t="s">
        <v>263</v>
      </c>
      <c r="B60" t="s">
        <v>163</v>
      </c>
      <c r="C60" t="s">
        <v>164</v>
      </c>
      <c r="D60" t="s">
        <v>10</v>
      </c>
      <c r="E60" t="s">
        <v>165</v>
      </c>
      <c r="F60" t="s">
        <v>166</v>
      </c>
      <c r="G60">
        <v>7</v>
      </c>
      <c r="H60">
        <v>48.951048951048946</v>
      </c>
      <c r="I60" s="8" t="s">
        <v>167</v>
      </c>
      <c r="J60" t="s">
        <v>168</v>
      </c>
      <c r="K60" t="s">
        <v>164</v>
      </c>
      <c r="L60" t="s">
        <v>169</v>
      </c>
      <c r="M60" s="7" t="s">
        <v>30</v>
      </c>
      <c r="N60" t="str">
        <f>INDEX('SMILES Materials Info'!A:F,MATCH(M60,'SMILES Materials Info'!B:B,0),1)</f>
        <v>[Li+].[Cl-]  </v>
      </c>
      <c r="O60">
        <v>17.100000000000001</v>
      </c>
      <c r="P60">
        <f>O60/1000/( INDEX('SMILES Materials Info'!$A:$F,MATCH(M60,'SMILES Materials Info'!$B:$B,0),4))</f>
        <v>4.0339702760084929E-4</v>
      </c>
      <c r="Q60" t="s">
        <v>38</v>
      </c>
      <c r="R60" t="str">
        <f>INDEX('SMILES Materials Info'!$A:$F,MATCH(Q60,'SMILES Materials Info'!$B:$B,0),1)</f>
        <v>[Li+].[N+](=O)([O-])[O-]</v>
      </c>
      <c r="S60">
        <v>6.9</v>
      </c>
      <c r="T60">
        <f>S60/1000/( INDEX('SMILES Materials Info'!$A:$F,MATCH(Q60,'SMILES Materials Info'!$B:$B,0),4))</f>
        <v>1.0008122534230681E-4</v>
      </c>
      <c r="U60" t="s">
        <v>34</v>
      </c>
      <c r="V60" t="str">
        <f>INDEX('SMILES Materials Info'!$A:$F,MATCH(U60,'SMILES Materials Info'!$B:$B,0),1)</f>
        <v>[Li+].[B-]12(OC(=O)C(=O)O1)OC(=O)C(=O)O2  </v>
      </c>
      <c r="W60">
        <v>39</v>
      </c>
      <c r="X60">
        <f>W60/1000/( INDEX('SMILES Materials Info'!$A:$F,MATCH(U60,'SMILES Materials Info'!$B:$B,0),4))</f>
        <v>2.0125292848812608E-4</v>
      </c>
      <c r="Y60" t="s">
        <v>19</v>
      </c>
      <c r="Z60" t="str">
        <f>INDEX('SMILES Materials Info'!$A:$F,MATCH(Y60,'SMILES Materials Info'!$B:$B,0),1)</f>
        <v>[Li+].C(F)(F)(F)S(=O)(=O)[N-]S(=O)(=O)C(F)(F)F</v>
      </c>
      <c r="AA60">
        <v>143.69999999999999</v>
      </c>
      <c r="AB60">
        <f>AA60/1000/( INDEX('SMILES Materials Info'!$A:$F,MATCH(Y60,'SMILES Materials Info'!$B:$B,0),4))</f>
        <v>5.0056954154518182E-4</v>
      </c>
      <c r="AC60" t="s">
        <v>42</v>
      </c>
      <c r="AD60" t="str">
        <f>INDEX('SMILES Materials Info'!$A:$F,MATCH(AC60,'SMILES Materials Info'!$B:$B,0),1)</f>
        <v>C1COCO1</v>
      </c>
      <c r="AE60">
        <v>149.6</v>
      </c>
      <c r="AF60">
        <f>AE60/1000/( INDEX('SMILES Materials Info'!$A:$F,MATCH(AC60,'SMILES Materials Info'!$B:$B,0),4))</f>
        <v>2.0194657055305817E-3</v>
      </c>
      <c r="AG60" s="7" t="s">
        <v>83</v>
      </c>
      <c r="AH60" t="str">
        <f>INDEX('SMILES Materials Info'!$A:$F,MATCH(AG60,'SMILES Materials Info'!$B:$B,0),1)</f>
        <v>CN1CCN(C1=O)C</v>
      </c>
      <c r="AI60">
        <v>114.9</v>
      </c>
      <c r="AJ60">
        <f>AI60/1000/( INDEX('SMILES Materials Info'!$A:$F,MATCH(AG60,'SMILES Materials Info'!$B:$B,0),4))</f>
        <v>1.0065879384658514E-3</v>
      </c>
      <c r="AK60" s="7" t="s">
        <v>55</v>
      </c>
      <c r="AL60" t="str">
        <f>INDEX('SMILES Materials Info'!$A:$F,MATCH(AK60,'SMILES Materials Info'!$B:$B,0),1)</f>
        <v>C1COC(=O)O1</v>
      </c>
      <c r="AM60">
        <v>176.2</v>
      </c>
      <c r="AN60">
        <f>AM60/1000/( INDEX('SMILES Materials Info'!$A:$F,MATCH(AK60,'SMILES Materials Info'!$B:$B,0),4))</f>
        <v>2.0008630283209557E-3</v>
      </c>
      <c r="AO60" s="7" t="s">
        <v>53</v>
      </c>
      <c r="AP60" t="str">
        <f>INDEX('SMILES Materials Info'!$A:$F,MATCH(AO60,'SMILES Materials Info'!$B:$B,0),1)</f>
        <v>COCCOCCOCCOCCOC</v>
      </c>
      <c r="AQ60">
        <v>845.1</v>
      </c>
      <c r="AR60">
        <f>AQ60/1000/( INDEX('SMILES Materials Info'!$A:$F,MATCH(AO60,'SMILES Materials Info'!$B:$B,0),4))</f>
        <v>3.8019443857099798E-3</v>
      </c>
    </row>
    <row r="61" spans="1:46" x14ac:dyDescent="0.2">
      <c r="A61" t="s">
        <v>264</v>
      </c>
      <c r="B61" t="s">
        <v>163</v>
      </c>
      <c r="C61" t="s">
        <v>164</v>
      </c>
      <c r="D61" t="s">
        <v>10</v>
      </c>
      <c r="E61" t="s">
        <v>165</v>
      </c>
      <c r="F61" t="s">
        <v>166</v>
      </c>
      <c r="G61">
        <v>7.1</v>
      </c>
      <c r="H61">
        <v>49.305555555555557</v>
      </c>
      <c r="I61" s="8" t="s">
        <v>167</v>
      </c>
      <c r="J61" t="s">
        <v>168</v>
      </c>
      <c r="K61" t="s">
        <v>164</v>
      </c>
      <c r="L61" t="s">
        <v>169</v>
      </c>
      <c r="M61" s="7" t="s">
        <v>30</v>
      </c>
      <c r="N61" t="str">
        <f>INDEX('SMILES Materials Info'!A:F,MATCH(M61,'SMILES Materials Info'!B:B,0),1)</f>
        <v>[Li+].[Cl-]  </v>
      </c>
      <c r="O61">
        <v>17.100000000000001</v>
      </c>
      <c r="P61">
        <f>O61/1000/( INDEX('SMILES Materials Info'!$A:$F,MATCH(M61,'SMILES Materials Info'!$B:$B,0),4))</f>
        <v>4.0339702760084929E-4</v>
      </c>
      <c r="Q61" t="s">
        <v>38</v>
      </c>
      <c r="R61" t="str">
        <f>INDEX('SMILES Materials Info'!$A:$F,MATCH(Q61,'SMILES Materials Info'!$B:$B,0),1)</f>
        <v>[Li+].[N+](=O)([O-])[O-]</v>
      </c>
      <c r="S61">
        <v>6.9</v>
      </c>
      <c r="T61">
        <f>S61/1000/( INDEX('SMILES Materials Info'!$A:$F,MATCH(Q61,'SMILES Materials Info'!$B:$B,0),4))</f>
        <v>1.0008122534230681E-4</v>
      </c>
      <c r="U61" t="s">
        <v>34</v>
      </c>
      <c r="V61" t="str">
        <f>INDEX('SMILES Materials Info'!$A:$F,MATCH(U61,'SMILES Materials Info'!$B:$B,0),1)</f>
        <v>[Li+].[B-]12(OC(=O)C(=O)O1)OC(=O)C(=O)O2  </v>
      </c>
      <c r="W61">
        <v>39</v>
      </c>
      <c r="X61">
        <f>W61/1000/( INDEX('SMILES Materials Info'!$A:$F,MATCH(U61,'SMILES Materials Info'!$B:$B,0),4))</f>
        <v>2.0125292848812608E-4</v>
      </c>
      <c r="Y61" t="s">
        <v>19</v>
      </c>
      <c r="Z61" t="str">
        <f>INDEX('SMILES Materials Info'!$A:$F,MATCH(Y61,'SMILES Materials Info'!$B:$B,0),1)</f>
        <v>[Li+].C(F)(F)(F)S(=O)(=O)[N-]S(=O)(=O)C(F)(F)F</v>
      </c>
      <c r="AA61">
        <v>143.69999999999999</v>
      </c>
      <c r="AB61">
        <f>AA61/1000/( INDEX('SMILES Materials Info'!$A:$F,MATCH(Y61,'SMILES Materials Info'!$B:$B,0),4))</f>
        <v>5.0056954154518182E-4</v>
      </c>
      <c r="AC61" t="s">
        <v>42</v>
      </c>
      <c r="AD61" t="str">
        <f>INDEX('SMILES Materials Info'!$A:$F,MATCH(AC61,'SMILES Materials Info'!$B:$B,0),1)</f>
        <v>C1COCO1</v>
      </c>
      <c r="AE61">
        <v>149.6</v>
      </c>
      <c r="AF61">
        <f>AE61/1000/( INDEX('SMILES Materials Info'!$A:$F,MATCH(AC61,'SMILES Materials Info'!$B:$B,0),4))</f>
        <v>2.0194657055305817E-3</v>
      </c>
      <c r="AG61" s="7" t="s">
        <v>83</v>
      </c>
      <c r="AH61" t="str">
        <f>INDEX('SMILES Materials Info'!$A:$F,MATCH(AG61,'SMILES Materials Info'!$B:$B,0),1)</f>
        <v>CN1CCN(C1=O)C</v>
      </c>
      <c r="AI61">
        <v>114.9</v>
      </c>
      <c r="AJ61">
        <f>AI61/1000/( INDEX('SMILES Materials Info'!$A:$F,MATCH(AG61,'SMILES Materials Info'!$B:$B,0),4))</f>
        <v>1.0065879384658514E-3</v>
      </c>
      <c r="AK61" s="7" t="s">
        <v>55</v>
      </c>
      <c r="AL61" t="str">
        <f>INDEX('SMILES Materials Info'!$A:$F,MATCH(AK61,'SMILES Materials Info'!$B:$B,0),1)</f>
        <v>C1COC(=O)O1</v>
      </c>
      <c r="AM61">
        <v>176.2</v>
      </c>
      <c r="AN61">
        <f>AM61/1000/( INDEX('SMILES Materials Info'!$A:$F,MATCH(AK61,'SMILES Materials Info'!$B:$B,0),4))</f>
        <v>2.0008630283209557E-3</v>
      </c>
      <c r="AO61" s="7" t="s">
        <v>53</v>
      </c>
      <c r="AP61" t="str">
        <f>INDEX('SMILES Materials Info'!$A:$F,MATCH(AO61,'SMILES Materials Info'!$B:$B,0),1)</f>
        <v>COCCOCCOCCOCCOC</v>
      </c>
      <c r="AQ61">
        <v>845.1</v>
      </c>
      <c r="AR61">
        <f>AQ61/1000/( INDEX('SMILES Materials Info'!$A:$F,MATCH(AO61,'SMILES Materials Info'!$B:$B,0),4))</f>
        <v>3.8019443857099798E-3</v>
      </c>
    </row>
    <row r="62" spans="1:46" x14ac:dyDescent="0.2">
      <c r="A62" t="s">
        <v>265</v>
      </c>
      <c r="B62" t="s">
        <v>163</v>
      </c>
      <c r="C62" t="s">
        <v>164</v>
      </c>
      <c r="D62" t="s">
        <v>10</v>
      </c>
      <c r="E62" t="s">
        <v>165</v>
      </c>
      <c r="F62" t="s">
        <v>166</v>
      </c>
      <c r="G62">
        <v>5</v>
      </c>
      <c r="H62">
        <v>42.73504273504274</v>
      </c>
      <c r="I62" s="8" t="s">
        <v>167</v>
      </c>
      <c r="J62" t="s">
        <v>168</v>
      </c>
      <c r="K62" t="s">
        <v>164</v>
      </c>
      <c r="L62" t="s">
        <v>169</v>
      </c>
      <c r="M62" s="7" t="s">
        <v>30</v>
      </c>
      <c r="N62" t="str">
        <f>INDEX('SMILES Materials Info'!A:F,MATCH(M62,'SMILES Materials Info'!B:B,0),1)</f>
        <v>[Li+].[Cl-]  </v>
      </c>
      <c r="O62">
        <v>26.1</v>
      </c>
      <c r="P62">
        <f>O62/1000/( INDEX('SMILES Materials Info'!$A:$F,MATCH(M62,'SMILES Materials Info'!$B:$B,0),4))</f>
        <v>6.1571125265392785E-4</v>
      </c>
      <c r="Q62" t="s">
        <v>38</v>
      </c>
      <c r="R62" t="str">
        <f>INDEX('SMILES Materials Info'!$A:$F,MATCH(Q62,'SMILES Materials Info'!$B:$B,0),1)</f>
        <v>[Li+].[N+](=O)([O-])[O-]</v>
      </c>
      <c r="S62">
        <v>48.3</v>
      </c>
      <c r="T62">
        <f>S62/1000/( INDEX('SMILES Materials Info'!$A:$F,MATCH(Q62,'SMILES Materials Info'!$B:$B,0),4))</f>
        <v>7.0056857739614754E-4</v>
      </c>
      <c r="U62" t="s">
        <v>34</v>
      </c>
      <c r="V62" t="str">
        <f>INDEX('SMILES Materials Info'!$A:$F,MATCH(U62,'SMILES Materials Info'!$B:$B,0),1)</f>
        <v>[Li+].[B-]12(OC(=O)C(=O)O1)OC(=O)C(=O)O2  </v>
      </c>
      <c r="W62">
        <v>19.399999999999999</v>
      </c>
      <c r="X62">
        <f>W62/1000/( INDEX('SMILES Materials Info'!$A:$F,MATCH(U62,'SMILES Materials Info'!$B:$B,0),4))</f>
        <v>1.0011043109409346E-4</v>
      </c>
      <c r="Y62" t="s">
        <v>19</v>
      </c>
      <c r="Z62" t="str">
        <f>INDEX('SMILES Materials Info'!$A:$F,MATCH(Y62,'SMILES Materials Info'!$B:$B,0),1)</f>
        <v>[Li+].C(F)(F)(F)S(=O)(=O)[N-]S(=O)(=O)C(F)(F)F</v>
      </c>
      <c r="AA62">
        <v>230.7</v>
      </c>
      <c r="AB62">
        <f>AA62/1000/( INDEX('SMILES Materials Info'!$A:$F,MATCH(Y62,'SMILES Materials Info'!$B:$B,0),4))</f>
        <v>8.0362834540343385E-4</v>
      </c>
      <c r="AC62" t="s">
        <v>42</v>
      </c>
      <c r="AD62" t="str">
        <f>INDEX('SMILES Materials Info'!$A:$F,MATCH(AC62,'SMILES Materials Info'!$B:$B,0),1)</f>
        <v>C1COCO1</v>
      </c>
      <c r="AE62">
        <v>37.4</v>
      </c>
      <c r="AF62">
        <f>AE62/1000/( INDEX('SMILES Materials Info'!$A:$F,MATCH(AC62,'SMILES Materials Info'!$B:$B,0),4))</f>
        <v>5.0486642638264542E-4</v>
      </c>
      <c r="AG62" s="7" t="s">
        <v>83</v>
      </c>
      <c r="AH62" t="str">
        <f>INDEX('SMILES Materials Info'!$A:$F,MATCH(AG62,'SMILES Materials Info'!$B:$B,0),1)</f>
        <v>CN1CCN(C1=O)C</v>
      </c>
      <c r="AI62">
        <v>235.5</v>
      </c>
      <c r="AJ62">
        <f>AI62/1000/( INDEX('SMILES Materials Info'!$A:$F,MATCH(AG62,'SMILES Materials Info'!$B:$B,0),4))</f>
        <v>2.0631110488138209E-3</v>
      </c>
      <c r="AK62" s="7" t="s">
        <v>55</v>
      </c>
      <c r="AL62" t="str">
        <f>INDEX('SMILES Materials Info'!$A:$F,MATCH(AK62,'SMILES Materials Info'!$B:$B,0),1)</f>
        <v>C1COC(=O)O1</v>
      </c>
      <c r="AM62">
        <v>114.6</v>
      </c>
      <c r="AN62">
        <f>AM62/1000/( INDEX('SMILES Materials Info'!$A:$F,MATCH(AK62,'SMILES Materials Info'!$B:$B,0),4))</f>
        <v>1.3013558629147645E-3</v>
      </c>
      <c r="AO62" s="7" t="s">
        <v>53</v>
      </c>
      <c r="AP62" t="str">
        <f>INDEX('SMILES Materials Info'!$A:$F,MATCH(AO62,'SMILES Materials Info'!$B:$B,0),1)</f>
        <v>COCCOCCOCCOCCOC</v>
      </c>
      <c r="AQ62">
        <v>889</v>
      </c>
      <c r="AR62">
        <f>AQ62/1000/( INDEX('SMILES Materials Info'!$A:$F,MATCH(AO62,'SMILES Materials Info'!$B:$B,0),4))</f>
        <v>3.9994421475519721E-3</v>
      </c>
      <c r="AT62" t="s">
        <v>172</v>
      </c>
    </row>
    <row r="63" spans="1:46" x14ac:dyDescent="0.2">
      <c r="A63" t="s">
        <v>266</v>
      </c>
      <c r="B63" t="s">
        <v>163</v>
      </c>
      <c r="C63" t="s">
        <v>164</v>
      </c>
      <c r="D63" t="s">
        <v>10</v>
      </c>
      <c r="E63" t="s">
        <v>165</v>
      </c>
      <c r="F63" t="s">
        <v>166</v>
      </c>
      <c r="G63">
        <v>5.2</v>
      </c>
      <c r="H63">
        <v>43.333333333333336</v>
      </c>
      <c r="I63" s="8" t="s">
        <v>167</v>
      </c>
      <c r="J63" t="s">
        <v>168</v>
      </c>
      <c r="K63" t="s">
        <v>164</v>
      </c>
      <c r="L63" t="s">
        <v>169</v>
      </c>
      <c r="M63" s="7" t="s">
        <v>30</v>
      </c>
      <c r="N63" t="str">
        <f>INDEX('SMILES Materials Info'!A:F,MATCH(M63,'SMILES Materials Info'!B:B,0),1)</f>
        <v>[Li+].[Cl-]  </v>
      </c>
      <c r="O63">
        <v>26.1</v>
      </c>
      <c r="P63">
        <f>O63/1000/( INDEX('SMILES Materials Info'!$A:$F,MATCH(M63,'SMILES Materials Info'!$B:$B,0),4))</f>
        <v>6.1571125265392785E-4</v>
      </c>
      <c r="Q63" t="s">
        <v>38</v>
      </c>
      <c r="R63" t="str">
        <f>INDEX('SMILES Materials Info'!$A:$F,MATCH(Q63,'SMILES Materials Info'!$B:$B,0),1)</f>
        <v>[Li+].[N+](=O)([O-])[O-]</v>
      </c>
      <c r="S63">
        <v>48.3</v>
      </c>
      <c r="T63">
        <f>S63/1000/( INDEX('SMILES Materials Info'!$A:$F,MATCH(Q63,'SMILES Materials Info'!$B:$B,0),4))</f>
        <v>7.0056857739614754E-4</v>
      </c>
      <c r="U63" t="s">
        <v>34</v>
      </c>
      <c r="V63" t="str">
        <f>INDEX('SMILES Materials Info'!$A:$F,MATCH(U63,'SMILES Materials Info'!$B:$B,0),1)</f>
        <v>[Li+].[B-]12(OC(=O)C(=O)O1)OC(=O)C(=O)O2  </v>
      </c>
      <c r="W63">
        <v>19.399999999999999</v>
      </c>
      <c r="X63">
        <f>W63/1000/( INDEX('SMILES Materials Info'!$A:$F,MATCH(U63,'SMILES Materials Info'!$B:$B,0),4))</f>
        <v>1.0011043109409346E-4</v>
      </c>
      <c r="Y63" t="s">
        <v>19</v>
      </c>
      <c r="Z63" t="str">
        <f>INDEX('SMILES Materials Info'!$A:$F,MATCH(Y63,'SMILES Materials Info'!$B:$B,0),1)</f>
        <v>[Li+].C(F)(F)(F)S(=O)(=O)[N-]S(=O)(=O)C(F)(F)F</v>
      </c>
      <c r="AA63">
        <v>230.7</v>
      </c>
      <c r="AB63">
        <f>AA63/1000/( INDEX('SMILES Materials Info'!$A:$F,MATCH(Y63,'SMILES Materials Info'!$B:$B,0),4))</f>
        <v>8.0362834540343385E-4</v>
      </c>
      <c r="AC63" t="s">
        <v>42</v>
      </c>
      <c r="AD63" t="str">
        <f>INDEX('SMILES Materials Info'!$A:$F,MATCH(AC63,'SMILES Materials Info'!$B:$B,0),1)</f>
        <v>C1COCO1</v>
      </c>
      <c r="AE63">
        <v>37.4</v>
      </c>
      <c r="AF63">
        <f>AE63/1000/( INDEX('SMILES Materials Info'!$A:$F,MATCH(AC63,'SMILES Materials Info'!$B:$B,0),4))</f>
        <v>5.0486642638264542E-4</v>
      </c>
      <c r="AG63" s="7" t="s">
        <v>83</v>
      </c>
      <c r="AH63" t="str">
        <f>INDEX('SMILES Materials Info'!$A:$F,MATCH(AG63,'SMILES Materials Info'!$B:$B,0),1)</f>
        <v>CN1CCN(C1=O)C</v>
      </c>
      <c r="AI63">
        <v>235.5</v>
      </c>
      <c r="AJ63">
        <f>AI63/1000/( INDEX('SMILES Materials Info'!$A:$F,MATCH(AG63,'SMILES Materials Info'!$B:$B,0),4))</f>
        <v>2.0631110488138209E-3</v>
      </c>
      <c r="AK63" s="7" t="s">
        <v>55</v>
      </c>
      <c r="AL63" t="str">
        <f>INDEX('SMILES Materials Info'!$A:$F,MATCH(AK63,'SMILES Materials Info'!$B:$B,0),1)</f>
        <v>C1COC(=O)O1</v>
      </c>
      <c r="AM63">
        <v>114.6</v>
      </c>
      <c r="AN63">
        <f>AM63/1000/( INDEX('SMILES Materials Info'!$A:$F,MATCH(AK63,'SMILES Materials Info'!$B:$B,0),4))</f>
        <v>1.3013558629147645E-3</v>
      </c>
      <c r="AO63" s="7" t="s">
        <v>53</v>
      </c>
      <c r="AP63" t="str">
        <f>INDEX('SMILES Materials Info'!$A:$F,MATCH(AO63,'SMILES Materials Info'!$B:$B,0),1)</f>
        <v>COCCOCCOCCOCCOC</v>
      </c>
      <c r="AQ63">
        <v>889</v>
      </c>
      <c r="AR63">
        <f>AQ63/1000/( INDEX('SMILES Materials Info'!$A:$F,MATCH(AO63,'SMILES Materials Info'!$B:$B,0),4))</f>
        <v>3.9994421475519721E-3</v>
      </c>
      <c r="AT63" t="s">
        <v>172</v>
      </c>
    </row>
    <row r="64" spans="1:46" x14ac:dyDescent="0.2">
      <c r="A64" t="s">
        <v>267</v>
      </c>
      <c r="B64" t="s">
        <v>163</v>
      </c>
      <c r="C64" t="s">
        <v>164</v>
      </c>
      <c r="D64" t="s">
        <v>10</v>
      </c>
      <c r="E64" t="s">
        <v>165</v>
      </c>
      <c r="F64" t="s">
        <v>166</v>
      </c>
      <c r="G64">
        <v>5.5</v>
      </c>
      <c r="H64">
        <v>44.354838709677416</v>
      </c>
      <c r="I64" s="8" t="s">
        <v>167</v>
      </c>
      <c r="J64" t="s">
        <v>168</v>
      </c>
      <c r="K64" t="s">
        <v>164</v>
      </c>
      <c r="L64" t="s">
        <v>169</v>
      </c>
      <c r="M64" s="7" t="s">
        <v>30</v>
      </c>
      <c r="N64" t="str">
        <f>INDEX('SMILES Materials Info'!A:F,MATCH(M64,'SMILES Materials Info'!B:B,0),1)</f>
        <v>[Li+].[Cl-]  </v>
      </c>
      <c r="O64">
        <v>12.7</v>
      </c>
      <c r="P64">
        <f>O64/1000/( INDEX('SMILES Materials Info'!$A:$F,MATCH(M64,'SMILES Materials Info'!$B:$B,0),4))</f>
        <v>2.9959896201934416E-4</v>
      </c>
      <c r="Q64" t="s">
        <v>38</v>
      </c>
      <c r="R64" t="str">
        <f>INDEX('SMILES Materials Info'!$A:$F,MATCH(Q64,'SMILES Materials Info'!$B:$B,0),1)</f>
        <v>[Li+].[N+](=O)([O-])[O-]</v>
      </c>
      <c r="S64">
        <v>75.900000000000006</v>
      </c>
      <c r="T64">
        <f>S64/1000/( INDEX('SMILES Materials Info'!$A:$F,MATCH(Q64,'SMILES Materials Info'!$B:$B,0),4))</f>
        <v>1.1008934787653749E-3</v>
      </c>
      <c r="U64" t="s">
        <v>34</v>
      </c>
      <c r="V64" t="str">
        <f>INDEX('SMILES Materials Info'!$A:$F,MATCH(U64,'SMILES Materials Info'!$B:$B,0),1)</f>
        <v>[Li+].[B-]12(OC(=O)C(=O)O1)OC(=O)C(=O)O2  </v>
      </c>
      <c r="W64">
        <v>116.3</v>
      </c>
      <c r="X64">
        <f>W64/1000/( INDEX('SMILES Materials Info'!$A:$F,MATCH(U64,'SMILES Materials Info'!$B:$B,0),4))</f>
        <v>6.0014655341459136E-4</v>
      </c>
      <c r="Y64" t="s">
        <v>19</v>
      </c>
      <c r="Z64" t="str">
        <f>INDEX('SMILES Materials Info'!$A:$F,MATCH(Y64,'SMILES Materials Info'!$B:$B,0),1)</f>
        <v>[Li+].C(F)(F)(F)S(=O)(=O)[N-]S(=O)(=O)C(F)(F)F</v>
      </c>
      <c r="AA64">
        <v>201</v>
      </c>
      <c r="AB64">
        <f>AA64/1000/( INDEX('SMILES Materials Info'!$A:$F,MATCH(Y64,'SMILES Materials Info'!$B:$B,0),4))</f>
        <v>7.0017033994837551E-4</v>
      </c>
      <c r="AC64" t="s">
        <v>42</v>
      </c>
      <c r="AD64" t="str">
        <f>INDEX('SMILES Materials Info'!$A:$F,MATCH(AC64,'SMILES Materials Info'!$B:$B,0),1)</f>
        <v>C1COCO1</v>
      </c>
      <c r="AE64">
        <v>37.1</v>
      </c>
      <c r="AF64">
        <f>AE64/1000/( INDEX('SMILES Materials Info'!$A:$F,MATCH(AC64,'SMILES Materials Info'!$B:$B,0),4))</f>
        <v>5.0081669568973657E-4</v>
      </c>
      <c r="AG64" s="7" t="s">
        <v>83</v>
      </c>
      <c r="AH64" t="str">
        <f>INDEX('SMILES Materials Info'!$A:$F,MATCH(AG64,'SMILES Materials Info'!$B:$B,0),1)</f>
        <v>CN1CCN(C1=O)C</v>
      </c>
      <c r="AI64">
        <v>228.7</v>
      </c>
      <c r="AJ64">
        <f>AI64/1000/( INDEX('SMILES Materials Info'!$A:$F,MATCH(AG64,'SMILES Materials Info'!$B:$B,0),4))</f>
        <v>2.0035392648141011E-3</v>
      </c>
      <c r="AK64" s="7" t="s">
        <v>55</v>
      </c>
      <c r="AL64" t="str">
        <f>INDEX('SMILES Materials Info'!$A:$F,MATCH(AK64,'SMILES Materials Info'!$B:$B,0),1)</f>
        <v>C1COC(=O)O1</v>
      </c>
      <c r="AM64">
        <v>43.9</v>
      </c>
      <c r="AN64">
        <f>AM64/1000/( INDEX('SMILES Materials Info'!$A:$F,MATCH(AK64,'SMILES Materials Info'!$B:$B,0),4))</f>
        <v>4.9851241170993166E-4</v>
      </c>
      <c r="AO64" s="7" t="s">
        <v>53</v>
      </c>
      <c r="AP64" t="str">
        <f>INDEX('SMILES Materials Info'!$A:$F,MATCH(AO64,'SMILES Materials Info'!$B:$B,0),1)</f>
        <v>COCCOCCOCCOCCOC</v>
      </c>
      <c r="AQ64">
        <v>955.6</v>
      </c>
      <c r="AR64">
        <f>AQ64/1000/( INDEX('SMILES Materials Info'!$A:$F,MATCH(AO64,'SMILES Materials Info'!$B:$B,0),4))</f>
        <v>4.2990628978635146E-3</v>
      </c>
      <c r="AT64" t="s">
        <v>172</v>
      </c>
    </row>
    <row r="65" spans="1:46" x14ac:dyDescent="0.2">
      <c r="A65" t="s">
        <v>268</v>
      </c>
      <c r="B65" t="s">
        <v>163</v>
      </c>
      <c r="C65" t="s">
        <v>164</v>
      </c>
      <c r="D65" t="s">
        <v>10</v>
      </c>
      <c r="E65" t="s">
        <v>165</v>
      </c>
      <c r="F65" t="s">
        <v>166</v>
      </c>
      <c r="G65">
        <v>5.0999999999999996</v>
      </c>
      <c r="H65">
        <v>42.148760330578511</v>
      </c>
      <c r="I65" s="8" t="s">
        <v>167</v>
      </c>
      <c r="J65" t="s">
        <v>168</v>
      </c>
      <c r="K65" t="s">
        <v>164</v>
      </c>
      <c r="L65" t="s">
        <v>169</v>
      </c>
      <c r="M65" s="7" t="s">
        <v>30</v>
      </c>
      <c r="N65" t="str">
        <f>INDEX('SMILES Materials Info'!A:F,MATCH(M65,'SMILES Materials Info'!B:B,0),1)</f>
        <v>[Li+].[Cl-]  </v>
      </c>
      <c r="O65">
        <v>12.7</v>
      </c>
      <c r="P65">
        <f>O65/1000/( INDEX('SMILES Materials Info'!$A:$F,MATCH(M65,'SMILES Materials Info'!$B:$B,0),4))</f>
        <v>2.9959896201934416E-4</v>
      </c>
      <c r="Q65" t="s">
        <v>38</v>
      </c>
      <c r="R65" t="str">
        <f>INDEX('SMILES Materials Info'!$A:$F,MATCH(Q65,'SMILES Materials Info'!$B:$B,0),1)</f>
        <v>[Li+].[N+](=O)([O-])[O-]</v>
      </c>
      <c r="S65">
        <v>75.900000000000006</v>
      </c>
      <c r="T65">
        <f>S65/1000/( INDEX('SMILES Materials Info'!$A:$F,MATCH(Q65,'SMILES Materials Info'!$B:$B,0),4))</f>
        <v>1.1008934787653749E-3</v>
      </c>
      <c r="U65" t="s">
        <v>34</v>
      </c>
      <c r="V65" t="str">
        <f>INDEX('SMILES Materials Info'!$A:$F,MATCH(U65,'SMILES Materials Info'!$B:$B,0),1)</f>
        <v>[Li+].[B-]12(OC(=O)C(=O)O1)OC(=O)C(=O)O2  </v>
      </c>
      <c r="W65">
        <v>116.3</v>
      </c>
      <c r="X65">
        <f>W65/1000/( INDEX('SMILES Materials Info'!$A:$F,MATCH(U65,'SMILES Materials Info'!$B:$B,0),4))</f>
        <v>6.0014655341459136E-4</v>
      </c>
      <c r="Y65" t="s">
        <v>19</v>
      </c>
      <c r="Z65" t="str">
        <f>INDEX('SMILES Materials Info'!$A:$F,MATCH(Y65,'SMILES Materials Info'!$B:$B,0),1)</f>
        <v>[Li+].C(F)(F)(F)S(=O)(=O)[N-]S(=O)(=O)C(F)(F)F</v>
      </c>
      <c r="AA65">
        <v>201</v>
      </c>
      <c r="AB65">
        <f>AA65/1000/( INDEX('SMILES Materials Info'!$A:$F,MATCH(Y65,'SMILES Materials Info'!$B:$B,0),4))</f>
        <v>7.0017033994837551E-4</v>
      </c>
      <c r="AC65" t="s">
        <v>42</v>
      </c>
      <c r="AD65" t="str">
        <f>INDEX('SMILES Materials Info'!$A:$F,MATCH(AC65,'SMILES Materials Info'!$B:$B,0),1)</f>
        <v>C1COCO1</v>
      </c>
      <c r="AE65">
        <v>37.1</v>
      </c>
      <c r="AF65">
        <f>AE65/1000/( INDEX('SMILES Materials Info'!$A:$F,MATCH(AC65,'SMILES Materials Info'!$B:$B,0),4))</f>
        <v>5.0081669568973657E-4</v>
      </c>
      <c r="AG65" s="7" t="s">
        <v>83</v>
      </c>
      <c r="AH65" t="str">
        <f>INDEX('SMILES Materials Info'!$A:$F,MATCH(AG65,'SMILES Materials Info'!$B:$B,0),1)</f>
        <v>CN1CCN(C1=O)C</v>
      </c>
      <c r="AI65">
        <v>228.7</v>
      </c>
      <c r="AJ65">
        <f>AI65/1000/( INDEX('SMILES Materials Info'!$A:$F,MATCH(AG65,'SMILES Materials Info'!$B:$B,0),4))</f>
        <v>2.0035392648141011E-3</v>
      </c>
      <c r="AK65" s="7" t="s">
        <v>55</v>
      </c>
      <c r="AL65" t="str">
        <f>INDEX('SMILES Materials Info'!$A:$F,MATCH(AK65,'SMILES Materials Info'!$B:$B,0),1)</f>
        <v>C1COC(=O)O1</v>
      </c>
      <c r="AM65">
        <v>43.9</v>
      </c>
      <c r="AN65">
        <f>AM65/1000/( INDEX('SMILES Materials Info'!$A:$F,MATCH(AK65,'SMILES Materials Info'!$B:$B,0),4))</f>
        <v>4.9851241170993166E-4</v>
      </c>
      <c r="AO65" s="7" t="s">
        <v>53</v>
      </c>
      <c r="AP65" t="str">
        <f>INDEX('SMILES Materials Info'!$A:$F,MATCH(AO65,'SMILES Materials Info'!$B:$B,0),1)</f>
        <v>COCCOCCOCCOCCOC</v>
      </c>
      <c r="AQ65">
        <v>955.6</v>
      </c>
      <c r="AR65">
        <f>AQ65/1000/( INDEX('SMILES Materials Info'!$A:$F,MATCH(AO65,'SMILES Materials Info'!$B:$B,0),4))</f>
        <v>4.2990628978635146E-3</v>
      </c>
      <c r="AT65" t="s">
        <v>172</v>
      </c>
    </row>
    <row r="66" spans="1:46" x14ac:dyDescent="0.2">
      <c r="A66" t="s">
        <v>269</v>
      </c>
      <c r="B66" t="s">
        <v>163</v>
      </c>
      <c r="C66" t="s">
        <v>164</v>
      </c>
      <c r="D66" t="s">
        <v>10</v>
      </c>
      <c r="E66" t="s">
        <v>165</v>
      </c>
      <c r="F66" t="s">
        <v>166</v>
      </c>
      <c r="G66">
        <v>7.7</v>
      </c>
      <c r="H66">
        <v>51.677852348993291</v>
      </c>
      <c r="I66" s="8" t="s">
        <v>167</v>
      </c>
      <c r="J66" t="s">
        <v>168</v>
      </c>
      <c r="K66" t="s">
        <v>164</v>
      </c>
      <c r="L66" t="s">
        <v>169</v>
      </c>
      <c r="M66" s="7" t="s">
        <v>30</v>
      </c>
      <c r="N66" t="str">
        <f>INDEX('SMILES Materials Info'!A:F,MATCH(M66,'SMILES Materials Info'!B:B,0),1)</f>
        <v>[Li+].[Cl-]  </v>
      </c>
      <c r="O66">
        <v>4.2</v>
      </c>
      <c r="P66">
        <f>O66/1000/( INDEX('SMILES Materials Info'!$A:$F,MATCH(M66,'SMILES Materials Info'!$B:$B,0),4))</f>
        <v>9.9079971691436668E-5</v>
      </c>
      <c r="Q66" t="s">
        <v>38</v>
      </c>
      <c r="R66" t="str">
        <f>INDEX('SMILES Materials Info'!$A:$F,MATCH(Q66,'SMILES Materials Info'!$B:$B,0),1)</f>
        <v>[Li+].[N+](=O)([O-])[O-]</v>
      </c>
      <c r="S66">
        <v>13.9</v>
      </c>
      <c r="T66">
        <f>S66/1000/( INDEX('SMILES Materials Info'!$A:$F,MATCH(Q66,'SMILES Materials Info'!$B:$B,0),4))</f>
        <v>2.0161290322580645E-4</v>
      </c>
      <c r="U66" t="s">
        <v>34</v>
      </c>
      <c r="V66" t="str">
        <f>INDEX('SMILES Materials Info'!$A:$F,MATCH(U66,'SMILES Materials Info'!$B:$B,0),1)</f>
        <v>[Li+].[B-]12(OC(=O)C(=O)O1)OC(=O)C(=O)O2  </v>
      </c>
      <c r="W66">
        <v>96.9</v>
      </c>
      <c r="X66">
        <f>W66/1000/( INDEX('SMILES Materials Info'!$A:$F,MATCH(U66,'SMILES Materials Info'!$B:$B,0),4))</f>
        <v>5.0003612232049784E-4</v>
      </c>
      <c r="Y66" t="s">
        <v>19</v>
      </c>
      <c r="Z66" t="str">
        <f>INDEX('SMILES Materials Info'!$A:$F,MATCH(Y66,'SMILES Materials Info'!$B:$B,0),1)</f>
        <v>[Li+].C(F)(F)(F)S(=O)(=O)[N-]S(=O)(=O)C(F)(F)F</v>
      </c>
      <c r="AA66">
        <v>172.7</v>
      </c>
      <c r="AB66">
        <f>AA66/1000/( INDEX('SMILES Materials Info'!$A:$F,MATCH(Y66,'SMILES Materials Info'!$B:$B,0),4))</f>
        <v>6.0158914283126583E-4</v>
      </c>
      <c r="AC66" t="s">
        <v>42</v>
      </c>
      <c r="AD66" t="str">
        <f>INDEX('SMILES Materials Info'!$A:$F,MATCH(AC66,'SMILES Materials Info'!$B:$B,0),1)</f>
        <v>C1COCO1</v>
      </c>
      <c r="AE66">
        <v>37</v>
      </c>
      <c r="AF66">
        <f>AE66/1000/( INDEX('SMILES Materials Info'!$A:$F,MATCH(AC66,'SMILES Materials Info'!$B:$B,0),4))</f>
        <v>4.9946678545876688E-4</v>
      </c>
      <c r="AG66" s="7" t="s">
        <v>83</v>
      </c>
      <c r="AH66" t="str">
        <f>INDEX('SMILES Materials Info'!$A:$F,MATCH(AG66,'SMILES Materials Info'!$B:$B,0),1)</f>
        <v>CN1CCN(C1=O)C</v>
      </c>
      <c r="AI66">
        <v>627.70000000000005</v>
      </c>
      <c r="AJ66">
        <f>AI66/1000/( INDEX('SMILES Materials Info'!$A:$F,MATCH(AG66,'SMILES Materials Info'!$B:$B,0),4))</f>
        <v>5.4990012965623588E-3</v>
      </c>
      <c r="AK66" s="7" t="s">
        <v>55</v>
      </c>
      <c r="AL66" t="str">
        <f>INDEX('SMILES Materials Info'!$A:$F,MATCH(AK66,'SMILES Materials Info'!$B:$B,0),1)</f>
        <v>C1COC(=O)O1</v>
      </c>
      <c r="AM66">
        <v>179.9</v>
      </c>
      <c r="AN66">
        <f>AM66/1000/( INDEX('SMILES Materials Info'!$A:$F,MATCH(AK66,'SMILES Materials Info'!$B:$B,0),4))</f>
        <v>2.0428788807885356E-3</v>
      </c>
      <c r="AO66" s="7" t="s">
        <v>53</v>
      </c>
      <c r="AP66" t="str">
        <f>INDEX('SMILES Materials Info'!$A:$F,MATCH(AO66,'SMILES Materials Info'!$B:$B,0),1)</f>
        <v>COCCOCCOCCOCCOC</v>
      </c>
      <c r="AQ66">
        <v>136.19999999999999</v>
      </c>
      <c r="AR66">
        <f>AQ66/1000/( INDEX('SMILES Materials Info'!$A:$F,MATCH(AO66,'SMILES Materials Info'!$B:$B,0),4))</f>
        <v>6.1273793081729881E-4</v>
      </c>
      <c r="AT66" t="s">
        <v>173</v>
      </c>
    </row>
    <row r="67" spans="1:46" x14ac:dyDescent="0.2">
      <c r="A67" t="s">
        <v>270</v>
      </c>
      <c r="B67" t="s">
        <v>163</v>
      </c>
      <c r="C67" t="s">
        <v>164</v>
      </c>
      <c r="D67" t="s">
        <v>10</v>
      </c>
      <c r="E67" t="s">
        <v>165</v>
      </c>
      <c r="F67" t="s">
        <v>171</v>
      </c>
      <c r="G67">
        <v>8</v>
      </c>
      <c r="H67">
        <v>52.287581699346411</v>
      </c>
      <c r="I67" s="8" t="s">
        <v>167</v>
      </c>
      <c r="J67" t="s">
        <v>168</v>
      </c>
      <c r="K67" t="s">
        <v>10</v>
      </c>
      <c r="L67" t="s">
        <v>169</v>
      </c>
      <c r="M67" s="7" t="s">
        <v>30</v>
      </c>
      <c r="N67" t="str">
        <f>INDEX('SMILES Materials Info'!A:F,MATCH(M67,'SMILES Materials Info'!B:B,0),1)</f>
        <v>[Li+].[Cl-]  </v>
      </c>
      <c r="O67">
        <v>4.2</v>
      </c>
      <c r="P67">
        <f>O67/1000/( INDEX('SMILES Materials Info'!$A:$F,MATCH(M67,'SMILES Materials Info'!$B:$B,0),4))</f>
        <v>9.9079971691436668E-5</v>
      </c>
      <c r="Q67" t="s">
        <v>38</v>
      </c>
      <c r="R67" t="str">
        <f>INDEX('SMILES Materials Info'!$A:$F,MATCH(Q67,'SMILES Materials Info'!$B:$B,0),1)</f>
        <v>[Li+].[N+](=O)([O-])[O-]</v>
      </c>
      <c r="S67">
        <v>13.9</v>
      </c>
      <c r="T67">
        <f>S67/1000/( INDEX('SMILES Materials Info'!$A:$F,MATCH(Q67,'SMILES Materials Info'!$B:$B,0),4))</f>
        <v>2.0161290322580645E-4</v>
      </c>
      <c r="U67" t="s">
        <v>34</v>
      </c>
      <c r="V67" t="str">
        <f>INDEX('SMILES Materials Info'!$A:$F,MATCH(U67,'SMILES Materials Info'!$B:$B,0),1)</f>
        <v>[Li+].[B-]12(OC(=O)C(=O)O1)OC(=O)C(=O)O2  </v>
      </c>
      <c r="W67">
        <v>96.9</v>
      </c>
      <c r="X67">
        <f>W67/1000/( INDEX('SMILES Materials Info'!$A:$F,MATCH(U67,'SMILES Materials Info'!$B:$B,0),4))</f>
        <v>5.0003612232049784E-4</v>
      </c>
      <c r="Y67" t="s">
        <v>19</v>
      </c>
      <c r="Z67" t="str">
        <f>INDEX('SMILES Materials Info'!$A:$F,MATCH(Y67,'SMILES Materials Info'!$B:$B,0),1)</f>
        <v>[Li+].C(F)(F)(F)S(=O)(=O)[N-]S(=O)(=O)C(F)(F)F</v>
      </c>
      <c r="AA67">
        <v>172.7</v>
      </c>
      <c r="AB67">
        <f>AA67/1000/( INDEX('SMILES Materials Info'!$A:$F,MATCH(Y67,'SMILES Materials Info'!$B:$B,0),4))</f>
        <v>6.0158914283126583E-4</v>
      </c>
      <c r="AC67" t="s">
        <v>42</v>
      </c>
      <c r="AD67" t="str">
        <f>INDEX('SMILES Materials Info'!$A:$F,MATCH(AC67,'SMILES Materials Info'!$B:$B,0),1)</f>
        <v>C1COCO1</v>
      </c>
      <c r="AE67">
        <v>37</v>
      </c>
      <c r="AF67">
        <f>AE67/1000/( INDEX('SMILES Materials Info'!$A:$F,MATCH(AC67,'SMILES Materials Info'!$B:$B,0),4))</f>
        <v>4.9946678545876688E-4</v>
      </c>
      <c r="AG67" s="7" t="s">
        <v>83</v>
      </c>
      <c r="AH67" t="str">
        <f>INDEX('SMILES Materials Info'!$A:$F,MATCH(AG67,'SMILES Materials Info'!$B:$B,0),1)</f>
        <v>CN1CCN(C1=O)C</v>
      </c>
      <c r="AI67">
        <v>627.70000000000005</v>
      </c>
      <c r="AJ67">
        <f>AI67/1000/( INDEX('SMILES Materials Info'!$A:$F,MATCH(AG67,'SMILES Materials Info'!$B:$B,0),4))</f>
        <v>5.4990012965623588E-3</v>
      </c>
      <c r="AK67" s="7" t="s">
        <v>55</v>
      </c>
      <c r="AL67" t="str">
        <f>INDEX('SMILES Materials Info'!$A:$F,MATCH(AK67,'SMILES Materials Info'!$B:$B,0),1)</f>
        <v>C1COC(=O)O1</v>
      </c>
      <c r="AM67">
        <v>179.9</v>
      </c>
      <c r="AN67">
        <f>AM67/1000/( INDEX('SMILES Materials Info'!$A:$F,MATCH(AK67,'SMILES Materials Info'!$B:$B,0),4))</f>
        <v>2.0428788807885356E-3</v>
      </c>
      <c r="AO67" s="7" t="s">
        <v>53</v>
      </c>
      <c r="AP67" t="str">
        <f>INDEX('SMILES Materials Info'!$A:$F,MATCH(AO67,'SMILES Materials Info'!$B:$B,0),1)</f>
        <v>COCCOCCOCCOCCOC</v>
      </c>
      <c r="AQ67">
        <v>136.19999999999999</v>
      </c>
      <c r="AR67">
        <f>AQ67/1000/( INDEX('SMILES Materials Info'!$A:$F,MATCH(AO67,'SMILES Materials Info'!$B:$B,0),4))</f>
        <v>6.1273793081729881E-4</v>
      </c>
      <c r="AT67" t="s">
        <v>173</v>
      </c>
    </row>
    <row r="68" spans="1:46" x14ac:dyDescent="0.2">
      <c r="A68" t="s">
        <v>271</v>
      </c>
      <c r="B68" t="s">
        <v>163</v>
      </c>
      <c r="C68" t="s">
        <v>164</v>
      </c>
      <c r="D68" t="s">
        <v>10</v>
      </c>
      <c r="E68" t="s">
        <v>165</v>
      </c>
      <c r="F68" t="s">
        <v>166</v>
      </c>
      <c r="G68">
        <v>4.2</v>
      </c>
      <c r="H68">
        <v>39.622641509433961</v>
      </c>
      <c r="I68" s="8" t="s">
        <v>167</v>
      </c>
      <c r="J68" t="s">
        <v>168</v>
      </c>
      <c r="K68" t="s">
        <v>164</v>
      </c>
      <c r="L68" t="s">
        <v>169</v>
      </c>
      <c r="M68" s="7" t="s">
        <v>30</v>
      </c>
      <c r="N68" t="str">
        <f>INDEX('SMILES Materials Info'!A:F,MATCH(M68,'SMILES Materials Info'!B:B,0),1)</f>
        <v>[Li+].[Cl-]  </v>
      </c>
      <c r="O68">
        <v>8.6</v>
      </c>
      <c r="P68">
        <f>O68/1000/( INDEX('SMILES Materials Info'!$A:$F,MATCH(M68,'SMILES Materials Info'!$B:$B,0),4))</f>
        <v>2.0287803727294174E-4</v>
      </c>
      <c r="Q68" t="s">
        <v>38</v>
      </c>
      <c r="R68" t="str">
        <f>INDEX('SMILES Materials Info'!$A:$F,MATCH(Q68,'SMILES Materials Info'!$B:$B,0),1)</f>
        <v>[Li+].[N+](=O)([O-])[O-]</v>
      </c>
      <c r="S68">
        <v>62.2</v>
      </c>
      <c r="T68">
        <f>S68/1000/( INDEX('SMILES Materials Info'!$A:$F,MATCH(Q68,'SMILES Materials Info'!$B:$B,0),4))</f>
        <v>9.0218148062195407E-4</v>
      </c>
      <c r="U68" t="s">
        <v>34</v>
      </c>
      <c r="V68" t="str">
        <f>INDEX('SMILES Materials Info'!$A:$F,MATCH(U68,'SMILES Materials Info'!$B:$B,0),1)</f>
        <v>[Li+].[B-]12(OC(=O)C(=O)O1)OC(=O)C(=O)O2  </v>
      </c>
      <c r="W68">
        <v>116.3</v>
      </c>
      <c r="X68">
        <f>W68/1000/( INDEX('SMILES Materials Info'!$A:$F,MATCH(U68,'SMILES Materials Info'!$B:$B,0),4))</f>
        <v>6.0014655341459136E-4</v>
      </c>
      <c r="Y68" t="s">
        <v>19</v>
      </c>
      <c r="Z68" t="str">
        <f>INDEX('SMILES Materials Info'!$A:$F,MATCH(Y68,'SMILES Materials Info'!$B:$B,0),1)</f>
        <v>[Li+].C(F)(F)(F)S(=O)(=O)[N-]S(=O)(=O)C(F)(F)F</v>
      </c>
      <c r="AA68">
        <v>371.1</v>
      </c>
      <c r="AB68">
        <f>AA68/1000/( INDEX('SMILES Materials Info'!$A:$F,MATCH(Y68,'SMILES Materials Info'!$B:$B,0),4))</f>
        <v>1.2927025530091649E-3</v>
      </c>
      <c r="AC68" t="s">
        <v>42</v>
      </c>
      <c r="AD68" t="str">
        <f>INDEX('SMILES Materials Info'!$A:$F,MATCH(AC68,'SMILES Materials Info'!$B:$B,0),1)</f>
        <v>C1COCO1</v>
      </c>
      <c r="AE68">
        <v>37.799999999999997</v>
      </c>
      <c r="AF68">
        <f>AE68/1000/( INDEX('SMILES Materials Info'!$A:$F,MATCH(AC68,'SMILES Materials Info'!$B:$B,0),4))</f>
        <v>5.1026606730652407E-4</v>
      </c>
      <c r="AG68" s="7" t="s">
        <v>83</v>
      </c>
      <c r="AH68" t="str">
        <f>INDEX('SMILES Materials Info'!$A:$F,MATCH(AG68,'SMILES Materials Info'!$B:$B,0),1)</f>
        <v>CN1CCN(C1=O)C</v>
      </c>
      <c r="AI68">
        <v>172.3</v>
      </c>
      <c r="AJ68">
        <f>AI68/1000/( INDEX('SMILES Materials Info'!$A:$F,MATCH(AG68,'SMILES Materials Info'!$B:$B,0),4))</f>
        <v>1.50944387987525E-3</v>
      </c>
      <c r="AK68" s="7" t="s">
        <v>55</v>
      </c>
      <c r="AL68" t="str">
        <f>INDEX('SMILES Materials Info'!$A:$F,MATCH(AK68,'SMILES Materials Info'!$B:$B,0),1)</f>
        <v>C1COC(=O)O1</v>
      </c>
      <c r="AM68">
        <v>62.1</v>
      </c>
      <c r="AN68">
        <f>AM68/1000/( INDEX('SMILES Materials Info'!$A:$F,MATCH(AK68,'SMILES Materials Info'!$B:$B,0),4))</f>
        <v>7.0518498330721547E-4</v>
      </c>
      <c r="AO68" s="7" t="s">
        <v>53</v>
      </c>
      <c r="AP68" t="str">
        <f>INDEX('SMILES Materials Info'!$A:$F,MATCH(AO68,'SMILES Materials Info'!$B:$B,0),1)</f>
        <v>COCCOCCOCCOCCOC</v>
      </c>
      <c r="AQ68">
        <v>1001.9</v>
      </c>
      <c r="AR68">
        <f>AQ68/1000/( INDEX('SMILES Materials Info'!$A:$F,MATCH(AO68,'SMILES Materials Info'!$B:$B,0),4))</f>
        <v>4.5073578038608789E-3</v>
      </c>
      <c r="AT68" t="s">
        <v>174</v>
      </c>
    </row>
    <row r="69" spans="1:46" x14ac:dyDescent="0.2">
      <c r="A69" t="s">
        <v>272</v>
      </c>
      <c r="B69" t="s">
        <v>163</v>
      </c>
      <c r="C69" t="s">
        <v>164</v>
      </c>
      <c r="D69" t="s">
        <v>10</v>
      </c>
      <c r="E69" t="s">
        <v>165</v>
      </c>
      <c r="F69" t="s">
        <v>166</v>
      </c>
      <c r="G69">
        <v>4.5999999999999996</v>
      </c>
      <c r="H69">
        <v>40.707964601769909</v>
      </c>
      <c r="I69" s="8" t="s">
        <v>167</v>
      </c>
      <c r="J69" t="s">
        <v>168</v>
      </c>
      <c r="K69" t="s">
        <v>164</v>
      </c>
      <c r="L69" t="s">
        <v>169</v>
      </c>
      <c r="M69" s="7" t="s">
        <v>30</v>
      </c>
      <c r="N69" t="str">
        <f>INDEX('SMILES Materials Info'!A:F,MATCH(M69,'SMILES Materials Info'!B:B,0),1)</f>
        <v>[Li+].[Cl-]  </v>
      </c>
      <c r="O69">
        <v>8.6</v>
      </c>
      <c r="P69">
        <f>O69/1000/( INDEX('SMILES Materials Info'!$A:$F,MATCH(M69,'SMILES Materials Info'!$B:$B,0),4))</f>
        <v>2.0287803727294174E-4</v>
      </c>
      <c r="Q69" t="s">
        <v>38</v>
      </c>
      <c r="R69" t="str">
        <f>INDEX('SMILES Materials Info'!$A:$F,MATCH(Q69,'SMILES Materials Info'!$B:$B,0),1)</f>
        <v>[Li+].[N+](=O)([O-])[O-]</v>
      </c>
      <c r="S69">
        <v>62.2</v>
      </c>
      <c r="T69">
        <f>S69/1000/( INDEX('SMILES Materials Info'!$A:$F,MATCH(Q69,'SMILES Materials Info'!$B:$B,0),4))</f>
        <v>9.0218148062195407E-4</v>
      </c>
      <c r="U69" t="s">
        <v>34</v>
      </c>
      <c r="V69" t="str">
        <f>INDEX('SMILES Materials Info'!$A:$F,MATCH(U69,'SMILES Materials Info'!$B:$B,0),1)</f>
        <v>[Li+].[B-]12(OC(=O)C(=O)O1)OC(=O)C(=O)O2  </v>
      </c>
      <c r="W69">
        <v>116.3</v>
      </c>
      <c r="X69">
        <f>W69/1000/( INDEX('SMILES Materials Info'!$A:$F,MATCH(U69,'SMILES Materials Info'!$B:$B,0),4))</f>
        <v>6.0014655341459136E-4</v>
      </c>
      <c r="Y69" t="s">
        <v>19</v>
      </c>
      <c r="Z69" t="str">
        <f>INDEX('SMILES Materials Info'!$A:$F,MATCH(Y69,'SMILES Materials Info'!$B:$B,0),1)</f>
        <v>[Li+].C(F)(F)(F)S(=O)(=O)[N-]S(=O)(=O)C(F)(F)F</v>
      </c>
      <c r="AA69">
        <v>371.1</v>
      </c>
      <c r="AB69">
        <f>AA69/1000/( INDEX('SMILES Materials Info'!$A:$F,MATCH(Y69,'SMILES Materials Info'!$B:$B,0),4))</f>
        <v>1.2927025530091649E-3</v>
      </c>
      <c r="AC69" t="s">
        <v>42</v>
      </c>
      <c r="AD69" t="str">
        <f>INDEX('SMILES Materials Info'!$A:$F,MATCH(AC69,'SMILES Materials Info'!$B:$B,0),1)</f>
        <v>C1COCO1</v>
      </c>
      <c r="AE69">
        <v>37.799999999999997</v>
      </c>
      <c r="AF69">
        <f>AE69/1000/( INDEX('SMILES Materials Info'!$A:$F,MATCH(AC69,'SMILES Materials Info'!$B:$B,0),4))</f>
        <v>5.1026606730652407E-4</v>
      </c>
      <c r="AG69" s="7" t="s">
        <v>83</v>
      </c>
      <c r="AH69" t="str">
        <f>INDEX('SMILES Materials Info'!$A:$F,MATCH(AG69,'SMILES Materials Info'!$B:$B,0),1)</f>
        <v>CN1CCN(C1=O)C</v>
      </c>
      <c r="AI69">
        <v>172.3</v>
      </c>
      <c r="AJ69">
        <f>AI69/1000/( INDEX('SMILES Materials Info'!$A:$F,MATCH(AG69,'SMILES Materials Info'!$B:$B,0),4))</f>
        <v>1.50944387987525E-3</v>
      </c>
      <c r="AK69" s="7" t="s">
        <v>55</v>
      </c>
      <c r="AL69" t="str">
        <f>INDEX('SMILES Materials Info'!$A:$F,MATCH(AK69,'SMILES Materials Info'!$B:$B,0),1)</f>
        <v>C1COC(=O)O1</v>
      </c>
      <c r="AM69">
        <v>62.1</v>
      </c>
      <c r="AN69">
        <f>AM69/1000/( INDEX('SMILES Materials Info'!$A:$F,MATCH(AK69,'SMILES Materials Info'!$B:$B,0),4))</f>
        <v>7.0518498330721547E-4</v>
      </c>
      <c r="AO69" s="7" t="s">
        <v>53</v>
      </c>
      <c r="AP69" t="str">
        <f>INDEX('SMILES Materials Info'!$A:$F,MATCH(AO69,'SMILES Materials Info'!$B:$B,0),1)</f>
        <v>COCCOCCOCCOCCOC</v>
      </c>
      <c r="AQ69">
        <v>1001.9</v>
      </c>
      <c r="AR69">
        <f>AQ69/1000/( INDEX('SMILES Materials Info'!$A:$F,MATCH(AO69,'SMILES Materials Info'!$B:$B,0),4))</f>
        <v>4.5073578038608789E-3</v>
      </c>
      <c r="AT69" t="s">
        <v>174</v>
      </c>
    </row>
    <row r="70" spans="1:46" x14ac:dyDescent="0.2">
      <c r="A70" t="s">
        <v>273</v>
      </c>
      <c r="B70" t="s">
        <v>163</v>
      </c>
      <c r="C70" t="s">
        <v>164</v>
      </c>
      <c r="D70" t="s">
        <v>10</v>
      </c>
      <c r="E70" t="s">
        <v>165</v>
      </c>
      <c r="F70" t="s">
        <v>166</v>
      </c>
      <c r="G70">
        <v>6.2</v>
      </c>
      <c r="H70">
        <v>47.328244274809158</v>
      </c>
      <c r="I70" s="8" t="s">
        <v>167</v>
      </c>
      <c r="J70" t="s">
        <v>168</v>
      </c>
      <c r="K70" t="s">
        <v>164</v>
      </c>
      <c r="L70" t="s">
        <v>169</v>
      </c>
      <c r="M70" s="7" t="s">
        <v>30</v>
      </c>
      <c r="N70" t="str">
        <f>INDEX('SMILES Materials Info'!A:F,MATCH(M70,'SMILES Materials Info'!B:B,0),1)</f>
        <v>[Li+].[Cl-]  </v>
      </c>
      <c r="O70">
        <v>8.6</v>
      </c>
      <c r="P70">
        <f>O70/1000/( INDEX('SMILES Materials Info'!$A:$F,MATCH(M70,'SMILES Materials Info'!$B:$B,0),4))</f>
        <v>2.0287803727294174E-4</v>
      </c>
      <c r="Q70" t="s">
        <v>38</v>
      </c>
      <c r="R70" t="str">
        <f>INDEX('SMILES Materials Info'!$A:$F,MATCH(Q70,'SMILES Materials Info'!$B:$B,0),1)</f>
        <v>[Li+].[N+](=O)([O-])[O-]</v>
      </c>
      <c r="S70">
        <v>62.2</v>
      </c>
      <c r="T70">
        <f>S70/1000/( INDEX('SMILES Materials Info'!$A:$F,MATCH(Q70,'SMILES Materials Info'!$B:$B,0),4))</f>
        <v>9.0218148062195407E-4</v>
      </c>
      <c r="U70" t="s">
        <v>34</v>
      </c>
      <c r="V70" t="str">
        <f>INDEX('SMILES Materials Info'!$A:$F,MATCH(U70,'SMILES Materials Info'!$B:$B,0),1)</f>
        <v>[Li+].[B-]12(OC(=O)C(=O)O1)OC(=O)C(=O)O2  </v>
      </c>
      <c r="W70">
        <v>116.3</v>
      </c>
      <c r="X70">
        <f>W70/1000/( INDEX('SMILES Materials Info'!$A:$F,MATCH(U70,'SMILES Materials Info'!$B:$B,0),4))</f>
        <v>6.0014655341459136E-4</v>
      </c>
      <c r="Y70" t="s">
        <v>19</v>
      </c>
      <c r="Z70" t="str">
        <f>INDEX('SMILES Materials Info'!$A:$F,MATCH(Y70,'SMILES Materials Info'!$B:$B,0),1)</f>
        <v>[Li+].C(F)(F)(F)S(=O)(=O)[N-]S(=O)(=O)C(F)(F)F</v>
      </c>
      <c r="AA70">
        <v>371.1</v>
      </c>
      <c r="AB70">
        <f>AA70/1000/( INDEX('SMILES Materials Info'!$A:$F,MATCH(Y70,'SMILES Materials Info'!$B:$B,0),4))</f>
        <v>1.2927025530091649E-3</v>
      </c>
      <c r="AC70" t="s">
        <v>42</v>
      </c>
      <c r="AD70" t="str">
        <f>INDEX('SMILES Materials Info'!$A:$F,MATCH(AC70,'SMILES Materials Info'!$B:$B,0),1)</f>
        <v>C1COCO1</v>
      </c>
      <c r="AE70">
        <v>37.799999999999997</v>
      </c>
      <c r="AF70">
        <f>AE70/1000/( INDEX('SMILES Materials Info'!$A:$F,MATCH(AC70,'SMILES Materials Info'!$B:$B,0),4))</f>
        <v>5.1026606730652407E-4</v>
      </c>
      <c r="AG70" s="7" t="s">
        <v>83</v>
      </c>
      <c r="AH70" t="str">
        <f>INDEX('SMILES Materials Info'!$A:$F,MATCH(AG70,'SMILES Materials Info'!$B:$B,0),1)</f>
        <v>CN1CCN(C1=O)C</v>
      </c>
      <c r="AI70">
        <v>172.3</v>
      </c>
      <c r="AJ70">
        <f>AI70/1000/( INDEX('SMILES Materials Info'!$A:$F,MATCH(AG70,'SMILES Materials Info'!$B:$B,0),4))</f>
        <v>1.50944387987525E-3</v>
      </c>
      <c r="AK70" s="7" t="s">
        <v>55</v>
      </c>
      <c r="AL70" t="str">
        <f>INDEX('SMILES Materials Info'!$A:$F,MATCH(AK70,'SMILES Materials Info'!$B:$B,0),1)</f>
        <v>C1COC(=O)O1</v>
      </c>
      <c r="AM70">
        <v>62.1</v>
      </c>
      <c r="AN70">
        <f>AM70/1000/( INDEX('SMILES Materials Info'!$A:$F,MATCH(AK70,'SMILES Materials Info'!$B:$B,0),4))</f>
        <v>7.0518498330721547E-4</v>
      </c>
      <c r="AO70" s="7" t="s">
        <v>53</v>
      </c>
      <c r="AP70" t="str">
        <f>INDEX('SMILES Materials Info'!$A:$F,MATCH(AO70,'SMILES Materials Info'!$B:$B,0),1)</f>
        <v>COCCOCCOCCOCCOC</v>
      </c>
      <c r="AQ70">
        <v>1001.9</v>
      </c>
      <c r="AR70">
        <f>AQ70/1000/( INDEX('SMILES Materials Info'!$A:$F,MATCH(AO70,'SMILES Materials Info'!$B:$B,0),4))</f>
        <v>4.5073578038608789E-3</v>
      </c>
      <c r="AT70" t="s">
        <v>174</v>
      </c>
    </row>
    <row r="71" spans="1:46" x14ac:dyDescent="0.2">
      <c r="A71" t="s">
        <v>274</v>
      </c>
      <c r="B71" t="s">
        <v>163</v>
      </c>
      <c r="C71" t="s">
        <v>164</v>
      </c>
      <c r="D71" t="s">
        <v>10</v>
      </c>
      <c r="E71" t="s">
        <v>165</v>
      </c>
      <c r="F71" t="s">
        <v>166</v>
      </c>
      <c r="G71">
        <v>6.3</v>
      </c>
      <c r="H71">
        <v>47.368421052631575</v>
      </c>
      <c r="I71" s="8" t="s">
        <v>167</v>
      </c>
      <c r="J71" t="s">
        <v>168</v>
      </c>
      <c r="K71" t="s">
        <v>164</v>
      </c>
      <c r="L71" t="s">
        <v>169</v>
      </c>
      <c r="M71" s="7" t="s">
        <v>30</v>
      </c>
      <c r="N71" t="str">
        <f>INDEX('SMILES Materials Info'!A:F,MATCH(M71,'SMILES Materials Info'!B:B,0),1)</f>
        <v>[Li+].[Cl-]  </v>
      </c>
      <c r="O71">
        <v>8.6</v>
      </c>
      <c r="P71">
        <f>O71/1000/( INDEX('SMILES Materials Info'!$A:$F,MATCH(M71,'SMILES Materials Info'!$B:$B,0),4))</f>
        <v>2.0287803727294174E-4</v>
      </c>
      <c r="Q71" t="s">
        <v>38</v>
      </c>
      <c r="R71" t="str">
        <f>INDEX('SMILES Materials Info'!$A:$F,MATCH(Q71,'SMILES Materials Info'!$B:$B,0),1)</f>
        <v>[Li+].[N+](=O)([O-])[O-]</v>
      </c>
      <c r="S71">
        <v>62.2</v>
      </c>
      <c r="T71">
        <f>S71/1000/( INDEX('SMILES Materials Info'!$A:$F,MATCH(Q71,'SMILES Materials Info'!$B:$B,0),4))</f>
        <v>9.0218148062195407E-4</v>
      </c>
      <c r="U71" t="s">
        <v>34</v>
      </c>
      <c r="V71" t="str">
        <f>INDEX('SMILES Materials Info'!$A:$F,MATCH(U71,'SMILES Materials Info'!$B:$B,0),1)</f>
        <v>[Li+].[B-]12(OC(=O)C(=O)O1)OC(=O)C(=O)O2  </v>
      </c>
      <c r="W71">
        <v>116.3</v>
      </c>
      <c r="X71">
        <f>W71/1000/( INDEX('SMILES Materials Info'!$A:$F,MATCH(U71,'SMILES Materials Info'!$B:$B,0),4))</f>
        <v>6.0014655341459136E-4</v>
      </c>
      <c r="Y71" t="s">
        <v>19</v>
      </c>
      <c r="Z71" t="str">
        <f>INDEX('SMILES Materials Info'!$A:$F,MATCH(Y71,'SMILES Materials Info'!$B:$B,0),1)</f>
        <v>[Li+].C(F)(F)(F)S(=O)(=O)[N-]S(=O)(=O)C(F)(F)F</v>
      </c>
      <c r="AA71">
        <v>371.1</v>
      </c>
      <c r="AB71">
        <f>AA71/1000/( INDEX('SMILES Materials Info'!$A:$F,MATCH(Y71,'SMILES Materials Info'!$B:$B,0),4))</f>
        <v>1.2927025530091649E-3</v>
      </c>
      <c r="AC71" t="s">
        <v>42</v>
      </c>
      <c r="AD71" t="str">
        <f>INDEX('SMILES Materials Info'!$A:$F,MATCH(AC71,'SMILES Materials Info'!$B:$B,0),1)</f>
        <v>C1COCO1</v>
      </c>
      <c r="AE71">
        <v>37.799999999999997</v>
      </c>
      <c r="AF71">
        <f>AE71/1000/( INDEX('SMILES Materials Info'!$A:$F,MATCH(AC71,'SMILES Materials Info'!$B:$B,0),4))</f>
        <v>5.1026606730652407E-4</v>
      </c>
      <c r="AG71" s="7" t="s">
        <v>83</v>
      </c>
      <c r="AH71" t="str">
        <f>INDEX('SMILES Materials Info'!$A:$F,MATCH(AG71,'SMILES Materials Info'!$B:$B,0),1)</f>
        <v>CN1CCN(C1=O)C</v>
      </c>
      <c r="AI71">
        <v>172.3</v>
      </c>
      <c r="AJ71">
        <f>AI71/1000/( INDEX('SMILES Materials Info'!$A:$F,MATCH(AG71,'SMILES Materials Info'!$B:$B,0),4))</f>
        <v>1.50944387987525E-3</v>
      </c>
      <c r="AK71" s="7" t="s">
        <v>55</v>
      </c>
      <c r="AL71" t="str">
        <f>INDEX('SMILES Materials Info'!$A:$F,MATCH(AK71,'SMILES Materials Info'!$B:$B,0),1)</f>
        <v>C1COC(=O)O1</v>
      </c>
      <c r="AM71">
        <v>62.1</v>
      </c>
      <c r="AN71">
        <f>AM71/1000/( INDEX('SMILES Materials Info'!$A:$F,MATCH(AK71,'SMILES Materials Info'!$B:$B,0),4))</f>
        <v>7.0518498330721547E-4</v>
      </c>
      <c r="AO71" s="7" t="s">
        <v>53</v>
      </c>
      <c r="AP71" t="str">
        <f>INDEX('SMILES Materials Info'!$A:$F,MATCH(AO71,'SMILES Materials Info'!$B:$B,0),1)</f>
        <v>COCCOCCOCCOCCOC</v>
      </c>
      <c r="AQ71">
        <v>1001.9</v>
      </c>
      <c r="AR71">
        <f>AQ71/1000/( INDEX('SMILES Materials Info'!$A:$F,MATCH(AO71,'SMILES Materials Info'!$B:$B,0),4))</f>
        <v>4.5073578038608789E-3</v>
      </c>
      <c r="AT71" t="s">
        <v>174</v>
      </c>
    </row>
    <row r="72" spans="1:46" x14ac:dyDescent="0.2">
      <c r="A72" t="s">
        <v>275</v>
      </c>
      <c r="B72" t="s">
        <v>163</v>
      </c>
      <c r="C72" t="s">
        <v>164</v>
      </c>
      <c r="D72" t="s">
        <v>10</v>
      </c>
      <c r="E72" t="s">
        <v>165</v>
      </c>
      <c r="F72" t="s">
        <v>166</v>
      </c>
      <c r="G72">
        <v>6.6</v>
      </c>
      <c r="H72">
        <v>48.529411764705884</v>
      </c>
      <c r="I72" s="8" t="s">
        <v>167</v>
      </c>
      <c r="J72" t="s">
        <v>168</v>
      </c>
      <c r="K72" t="s">
        <v>164</v>
      </c>
      <c r="L72" t="s">
        <v>169</v>
      </c>
      <c r="M72" s="7" t="s">
        <v>30</v>
      </c>
      <c r="N72" t="str">
        <f>INDEX('SMILES Materials Info'!A:F,MATCH(M72,'SMILES Materials Info'!B:B,0),1)</f>
        <v>[Li+].[Cl-]  </v>
      </c>
      <c r="O72">
        <v>8.5</v>
      </c>
      <c r="P72">
        <f>O72/1000/( INDEX('SMILES Materials Info'!$A:$F,MATCH(M72,'SMILES Materials Info'!$B:$B,0),4))</f>
        <v>2.0051899032790755E-4</v>
      </c>
      <c r="Q72" t="s">
        <v>38</v>
      </c>
      <c r="R72" t="str">
        <f>INDEX('SMILES Materials Info'!$A:$F,MATCH(Q72,'SMILES Materials Info'!$B:$B,0),1)</f>
        <v>[Li+].[N+](=O)([O-])[O-]</v>
      </c>
      <c r="S72">
        <v>20.7</v>
      </c>
      <c r="T72">
        <f>S72/1000/( INDEX('SMILES Materials Info'!$A:$F,MATCH(Q72,'SMILES Materials Info'!$B:$B,0),4))</f>
        <v>3.0024367602692037E-4</v>
      </c>
      <c r="U72" t="s">
        <v>34</v>
      </c>
      <c r="V72" t="str">
        <f>INDEX('SMILES Materials Info'!$A:$F,MATCH(U72,'SMILES Materials Info'!$B:$B,0),1)</f>
        <v>[Li+].[B-]12(OC(=O)C(=O)O1)OC(=O)C(=O)O2  </v>
      </c>
      <c r="W72">
        <v>19.399999999999999</v>
      </c>
      <c r="X72">
        <f>W72/1000/( INDEX('SMILES Materials Info'!$A:$F,MATCH(U72,'SMILES Materials Info'!$B:$B,0),4))</f>
        <v>1.0011043109409346E-4</v>
      </c>
      <c r="Y72" t="s">
        <v>19</v>
      </c>
      <c r="Z72" t="str">
        <f>INDEX('SMILES Materials Info'!$A:$F,MATCH(Y72,'SMILES Materials Info'!$B:$B,0),1)</f>
        <v>[Li+].C(F)(F)(F)S(=O)(=O)[N-]S(=O)(=O)C(F)(F)F</v>
      </c>
      <c r="AA72">
        <v>287.5</v>
      </c>
      <c r="AB72">
        <f>AA72/1000/( INDEX('SMILES Materials Info'!$A:$F,MATCH(Y72,'SMILES Materials Info'!$B:$B,0),4))</f>
        <v>1.0014874265430742E-3</v>
      </c>
      <c r="AC72" t="s">
        <v>42</v>
      </c>
      <c r="AD72" t="str">
        <f>INDEX('SMILES Materials Info'!$A:$F,MATCH(AC72,'SMILES Materials Info'!$B:$B,0),1)</f>
        <v>C1COCO1</v>
      </c>
      <c r="AE72">
        <v>150.19999999999999</v>
      </c>
      <c r="AF72">
        <f>AE72/1000/( INDEX('SMILES Materials Info'!$A:$F,MATCH(AC72,'SMILES Materials Info'!$B:$B,0),4))</f>
        <v>2.0275651669163998E-3</v>
      </c>
      <c r="AG72" s="7" t="s">
        <v>83</v>
      </c>
      <c r="AH72" t="str">
        <f>INDEX('SMILES Materials Info'!$A:$F,MATCH(AG72,'SMILES Materials Info'!$B:$B,0),1)</f>
        <v>CN1CCN(C1=O)C</v>
      </c>
      <c r="AI72">
        <v>166.4</v>
      </c>
      <c r="AJ72">
        <f>AI72/1000/( INDEX('SMILES Materials Info'!$A:$F,MATCH(AG72,'SMILES Materials Info'!$B:$B,0),4))</f>
        <v>1.4577565966990224E-3</v>
      </c>
      <c r="AK72" s="7" t="s">
        <v>55</v>
      </c>
      <c r="AL72" t="str">
        <f>INDEX('SMILES Materials Info'!$A:$F,MATCH(AK72,'SMILES Materials Info'!$B:$B,0),1)</f>
        <v>C1COC(=O)O1</v>
      </c>
      <c r="AM72">
        <v>177.2</v>
      </c>
      <c r="AN72">
        <f>AM72/1000/( INDEX('SMILES Materials Info'!$A:$F,MATCH(AK72,'SMILES Materials Info'!$B:$B,0),4))</f>
        <v>2.0122186641230041E-3</v>
      </c>
      <c r="AO72" s="7" t="s">
        <v>53</v>
      </c>
      <c r="AP72" t="str">
        <f>INDEX('SMILES Materials Info'!$A:$F,MATCH(AO72,'SMILES Materials Info'!$B:$B,0),1)</f>
        <v>COCCOCCOCCOCCOC</v>
      </c>
      <c r="AQ72">
        <v>667.6</v>
      </c>
      <c r="AR72">
        <f>AQ72/1000/( INDEX('SMILES Materials Info'!$A:$F,MATCH(AO72,'SMILES Materials Info'!$B:$B,0),4))</f>
        <v>3.0034055992190062E-3</v>
      </c>
    </row>
    <row r="73" spans="1:46" x14ac:dyDescent="0.2">
      <c r="A73" t="s">
        <v>276</v>
      </c>
      <c r="B73" t="s">
        <v>163</v>
      </c>
      <c r="C73" t="s">
        <v>164</v>
      </c>
      <c r="D73" t="s">
        <v>10</v>
      </c>
      <c r="E73" t="s">
        <v>165</v>
      </c>
      <c r="F73" t="s">
        <v>166</v>
      </c>
      <c r="G73">
        <v>7.4</v>
      </c>
      <c r="H73">
        <v>49.333333333333336</v>
      </c>
      <c r="I73" s="8" t="s">
        <v>167</v>
      </c>
      <c r="J73" t="s">
        <v>168</v>
      </c>
      <c r="K73" t="s">
        <v>164</v>
      </c>
      <c r="L73" t="s">
        <v>169</v>
      </c>
      <c r="M73" s="7" t="s">
        <v>30</v>
      </c>
      <c r="N73" t="str">
        <f>INDEX('SMILES Materials Info'!A:F,MATCH(M73,'SMILES Materials Info'!B:B,0),1)</f>
        <v>[Li+].[Cl-]  </v>
      </c>
      <c r="O73">
        <v>8.5</v>
      </c>
      <c r="P73">
        <f>O73/1000/( INDEX('SMILES Materials Info'!$A:$F,MATCH(M73,'SMILES Materials Info'!$B:$B,0),4))</f>
        <v>2.0051899032790755E-4</v>
      </c>
      <c r="Q73" t="s">
        <v>38</v>
      </c>
      <c r="R73" t="str">
        <f>INDEX('SMILES Materials Info'!$A:$F,MATCH(Q73,'SMILES Materials Info'!$B:$B,0),1)</f>
        <v>[Li+].[N+](=O)([O-])[O-]</v>
      </c>
      <c r="S73">
        <v>20.7</v>
      </c>
      <c r="T73">
        <f>S73/1000/( INDEX('SMILES Materials Info'!$A:$F,MATCH(Q73,'SMILES Materials Info'!$B:$B,0),4))</f>
        <v>3.0024367602692037E-4</v>
      </c>
      <c r="U73" t="s">
        <v>34</v>
      </c>
      <c r="V73" t="str">
        <f>INDEX('SMILES Materials Info'!$A:$F,MATCH(U73,'SMILES Materials Info'!$B:$B,0),1)</f>
        <v>[Li+].[B-]12(OC(=O)C(=O)O1)OC(=O)C(=O)O2  </v>
      </c>
      <c r="W73">
        <v>19.399999999999999</v>
      </c>
      <c r="X73">
        <f>W73/1000/( INDEX('SMILES Materials Info'!$A:$F,MATCH(U73,'SMILES Materials Info'!$B:$B,0),4))</f>
        <v>1.0011043109409346E-4</v>
      </c>
      <c r="Y73" t="s">
        <v>19</v>
      </c>
      <c r="Z73" t="str">
        <f>INDEX('SMILES Materials Info'!$A:$F,MATCH(Y73,'SMILES Materials Info'!$B:$B,0),1)</f>
        <v>[Li+].C(F)(F)(F)S(=O)(=O)[N-]S(=O)(=O)C(F)(F)F</v>
      </c>
      <c r="AA73">
        <v>287.5</v>
      </c>
      <c r="AB73">
        <f>AA73/1000/( INDEX('SMILES Materials Info'!$A:$F,MATCH(Y73,'SMILES Materials Info'!$B:$B,0),4))</f>
        <v>1.0014874265430742E-3</v>
      </c>
      <c r="AC73" t="s">
        <v>42</v>
      </c>
      <c r="AD73" t="str">
        <f>INDEX('SMILES Materials Info'!$A:$F,MATCH(AC73,'SMILES Materials Info'!$B:$B,0),1)</f>
        <v>C1COCO1</v>
      </c>
      <c r="AE73">
        <v>150.19999999999999</v>
      </c>
      <c r="AF73">
        <f>AE73/1000/( INDEX('SMILES Materials Info'!$A:$F,MATCH(AC73,'SMILES Materials Info'!$B:$B,0),4))</f>
        <v>2.0275651669163998E-3</v>
      </c>
      <c r="AG73" s="7" t="s">
        <v>83</v>
      </c>
      <c r="AH73" t="str">
        <f>INDEX('SMILES Materials Info'!$A:$F,MATCH(AG73,'SMILES Materials Info'!$B:$B,0),1)</f>
        <v>CN1CCN(C1=O)C</v>
      </c>
      <c r="AI73">
        <v>166.4</v>
      </c>
      <c r="AJ73">
        <f>AI73/1000/( INDEX('SMILES Materials Info'!$A:$F,MATCH(AG73,'SMILES Materials Info'!$B:$B,0),4))</f>
        <v>1.4577565966990224E-3</v>
      </c>
      <c r="AK73" s="7" t="s">
        <v>55</v>
      </c>
      <c r="AL73" t="str">
        <f>INDEX('SMILES Materials Info'!$A:$F,MATCH(AK73,'SMILES Materials Info'!$B:$B,0),1)</f>
        <v>C1COC(=O)O1</v>
      </c>
      <c r="AM73">
        <v>177.2</v>
      </c>
      <c r="AN73">
        <f>AM73/1000/( INDEX('SMILES Materials Info'!$A:$F,MATCH(AK73,'SMILES Materials Info'!$B:$B,0),4))</f>
        <v>2.0122186641230041E-3</v>
      </c>
      <c r="AO73" s="7" t="s">
        <v>53</v>
      </c>
      <c r="AP73" t="str">
        <f>INDEX('SMILES Materials Info'!$A:$F,MATCH(AO73,'SMILES Materials Info'!$B:$B,0),1)</f>
        <v>COCCOCCOCCOCCOC</v>
      </c>
      <c r="AQ73">
        <v>667.6</v>
      </c>
      <c r="AR73">
        <f>AQ73/1000/( INDEX('SMILES Materials Info'!$A:$F,MATCH(AO73,'SMILES Materials Info'!$B:$B,0),4))</f>
        <v>3.0034055992190062E-3</v>
      </c>
    </row>
    <row r="74" spans="1:46" x14ac:dyDescent="0.2">
      <c r="A74" t="s">
        <v>277</v>
      </c>
      <c r="B74" t="s">
        <v>163</v>
      </c>
      <c r="C74" t="s">
        <v>164</v>
      </c>
      <c r="D74" t="s">
        <v>10</v>
      </c>
      <c r="E74" t="s">
        <v>165</v>
      </c>
      <c r="F74" t="s">
        <v>171</v>
      </c>
      <c r="G74">
        <v>6.51</v>
      </c>
      <c r="H74">
        <v>55.08</v>
      </c>
      <c r="I74" s="8" t="s">
        <v>167</v>
      </c>
      <c r="J74" t="s">
        <v>168</v>
      </c>
      <c r="K74" t="s">
        <v>164</v>
      </c>
      <c r="L74" t="s">
        <v>169</v>
      </c>
      <c r="M74" s="7" t="s">
        <v>30</v>
      </c>
      <c r="N74" t="str">
        <f>INDEX('SMILES Materials Info'!A:F,MATCH(M74,'SMILES Materials Info'!B:B,0),1)</f>
        <v>[Li+].[Cl-]  </v>
      </c>
      <c r="O74">
        <v>6.87</v>
      </c>
      <c r="P74">
        <f>O74/1000/( INDEX('SMILES Materials Info'!$A:$F,MATCH(M74,'SMILES Materials Info'!$B:$B,0),4))</f>
        <v>1.6206652512384997E-4</v>
      </c>
      <c r="Q74" t="s">
        <v>38</v>
      </c>
      <c r="R74" t="str">
        <f>INDEX('SMILES Materials Info'!$A:$F,MATCH(Q74,'SMILES Materials Info'!$B:$B,0),1)</f>
        <v>[Li+].[N+](=O)([O-])[O-]</v>
      </c>
      <c r="S74">
        <v>50.04</v>
      </c>
      <c r="T74">
        <f>S74/1000/( INDEX('SMILES Materials Info'!$A:$F,MATCH(Q74,'SMILES Materials Info'!$B:$B,0),4))</f>
        <v>7.2580645161290317E-4</v>
      </c>
      <c r="U74" t="s">
        <v>34</v>
      </c>
      <c r="V74" t="str">
        <f>INDEX('SMILES Materials Info'!$A:$F,MATCH(U74,'SMILES Materials Info'!$B:$B,0),1)</f>
        <v>[Li+].[B-]12(OC(=O)C(=O)O1)OC(=O)C(=O)O2  </v>
      </c>
      <c r="W74">
        <v>93.49</v>
      </c>
      <c r="X74">
        <f>W74/1000/( INDEX('SMILES Materials Info'!$A:$F,MATCH(U74,'SMILES Materials Info'!$B:$B,0),4))</f>
        <v>4.8243939190653601E-4</v>
      </c>
      <c r="Y74" t="s">
        <v>19</v>
      </c>
      <c r="Z74" t="str">
        <f>INDEX('SMILES Materials Info'!$A:$F,MATCH(Y74,'SMILES Materials Info'!$B:$B,0),1)</f>
        <v>[Li+].C(F)(F)(F)S(=O)(=O)[N-]S(=O)(=O)C(F)(F)F</v>
      </c>
      <c r="AA74">
        <v>254.2</v>
      </c>
      <c r="AB74">
        <f>AA74/1000/( INDEX('SMILES Materials Info'!$A:$F,MATCH(Y74,'SMILES Materials Info'!$B:$B,0),4))</f>
        <v>8.8548905679043297E-4</v>
      </c>
      <c r="AC74" t="s">
        <v>42</v>
      </c>
      <c r="AD74" t="str">
        <f>INDEX('SMILES Materials Info'!$A:$F,MATCH(AC74,'SMILES Materials Info'!$B:$B,0),1)</f>
        <v>C1COCO1</v>
      </c>
      <c r="AE74">
        <v>24</v>
      </c>
      <c r="AF74">
        <f>AE74/1000/( INDEX('SMILES Materials Info'!$A:$F,MATCH(AC74,'SMILES Materials Info'!$B:$B,0),4))</f>
        <v>3.2397845543271367E-4</v>
      </c>
      <c r="AG74" s="7" t="s">
        <v>83</v>
      </c>
      <c r="AH74" t="str">
        <f>INDEX('SMILES Materials Info'!$A:$F,MATCH(AG74,'SMILES Materials Info'!$B:$B,0),1)</f>
        <v>CN1CCN(C1=O)C</v>
      </c>
      <c r="AI74">
        <v>138.99</v>
      </c>
      <c r="AJ74">
        <f>AI74/1000/( INDEX('SMILES Materials Info'!$A:$F,MATCH(AG74,'SMILES Materials Info'!$B:$B,0),4))</f>
        <v>1.217629743841329E-3</v>
      </c>
      <c r="AK74" s="7" t="s">
        <v>55</v>
      </c>
      <c r="AL74" t="str">
        <f>INDEX('SMILES Materials Info'!$A:$F,MATCH(AK74,'SMILES Materials Info'!$B:$B,0),1)</f>
        <v>C1COC(=O)O1</v>
      </c>
      <c r="AM74">
        <v>53.61</v>
      </c>
      <c r="AN74">
        <f>AM74/1000/( INDEX('SMILES Materials Info'!$A:$F,MATCH(AK74,'SMILES Materials Info'!$B:$B,0),4))</f>
        <v>6.0877563534782317E-4</v>
      </c>
      <c r="AO74" s="7" t="s">
        <v>53</v>
      </c>
      <c r="AP74" t="str">
        <f>INDEX('SMILES Materials Info'!$A:$F,MATCH(AO74,'SMILES Materials Info'!$B:$B,0),1)</f>
        <v>COCCOCCOCCOCCOC</v>
      </c>
      <c r="AQ74">
        <v>785.72</v>
      </c>
      <c r="AR74">
        <f>AQ74/1000/( INDEX('SMILES Materials Info'!$A:$F,MATCH(AO74,'SMILES Materials Info'!$B:$B,0),4))</f>
        <v>3.5348050440658445E-3</v>
      </c>
    </row>
    <row r="75" spans="1:46" x14ac:dyDescent="0.2">
      <c r="A75" t="s">
        <v>278</v>
      </c>
      <c r="B75" t="s">
        <v>163</v>
      </c>
      <c r="C75" t="s">
        <v>164</v>
      </c>
      <c r="D75" t="s">
        <v>10</v>
      </c>
      <c r="E75" t="s">
        <v>165</v>
      </c>
      <c r="F75" t="s">
        <v>171</v>
      </c>
      <c r="G75">
        <v>6.89</v>
      </c>
      <c r="H75">
        <v>56.48</v>
      </c>
      <c r="I75" s="8" t="s">
        <v>167</v>
      </c>
      <c r="J75" t="s">
        <v>168</v>
      </c>
      <c r="K75" t="s">
        <v>164</v>
      </c>
      <c r="L75" t="s">
        <v>169</v>
      </c>
      <c r="M75" s="7" t="s">
        <v>30</v>
      </c>
      <c r="N75" t="str">
        <f>INDEX('SMILES Materials Info'!A:F,MATCH(M75,'SMILES Materials Info'!B:B,0),1)</f>
        <v>[Li+].[Cl-]  </v>
      </c>
      <c r="O75">
        <v>6.87</v>
      </c>
      <c r="P75">
        <f>O75/1000/( INDEX('SMILES Materials Info'!$A:$F,MATCH(M75,'SMILES Materials Info'!$B:$B,0),4))</f>
        <v>1.6206652512384997E-4</v>
      </c>
      <c r="Q75" t="s">
        <v>38</v>
      </c>
      <c r="R75" t="str">
        <f>INDEX('SMILES Materials Info'!$A:$F,MATCH(Q75,'SMILES Materials Info'!$B:$B,0),1)</f>
        <v>[Li+].[N+](=O)([O-])[O-]</v>
      </c>
      <c r="S75">
        <v>50.04</v>
      </c>
      <c r="T75">
        <f>S75/1000/( INDEX('SMILES Materials Info'!$A:$F,MATCH(Q75,'SMILES Materials Info'!$B:$B,0),4))</f>
        <v>7.2580645161290317E-4</v>
      </c>
      <c r="U75" t="s">
        <v>34</v>
      </c>
      <c r="V75" t="str">
        <f>INDEX('SMILES Materials Info'!$A:$F,MATCH(U75,'SMILES Materials Info'!$B:$B,0),1)</f>
        <v>[Li+].[B-]12(OC(=O)C(=O)O1)OC(=O)C(=O)O2  </v>
      </c>
      <c r="W75">
        <v>93.49</v>
      </c>
      <c r="X75">
        <f>W75/1000/( INDEX('SMILES Materials Info'!$A:$F,MATCH(U75,'SMILES Materials Info'!$B:$B,0),4))</f>
        <v>4.8243939190653601E-4</v>
      </c>
      <c r="Y75" t="s">
        <v>19</v>
      </c>
      <c r="Z75" t="str">
        <f>INDEX('SMILES Materials Info'!$A:$F,MATCH(Y75,'SMILES Materials Info'!$B:$B,0),1)</f>
        <v>[Li+].C(F)(F)(F)S(=O)(=O)[N-]S(=O)(=O)C(F)(F)F</v>
      </c>
      <c r="AA75">
        <v>254.2</v>
      </c>
      <c r="AB75">
        <f>AA75/1000/( INDEX('SMILES Materials Info'!$A:$F,MATCH(Y75,'SMILES Materials Info'!$B:$B,0),4))</f>
        <v>8.8548905679043297E-4</v>
      </c>
      <c r="AC75" t="s">
        <v>42</v>
      </c>
      <c r="AD75" t="str">
        <f>INDEX('SMILES Materials Info'!$A:$F,MATCH(AC75,'SMILES Materials Info'!$B:$B,0),1)</f>
        <v>C1COCO1</v>
      </c>
      <c r="AE75">
        <v>24</v>
      </c>
      <c r="AF75">
        <f>AE75/1000/( INDEX('SMILES Materials Info'!$A:$F,MATCH(AC75,'SMILES Materials Info'!$B:$B,0),4))</f>
        <v>3.2397845543271367E-4</v>
      </c>
      <c r="AG75" s="7" t="s">
        <v>83</v>
      </c>
      <c r="AH75" t="str">
        <f>INDEX('SMILES Materials Info'!$A:$F,MATCH(AG75,'SMILES Materials Info'!$B:$B,0),1)</f>
        <v>CN1CCN(C1=O)C</v>
      </c>
      <c r="AI75">
        <v>138.99</v>
      </c>
      <c r="AJ75">
        <f>AI75/1000/( INDEX('SMILES Materials Info'!$A:$F,MATCH(AG75,'SMILES Materials Info'!$B:$B,0),4))</f>
        <v>1.217629743841329E-3</v>
      </c>
      <c r="AK75" s="7" t="s">
        <v>55</v>
      </c>
      <c r="AL75" t="str">
        <f>INDEX('SMILES Materials Info'!$A:$F,MATCH(AK75,'SMILES Materials Info'!$B:$B,0),1)</f>
        <v>C1COC(=O)O1</v>
      </c>
      <c r="AM75">
        <v>53.61</v>
      </c>
      <c r="AN75">
        <f>AM75/1000/( INDEX('SMILES Materials Info'!$A:$F,MATCH(AK75,'SMILES Materials Info'!$B:$B,0),4))</f>
        <v>6.0877563534782317E-4</v>
      </c>
      <c r="AO75" s="7" t="s">
        <v>53</v>
      </c>
      <c r="AP75" t="str">
        <f>INDEX('SMILES Materials Info'!$A:$F,MATCH(AO75,'SMILES Materials Info'!$B:$B,0),1)</f>
        <v>COCCOCCOCCOCCOC</v>
      </c>
      <c r="AQ75">
        <v>785.72</v>
      </c>
      <c r="AR75">
        <f>AQ75/1000/( INDEX('SMILES Materials Info'!$A:$F,MATCH(AO75,'SMILES Materials Info'!$B:$B,0),4))</f>
        <v>3.5348050440658445E-3</v>
      </c>
    </row>
    <row r="76" spans="1:46" x14ac:dyDescent="0.2">
      <c r="A76" t="s">
        <v>279</v>
      </c>
      <c r="B76" t="s">
        <v>163</v>
      </c>
      <c r="C76" t="s">
        <v>164</v>
      </c>
      <c r="D76" t="s">
        <v>10</v>
      </c>
      <c r="E76" t="s">
        <v>165</v>
      </c>
      <c r="F76" t="s">
        <v>171</v>
      </c>
      <c r="G76">
        <v>6.97</v>
      </c>
      <c r="H76">
        <v>56.26</v>
      </c>
      <c r="I76" s="8" t="s">
        <v>167</v>
      </c>
      <c r="J76" t="s">
        <v>168</v>
      </c>
      <c r="K76" t="s">
        <v>164</v>
      </c>
      <c r="L76" t="s">
        <v>169</v>
      </c>
      <c r="M76" s="7" t="s">
        <v>30</v>
      </c>
      <c r="N76" t="str">
        <f>INDEX('SMILES Materials Info'!A:F,MATCH(M76,'SMILES Materials Info'!B:B,0),1)</f>
        <v>[Li+].[Cl-]  </v>
      </c>
      <c r="O76">
        <v>3.54</v>
      </c>
      <c r="P76">
        <f>O76/1000/( INDEX('SMILES Materials Info'!$A:$F,MATCH(M76,'SMILES Materials Info'!$B:$B,0),4))</f>
        <v>8.35102618542109E-5</v>
      </c>
      <c r="Q76" t="s">
        <v>38</v>
      </c>
      <c r="R76" t="str">
        <f>INDEX('SMILES Materials Info'!$A:$F,MATCH(Q76,'SMILES Materials Info'!$B:$B,0),1)</f>
        <v>[Li+].[N+](=O)([O-])[O-]</v>
      </c>
      <c r="S76">
        <v>11.14</v>
      </c>
      <c r="T76">
        <f>S76/1000/( INDEX('SMILES Materials Info'!$A:$F,MATCH(Q76,'SMILES Materials Info'!$B:$B,0),4))</f>
        <v>1.6158041308888375E-4</v>
      </c>
      <c r="U76" t="s">
        <v>34</v>
      </c>
      <c r="V76" t="str">
        <f>INDEX('SMILES Materials Info'!$A:$F,MATCH(U76,'SMILES Materials Info'!$B:$B,0),1)</f>
        <v>[Li+].[B-]12(OC(=O)C(=O)O1)OC(=O)C(=O)O2  </v>
      </c>
      <c r="W76">
        <v>77.61</v>
      </c>
      <c r="X76">
        <f>W76/1000/( INDEX('SMILES Materials Info'!$A:$F,MATCH(U76,'SMILES Materials Info'!$B:$B,0),4))</f>
        <v>4.0049332769137087E-4</v>
      </c>
      <c r="Y76" t="s">
        <v>19</v>
      </c>
      <c r="Z76" t="str">
        <f>INDEX('SMILES Materials Info'!$A:$F,MATCH(Y76,'SMILES Materials Info'!$B:$B,0),1)</f>
        <v>[Li+].C(F)(F)(F)S(=O)(=O)[N-]S(=O)(=O)C(F)(F)F</v>
      </c>
      <c r="AA76">
        <v>138.97</v>
      </c>
      <c r="AB76">
        <f>AA76/1000/( INDEX('SMILES Materials Info'!$A:$F,MATCH(Y76,'SMILES Materials Info'!$B:$B,0),4))</f>
        <v>4.8409289623196883E-4</v>
      </c>
      <c r="AC76" t="s">
        <v>42</v>
      </c>
      <c r="AD76" t="str">
        <f>INDEX('SMILES Materials Info'!$A:$F,MATCH(AC76,'SMILES Materials Info'!$B:$B,0),1)</f>
        <v>C1COCO1</v>
      </c>
      <c r="AE76">
        <v>24.87</v>
      </c>
      <c r="AF76">
        <f>AE76/1000/( INDEX('SMILES Materials Info'!$A:$F,MATCH(AC76,'SMILES Materials Info'!$B:$B,0),4))</f>
        <v>3.3572267444214958E-4</v>
      </c>
      <c r="AG76" s="7" t="s">
        <v>83</v>
      </c>
      <c r="AH76" t="str">
        <f>INDEX('SMILES Materials Info'!$A:$F,MATCH(AG76,'SMILES Materials Info'!$B:$B,0),1)</f>
        <v>CN1CCN(C1=O)C</v>
      </c>
      <c r="AI76">
        <v>50.9</v>
      </c>
      <c r="AJ76">
        <f>AI76/1000/( INDEX('SMILES Materials Info'!$A:$F,MATCH(AG76,'SMILES Materials Info'!$B:$B,0),4))</f>
        <v>4.4591232435084286E-4</v>
      </c>
      <c r="AK76" s="7" t="s">
        <v>55</v>
      </c>
      <c r="AL76" t="str">
        <f>INDEX('SMILES Materials Info'!$A:$F,MATCH(AK76,'SMILES Materials Info'!$B:$B,0),1)</f>
        <v>C1COC(=O)O1</v>
      </c>
      <c r="AM76">
        <v>127.96</v>
      </c>
      <c r="AN76">
        <f>AM76/1000/( INDEX('SMILES Materials Info'!$A:$F,MATCH(AK76,'SMILES Materials Info'!$B:$B,0),4))</f>
        <v>1.4530671572301332E-3</v>
      </c>
      <c r="AO76" s="7" t="s">
        <v>53</v>
      </c>
      <c r="AP76" t="str">
        <f>INDEX('SMILES Materials Info'!$A:$F,MATCH(AO76,'SMILES Materials Info'!$B:$B,0),1)</f>
        <v>COCCOCCOCCOCCOC</v>
      </c>
      <c r="AQ76">
        <v>105.84</v>
      </c>
      <c r="AR76">
        <f>AQ76/1000/( INDEX('SMILES Materials Info'!$A:$F,MATCH(AO76,'SMILES Materials Info'!$B:$B,0),4))</f>
        <v>4.7615405725185691E-4</v>
      </c>
    </row>
    <row r="77" spans="1:46" x14ac:dyDescent="0.2">
      <c r="A77" t="s">
        <v>280</v>
      </c>
      <c r="B77" t="s">
        <v>163</v>
      </c>
      <c r="C77" t="s">
        <v>164</v>
      </c>
      <c r="D77" t="s">
        <v>10</v>
      </c>
      <c r="E77" t="s">
        <v>165</v>
      </c>
      <c r="F77" t="s">
        <v>171</v>
      </c>
      <c r="G77">
        <v>6.37</v>
      </c>
      <c r="H77">
        <v>53.94</v>
      </c>
      <c r="I77" s="8" t="s">
        <v>167</v>
      </c>
      <c r="J77" t="s">
        <v>168</v>
      </c>
      <c r="K77" t="s">
        <v>164</v>
      </c>
      <c r="L77" t="s">
        <v>169</v>
      </c>
      <c r="M77" s="7" t="s">
        <v>30</v>
      </c>
      <c r="N77" t="str">
        <f>INDEX('SMILES Materials Info'!A:F,MATCH(M77,'SMILES Materials Info'!B:B,0),1)</f>
        <v>[Li+].[Cl-]  </v>
      </c>
      <c r="O77">
        <v>3.54</v>
      </c>
      <c r="P77">
        <f>O77/1000/( INDEX('SMILES Materials Info'!$A:$F,MATCH(M77,'SMILES Materials Info'!$B:$B,0),4))</f>
        <v>8.35102618542109E-5</v>
      </c>
      <c r="Q77" t="s">
        <v>38</v>
      </c>
      <c r="R77" t="str">
        <f>INDEX('SMILES Materials Info'!$A:$F,MATCH(Q77,'SMILES Materials Info'!$B:$B,0),1)</f>
        <v>[Li+].[N+](=O)([O-])[O-]</v>
      </c>
      <c r="S77">
        <v>11.14</v>
      </c>
      <c r="T77">
        <f>S77/1000/( INDEX('SMILES Materials Info'!$A:$F,MATCH(Q77,'SMILES Materials Info'!$B:$B,0),4))</f>
        <v>1.6158041308888375E-4</v>
      </c>
      <c r="U77" t="s">
        <v>34</v>
      </c>
      <c r="V77" t="str">
        <f>INDEX('SMILES Materials Info'!$A:$F,MATCH(U77,'SMILES Materials Info'!$B:$B,0),1)</f>
        <v>[Li+].[B-]12(OC(=O)C(=O)O1)OC(=O)C(=O)O2  </v>
      </c>
      <c r="W77">
        <v>77.61</v>
      </c>
      <c r="X77">
        <f>W77/1000/( INDEX('SMILES Materials Info'!$A:$F,MATCH(U77,'SMILES Materials Info'!$B:$B,0),4))</f>
        <v>4.0049332769137087E-4</v>
      </c>
      <c r="Y77" t="s">
        <v>19</v>
      </c>
      <c r="Z77" t="str">
        <f>INDEX('SMILES Materials Info'!$A:$F,MATCH(Y77,'SMILES Materials Info'!$B:$B,0),1)</f>
        <v>[Li+].C(F)(F)(F)S(=O)(=O)[N-]S(=O)(=O)C(F)(F)F</v>
      </c>
      <c r="AA77">
        <v>138.97</v>
      </c>
      <c r="AB77">
        <f>AA77/1000/( INDEX('SMILES Materials Info'!$A:$F,MATCH(Y77,'SMILES Materials Info'!$B:$B,0),4))</f>
        <v>4.8409289623196883E-4</v>
      </c>
      <c r="AC77" t="s">
        <v>42</v>
      </c>
      <c r="AD77" t="str">
        <f>INDEX('SMILES Materials Info'!$A:$F,MATCH(AC77,'SMILES Materials Info'!$B:$B,0),1)</f>
        <v>C1COCO1</v>
      </c>
      <c r="AE77">
        <v>24.87</v>
      </c>
      <c r="AF77">
        <f>AE77/1000/( INDEX('SMILES Materials Info'!$A:$F,MATCH(AC77,'SMILES Materials Info'!$B:$B,0),4))</f>
        <v>3.3572267444214958E-4</v>
      </c>
      <c r="AG77" s="7" t="s">
        <v>83</v>
      </c>
      <c r="AH77" t="str">
        <f>INDEX('SMILES Materials Info'!$A:$F,MATCH(AG77,'SMILES Materials Info'!$B:$B,0),1)</f>
        <v>CN1CCN(C1=O)C</v>
      </c>
      <c r="AI77">
        <v>50.9</v>
      </c>
      <c r="AJ77">
        <f>AI77/1000/( INDEX('SMILES Materials Info'!$A:$F,MATCH(AG77,'SMILES Materials Info'!$B:$B,0),4))</f>
        <v>4.4591232435084286E-4</v>
      </c>
      <c r="AK77" s="7" t="s">
        <v>55</v>
      </c>
      <c r="AL77" t="str">
        <f>INDEX('SMILES Materials Info'!$A:$F,MATCH(AK77,'SMILES Materials Info'!$B:$B,0),1)</f>
        <v>C1COC(=O)O1</v>
      </c>
      <c r="AM77">
        <v>127.96</v>
      </c>
      <c r="AN77">
        <f>AM77/1000/( INDEX('SMILES Materials Info'!$A:$F,MATCH(AK77,'SMILES Materials Info'!$B:$B,0),4))</f>
        <v>1.4530671572301332E-3</v>
      </c>
      <c r="AO77" s="7" t="s">
        <v>53</v>
      </c>
      <c r="AP77" t="str">
        <f>INDEX('SMILES Materials Info'!$A:$F,MATCH(AO77,'SMILES Materials Info'!$B:$B,0),1)</f>
        <v>COCCOCCOCCOCCOC</v>
      </c>
      <c r="AQ77">
        <v>105.84</v>
      </c>
      <c r="AR77">
        <f>AQ77/1000/( INDEX('SMILES Materials Info'!$A:$F,MATCH(AO77,'SMILES Materials Info'!$B:$B,0),4))</f>
        <v>4.7615405725185691E-4</v>
      </c>
    </row>
    <row r="78" spans="1:46" x14ac:dyDescent="0.2">
      <c r="A78" t="s">
        <v>281</v>
      </c>
      <c r="B78" t="s">
        <v>163</v>
      </c>
      <c r="C78" t="s">
        <v>164</v>
      </c>
      <c r="D78" t="s">
        <v>10</v>
      </c>
      <c r="E78" t="s">
        <v>165</v>
      </c>
      <c r="F78" t="s">
        <v>171</v>
      </c>
      <c r="G78">
        <v>5.32</v>
      </c>
      <c r="H78">
        <v>49.86</v>
      </c>
      <c r="I78" s="8" t="s">
        <v>167</v>
      </c>
      <c r="J78" t="s">
        <v>168</v>
      </c>
      <c r="K78" t="s">
        <v>164</v>
      </c>
      <c r="L78" t="s">
        <v>169</v>
      </c>
      <c r="M78" s="7" t="s">
        <v>30</v>
      </c>
      <c r="N78" t="str">
        <f>INDEX('SMILES Materials Info'!A:F,MATCH(M78,'SMILES Materials Info'!B:B,0),1)</f>
        <v>[Li+].[Cl-]  </v>
      </c>
      <c r="O78">
        <v>10.44</v>
      </c>
      <c r="P78">
        <f>O78/1000/( INDEX('SMILES Materials Info'!$A:$F,MATCH(M78,'SMILES Materials Info'!$B:$B,0),4))</f>
        <v>2.4628450106157113E-4</v>
      </c>
      <c r="Q78" t="s">
        <v>38</v>
      </c>
      <c r="R78" t="str">
        <f>INDEX('SMILES Materials Info'!$A:$F,MATCH(Q78,'SMILES Materials Info'!$B:$B,0),1)</f>
        <v>[Li+].[N+](=O)([O-])[O-]</v>
      </c>
      <c r="S78">
        <v>12.26</v>
      </c>
      <c r="T78">
        <f>S78/1000/( INDEX('SMILES Materials Info'!$A:$F,MATCH(Q78,'SMILES Materials Info'!$B:$B,0),4))</f>
        <v>1.7782548155024366E-4</v>
      </c>
      <c r="U78" t="s">
        <v>34</v>
      </c>
      <c r="V78" t="str">
        <f>INDEX('SMILES Materials Info'!$A:$F,MATCH(U78,'SMILES Materials Info'!$B:$B,0),1)</f>
        <v>[Li+].[B-]12(OC(=O)C(=O)O1)OC(=O)C(=O)O2  </v>
      </c>
      <c r="W78">
        <v>78.03</v>
      </c>
      <c r="X78">
        <f>W78/1000/( INDEX('SMILES Materials Info'!$A:$F,MATCH(U78,'SMILES Materials Info'!$B:$B,0),4))</f>
        <v>4.0266066692124305E-4</v>
      </c>
      <c r="Y78" t="s">
        <v>19</v>
      </c>
      <c r="Z78" t="str">
        <f>INDEX('SMILES Materials Info'!$A:$F,MATCH(Y78,'SMILES Materials Info'!$B:$B,0),1)</f>
        <v>[Li+].C(F)(F)(F)S(=O)(=O)[N-]S(=O)(=O)C(F)(F)F</v>
      </c>
      <c r="AA78">
        <v>183.96</v>
      </c>
      <c r="AB78">
        <f>AA78/1000/( INDEX('SMILES Materials Info'!$A:$F,MATCH(Y78,'SMILES Materials Info'!$B:$B,0),4))</f>
        <v>6.4081261560648337E-4</v>
      </c>
      <c r="AC78" t="s">
        <v>42</v>
      </c>
      <c r="AD78" t="str">
        <f>INDEX('SMILES Materials Info'!$A:$F,MATCH(AC78,'SMILES Materials Info'!$B:$B,0),1)</f>
        <v>C1COCO1</v>
      </c>
      <c r="AE78">
        <v>25.96</v>
      </c>
      <c r="AF78">
        <f>AE78/1000/( INDEX('SMILES Materials Info'!$A:$F,MATCH(AC78,'SMILES Materials Info'!$B:$B,0),4))</f>
        <v>3.5043669595971865E-4</v>
      </c>
      <c r="AG78" s="7" t="s">
        <v>83</v>
      </c>
      <c r="AH78" t="str">
        <f>INDEX('SMILES Materials Info'!$A:$F,MATCH(AG78,'SMILES Materials Info'!$B:$B,0),1)</f>
        <v>CN1CCN(C1=O)C</v>
      </c>
      <c r="AI78">
        <v>183.46</v>
      </c>
      <c r="AJ78">
        <f>AI78/1000/( INDEX('SMILES Materials Info'!$A:$F,MATCH(AG78,'SMILES Materials Info'!$B:$B,0),4))</f>
        <v>1.6072116900865546E-3</v>
      </c>
      <c r="AK78" s="7" t="s">
        <v>55</v>
      </c>
      <c r="AL78" t="str">
        <f>INDEX('SMILES Materials Info'!$A:$F,MATCH(AK78,'SMILES Materials Info'!$B:$B,0),1)</f>
        <v>C1COC(=O)O1</v>
      </c>
      <c r="AM78">
        <v>38.1</v>
      </c>
      <c r="AN78">
        <f>AM78/1000/( INDEX('SMILES Materials Info'!$A:$F,MATCH(AK78,'SMILES Materials Info'!$B:$B,0),4))</f>
        <v>4.3264972405805002E-4</v>
      </c>
      <c r="AO78" s="7" t="s">
        <v>53</v>
      </c>
      <c r="AP78" t="str">
        <f>INDEX('SMILES Materials Info'!$A:$F,MATCH(AO78,'SMILES Materials Info'!$B:$B,0),1)</f>
        <v>COCCOCCOCCOCCOC</v>
      </c>
      <c r="AQ78">
        <v>713.7</v>
      </c>
      <c r="AR78">
        <f>AQ78/1000/( INDEX('SMILES Materials Info'!$A:$F,MATCH(AO78,'SMILES Materials Info'!$B:$B,0),4))</f>
        <v>3.2108007432034226E-3</v>
      </c>
    </row>
    <row r="79" spans="1:46" x14ac:dyDescent="0.2">
      <c r="A79" t="s">
        <v>282</v>
      </c>
      <c r="B79" t="s">
        <v>163</v>
      </c>
      <c r="C79" t="s">
        <v>164</v>
      </c>
      <c r="D79" t="s">
        <v>10</v>
      </c>
      <c r="E79" t="s">
        <v>165</v>
      </c>
      <c r="F79" t="s">
        <v>171</v>
      </c>
      <c r="G79">
        <v>5.55</v>
      </c>
      <c r="H79">
        <v>50.82</v>
      </c>
      <c r="I79" s="8" t="s">
        <v>167</v>
      </c>
      <c r="J79" t="s">
        <v>168</v>
      </c>
      <c r="K79" t="s">
        <v>164</v>
      </c>
      <c r="L79" t="s">
        <v>169</v>
      </c>
      <c r="M79" s="7" t="s">
        <v>30</v>
      </c>
      <c r="N79" t="str">
        <f>INDEX('SMILES Materials Info'!A:F,MATCH(M79,'SMILES Materials Info'!B:B,0),1)</f>
        <v>[Li+].[Cl-]  </v>
      </c>
      <c r="O79">
        <v>10.44</v>
      </c>
      <c r="P79">
        <f>O79/1000/( INDEX('SMILES Materials Info'!$A:$F,MATCH(M79,'SMILES Materials Info'!$B:$B,0),4))</f>
        <v>2.4628450106157113E-4</v>
      </c>
      <c r="Q79" t="s">
        <v>38</v>
      </c>
      <c r="R79" t="str">
        <f>INDEX('SMILES Materials Info'!$A:$F,MATCH(Q79,'SMILES Materials Info'!$B:$B,0),1)</f>
        <v>[Li+].[N+](=O)([O-])[O-]</v>
      </c>
      <c r="S79">
        <v>12.26</v>
      </c>
      <c r="T79">
        <f>S79/1000/( INDEX('SMILES Materials Info'!$A:$F,MATCH(Q79,'SMILES Materials Info'!$B:$B,0),4))</f>
        <v>1.7782548155024366E-4</v>
      </c>
      <c r="U79" t="s">
        <v>34</v>
      </c>
      <c r="V79" t="str">
        <f>INDEX('SMILES Materials Info'!$A:$F,MATCH(U79,'SMILES Materials Info'!$B:$B,0),1)</f>
        <v>[Li+].[B-]12(OC(=O)C(=O)O1)OC(=O)C(=O)O2  </v>
      </c>
      <c r="W79">
        <v>78.03</v>
      </c>
      <c r="X79">
        <f>W79/1000/( INDEX('SMILES Materials Info'!$A:$F,MATCH(U79,'SMILES Materials Info'!$B:$B,0),4))</f>
        <v>4.0266066692124305E-4</v>
      </c>
      <c r="Y79" t="s">
        <v>19</v>
      </c>
      <c r="Z79" t="str">
        <f>INDEX('SMILES Materials Info'!$A:$F,MATCH(Y79,'SMILES Materials Info'!$B:$B,0),1)</f>
        <v>[Li+].C(F)(F)(F)S(=O)(=O)[N-]S(=O)(=O)C(F)(F)F</v>
      </c>
      <c r="AA79">
        <v>183.96</v>
      </c>
      <c r="AB79">
        <f>AA79/1000/( INDEX('SMILES Materials Info'!$A:$F,MATCH(Y79,'SMILES Materials Info'!$B:$B,0),4))</f>
        <v>6.4081261560648337E-4</v>
      </c>
      <c r="AC79" t="s">
        <v>42</v>
      </c>
      <c r="AD79" t="str">
        <f>INDEX('SMILES Materials Info'!$A:$F,MATCH(AC79,'SMILES Materials Info'!$B:$B,0),1)</f>
        <v>C1COCO1</v>
      </c>
      <c r="AE79">
        <v>25.96</v>
      </c>
      <c r="AF79">
        <f>AE79/1000/( INDEX('SMILES Materials Info'!$A:$F,MATCH(AC79,'SMILES Materials Info'!$B:$B,0),4))</f>
        <v>3.5043669595971865E-4</v>
      </c>
      <c r="AG79" s="7" t="s">
        <v>83</v>
      </c>
      <c r="AH79" t="str">
        <f>INDEX('SMILES Materials Info'!$A:$F,MATCH(AG79,'SMILES Materials Info'!$B:$B,0),1)</f>
        <v>CN1CCN(C1=O)C</v>
      </c>
      <c r="AI79">
        <v>183.46</v>
      </c>
      <c r="AJ79">
        <f>AI79/1000/( INDEX('SMILES Materials Info'!$A:$F,MATCH(AG79,'SMILES Materials Info'!$B:$B,0),4))</f>
        <v>1.6072116900865546E-3</v>
      </c>
      <c r="AK79" s="7" t="s">
        <v>55</v>
      </c>
      <c r="AL79" t="str">
        <f>INDEX('SMILES Materials Info'!$A:$F,MATCH(AK79,'SMILES Materials Info'!$B:$B,0),1)</f>
        <v>C1COC(=O)O1</v>
      </c>
      <c r="AM79">
        <v>38.1</v>
      </c>
      <c r="AN79">
        <f>AM79/1000/( INDEX('SMILES Materials Info'!$A:$F,MATCH(AK79,'SMILES Materials Info'!$B:$B,0),4))</f>
        <v>4.3264972405805002E-4</v>
      </c>
      <c r="AO79" s="7" t="s">
        <v>53</v>
      </c>
      <c r="AP79" t="str">
        <f>INDEX('SMILES Materials Info'!$A:$F,MATCH(AO79,'SMILES Materials Info'!$B:$B,0),1)</f>
        <v>COCCOCCOCCOCCOC</v>
      </c>
      <c r="AQ79">
        <v>713.7</v>
      </c>
      <c r="AR79">
        <f>AQ79/1000/( INDEX('SMILES Materials Info'!$A:$F,MATCH(AO79,'SMILES Materials Info'!$B:$B,0),4))</f>
        <v>3.2108007432034226E-3</v>
      </c>
    </row>
    <row r="80" spans="1:46" x14ac:dyDescent="0.2">
      <c r="A80" t="s">
        <v>283</v>
      </c>
      <c r="B80" t="s">
        <v>163</v>
      </c>
      <c r="C80" t="s">
        <v>164</v>
      </c>
      <c r="D80" t="s">
        <v>10</v>
      </c>
      <c r="E80" t="s">
        <v>165</v>
      </c>
      <c r="F80" t="s">
        <v>171</v>
      </c>
      <c r="G80">
        <v>5.75</v>
      </c>
      <c r="H80">
        <v>48.08</v>
      </c>
      <c r="I80" s="8" t="s">
        <v>167</v>
      </c>
      <c r="J80" t="s">
        <v>168</v>
      </c>
      <c r="K80" t="s">
        <v>164</v>
      </c>
      <c r="L80" t="s">
        <v>169</v>
      </c>
      <c r="M80" s="7" t="s">
        <v>30</v>
      </c>
      <c r="N80" t="str">
        <f>INDEX('SMILES Materials Info'!A:F,MATCH(M80,'SMILES Materials Info'!B:B,0),1)</f>
        <v>[Li+].[Cl-]  </v>
      </c>
      <c r="O80">
        <v>3.44</v>
      </c>
      <c r="P80">
        <f>O80/1000/( INDEX('SMILES Materials Info'!$A:$F,MATCH(M80,'SMILES Materials Info'!$B:$B,0),4))</f>
        <v>8.1151214909176686E-5</v>
      </c>
      <c r="Q80" t="s">
        <v>38</v>
      </c>
      <c r="R80" t="str">
        <f>INDEX('SMILES Materials Info'!$A:$F,MATCH(Q80,'SMILES Materials Info'!$B:$B,0),1)</f>
        <v>[Li+].[N+](=O)([O-])[O-]</v>
      </c>
      <c r="S80">
        <v>66.959999999999994</v>
      </c>
      <c r="T80">
        <f>S80/1000/( INDEX('SMILES Materials Info'!$A:$F,MATCH(Q80,'SMILES Materials Info'!$B:$B,0),4))</f>
        <v>9.7122302158273366E-4</v>
      </c>
      <c r="U80" t="s">
        <v>34</v>
      </c>
      <c r="V80" t="str">
        <f>INDEX('SMILES Materials Info'!$A:$F,MATCH(U80,'SMILES Materials Info'!$B:$B,0),1)</f>
        <v>[Li+].[B-]12(OC(=O)C(=O)O1)OC(=O)C(=O)O2  </v>
      </c>
      <c r="W80">
        <v>47.81</v>
      </c>
      <c r="X80">
        <f>W80/1000/( INDEX('SMILES Materials Info'!$A:$F,MATCH(U80,'SMILES Materials Info'!$B:$B,0),4))</f>
        <v>2.4671544900044381E-4</v>
      </c>
      <c r="Y80" t="s">
        <v>19</v>
      </c>
      <c r="Z80" t="str">
        <f>INDEX('SMILES Materials Info'!$A:$F,MATCH(Y80,'SMILES Materials Info'!$B:$B,0),1)</f>
        <v>[Li+].C(F)(F)(F)S(=O)(=O)[N-]S(=O)(=O)C(F)(F)F</v>
      </c>
      <c r="AA80">
        <v>229.89</v>
      </c>
      <c r="AB80">
        <f>AA80/1000/( INDEX('SMILES Materials Info'!$A:$F,MATCH(Y80,'SMILES Materials Info'!$B:$B,0),4))</f>
        <v>8.0080676343647771E-4</v>
      </c>
      <c r="AC80" t="s">
        <v>42</v>
      </c>
      <c r="AD80" t="str">
        <f>INDEX('SMILES Materials Info'!$A:$F,MATCH(AC80,'SMILES Materials Info'!$B:$B,0),1)</f>
        <v>C1COCO1</v>
      </c>
      <c r="AE80">
        <v>24.38</v>
      </c>
      <c r="AF80">
        <f>AE80/1000/( INDEX('SMILES Materials Info'!$A:$F,MATCH(AC80,'SMILES Materials Info'!$B:$B,0),4))</f>
        <v>3.2910811431039833E-4</v>
      </c>
      <c r="AG80" s="7" t="s">
        <v>83</v>
      </c>
      <c r="AH80" t="str">
        <f>INDEX('SMILES Materials Info'!$A:$F,MATCH(AG80,'SMILES Materials Info'!$B:$B,0),1)</f>
        <v>CN1CCN(C1=O)C</v>
      </c>
      <c r="AI80">
        <v>271.47000000000003</v>
      </c>
      <c r="AJ80">
        <f>AI80/1000/( INDEX('SMILES Materials Info'!$A:$F,MATCH(AG80,'SMILES Materials Info'!$B:$B,0),4))</f>
        <v>2.3782282650593972E-3</v>
      </c>
      <c r="AK80" s="7" t="s">
        <v>55</v>
      </c>
      <c r="AL80" t="str">
        <f>INDEX('SMILES Materials Info'!$A:$F,MATCH(AK80,'SMILES Materials Info'!$B:$B,0),1)</f>
        <v>C1COC(=O)O1</v>
      </c>
      <c r="AM80">
        <v>136.05000000000001</v>
      </c>
      <c r="AN80">
        <f>AM80/1000/( INDEX('SMILES Materials Info'!$A:$F,MATCH(AK80,'SMILES Materials Info'!$B:$B,0),4))</f>
        <v>1.5449342508687062E-3</v>
      </c>
      <c r="AO80" s="7" t="s">
        <v>53</v>
      </c>
      <c r="AP80" t="str">
        <f>INDEX('SMILES Materials Info'!$A:$F,MATCH(AO80,'SMILES Materials Info'!$B:$B,0),1)</f>
        <v>COCCOCCOCCOCCOC</v>
      </c>
      <c r="AQ80">
        <v>352.12</v>
      </c>
      <c r="AR80">
        <f>AQ80/1000/( INDEX('SMILES Materials Info'!$A:$F,MATCH(AO80,'SMILES Materials Info'!$B:$B,0),4))</f>
        <v>1.5841209999955012E-3</v>
      </c>
    </row>
    <row r="81" spans="1:44" x14ac:dyDescent="0.2">
      <c r="A81" t="s">
        <v>284</v>
      </c>
      <c r="B81" t="s">
        <v>163</v>
      </c>
      <c r="C81" t="s">
        <v>164</v>
      </c>
      <c r="D81" t="s">
        <v>10</v>
      </c>
      <c r="E81" t="s">
        <v>165</v>
      </c>
      <c r="F81" t="s">
        <v>171</v>
      </c>
      <c r="G81">
        <v>4.4400000000000004</v>
      </c>
      <c r="H81">
        <v>45.26</v>
      </c>
      <c r="I81" s="8" t="s">
        <v>167</v>
      </c>
      <c r="J81" t="s">
        <v>168</v>
      </c>
      <c r="K81" t="s">
        <v>164</v>
      </c>
      <c r="L81" t="s">
        <v>169</v>
      </c>
      <c r="M81" s="7" t="s">
        <v>30</v>
      </c>
      <c r="N81" t="str">
        <f>INDEX('SMILES Materials Info'!A:F,MATCH(M81,'SMILES Materials Info'!B:B,0),1)</f>
        <v>[Li+].[Cl-]  </v>
      </c>
      <c r="O81">
        <v>3.44</v>
      </c>
      <c r="P81">
        <f>O81/1000/( INDEX('SMILES Materials Info'!$A:$F,MATCH(M81,'SMILES Materials Info'!$B:$B,0),4))</f>
        <v>8.1151214909176686E-5</v>
      </c>
      <c r="Q81" t="s">
        <v>38</v>
      </c>
      <c r="R81" t="str">
        <f>INDEX('SMILES Materials Info'!$A:$F,MATCH(Q81,'SMILES Materials Info'!$B:$B,0),1)</f>
        <v>[Li+].[N+](=O)([O-])[O-]</v>
      </c>
      <c r="S81">
        <v>66.959999999999994</v>
      </c>
      <c r="T81">
        <f>S81/1000/( INDEX('SMILES Materials Info'!$A:$F,MATCH(Q81,'SMILES Materials Info'!$B:$B,0),4))</f>
        <v>9.7122302158273366E-4</v>
      </c>
      <c r="U81" t="s">
        <v>34</v>
      </c>
      <c r="V81" t="str">
        <f>INDEX('SMILES Materials Info'!$A:$F,MATCH(U81,'SMILES Materials Info'!$B:$B,0),1)</f>
        <v>[Li+].[B-]12(OC(=O)C(=O)O1)OC(=O)C(=O)O2  </v>
      </c>
      <c r="W81">
        <v>47.81</v>
      </c>
      <c r="X81">
        <f>W81/1000/( INDEX('SMILES Materials Info'!$A:$F,MATCH(U81,'SMILES Materials Info'!$B:$B,0),4))</f>
        <v>2.4671544900044381E-4</v>
      </c>
      <c r="Y81" t="s">
        <v>19</v>
      </c>
      <c r="Z81" t="str">
        <f>INDEX('SMILES Materials Info'!$A:$F,MATCH(Y81,'SMILES Materials Info'!$B:$B,0),1)</f>
        <v>[Li+].C(F)(F)(F)S(=O)(=O)[N-]S(=O)(=O)C(F)(F)F</v>
      </c>
      <c r="AA81">
        <v>229.89</v>
      </c>
      <c r="AB81">
        <f>AA81/1000/( INDEX('SMILES Materials Info'!$A:$F,MATCH(Y81,'SMILES Materials Info'!$B:$B,0),4))</f>
        <v>8.0080676343647771E-4</v>
      </c>
      <c r="AC81" t="s">
        <v>42</v>
      </c>
      <c r="AD81" t="str">
        <f>INDEX('SMILES Materials Info'!$A:$F,MATCH(AC81,'SMILES Materials Info'!$B:$B,0),1)</f>
        <v>C1COCO1</v>
      </c>
      <c r="AE81">
        <v>24.38</v>
      </c>
      <c r="AF81">
        <f>AE81/1000/( INDEX('SMILES Materials Info'!$A:$F,MATCH(AC81,'SMILES Materials Info'!$B:$B,0),4))</f>
        <v>3.2910811431039833E-4</v>
      </c>
      <c r="AG81" s="7" t="s">
        <v>83</v>
      </c>
      <c r="AH81" t="str">
        <f>INDEX('SMILES Materials Info'!$A:$F,MATCH(AG81,'SMILES Materials Info'!$B:$B,0),1)</f>
        <v>CN1CCN(C1=O)C</v>
      </c>
      <c r="AI81">
        <v>271.47000000000003</v>
      </c>
      <c r="AJ81">
        <f>AI81/1000/( INDEX('SMILES Materials Info'!$A:$F,MATCH(AG81,'SMILES Materials Info'!$B:$B,0),4))</f>
        <v>2.3782282650593972E-3</v>
      </c>
      <c r="AK81" s="7" t="s">
        <v>55</v>
      </c>
      <c r="AL81" t="str">
        <f>INDEX('SMILES Materials Info'!$A:$F,MATCH(AK81,'SMILES Materials Info'!$B:$B,0),1)</f>
        <v>C1COC(=O)O1</v>
      </c>
      <c r="AM81">
        <v>136.05000000000001</v>
      </c>
      <c r="AN81">
        <f>AM81/1000/( INDEX('SMILES Materials Info'!$A:$F,MATCH(AK81,'SMILES Materials Info'!$B:$B,0),4))</f>
        <v>1.5449342508687062E-3</v>
      </c>
      <c r="AO81" s="7" t="s">
        <v>53</v>
      </c>
      <c r="AP81" t="str">
        <f>INDEX('SMILES Materials Info'!$A:$F,MATCH(AO81,'SMILES Materials Info'!$B:$B,0),1)</f>
        <v>COCCOCCOCCOCCOC</v>
      </c>
      <c r="AQ81">
        <v>352.12</v>
      </c>
      <c r="AR81">
        <f>AQ81/1000/( INDEX('SMILES Materials Info'!$A:$F,MATCH(AO81,'SMILES Materials Info'!$B:$B,0),4))</f>
        <v>1.5841209999955012E-3</v>
      </c>
    </row>
    <row r="82" spans="1:44" x14ac:dyDescent="0.2">
      <c r="A82" t="s">
        <v>285</v>
      </c>
      <c r="B82" t="s">
        <v>163</v>
      </c>
      <c r="C82" t="s">
        <v>164</v>
      </c>
      <c r="D82" t="s">
        <v>10</v>
      </c>
      <c r="E82" t="s">
        <v>165</v>
      </c>
      <c r="F82" t="s">
        <v>171</v>
      </c>
      <c r="G82">
        <v>4.6100000000000003</v>
      </c>
      <c r="H82">
        <v>46.33</v>
      </c>
      <c r="I82" s="8" t="s">
        <v>167</v>
      </c>
      <c r="J82" t="s">
        <v>168</v>
      </c>
      <c r="K82" t="s">
        <v>164</v>
      </c>
      <c r="L82" t="s">
        <v>169</v>
      </c>
      <c r="M82" s="7" t="s">
        <v>30</v>
      </c>
      <c r="N82" t="str">
        <f>INDEX('SMILES Materials Info'!A:F,MATCH(M82,'SMILES Materials Info'!B:B,0),1)</f>
        <v>[Li+].[Cl-]  </v>
      </c>
      <c r="O82">
        <v>3.49</v>
      </c>
      <c r="P82">
        <f>O82/1000/( INDEX('SMILES Materials Info'!$A:$F,MATCH(M82,'SMILES Materials Info'!$B:$B,0),4))</f>
        <v>8.2330738381693793E-5</v>
      </c>
      <c r="Q82" t="s">
        <v>38</v>
      </c>
      <c r="R82" t="str">
        <f>INDEX('SMILES Materials Info'!$A:$F,MATCH(Q82,'SMILES Materials Info'!$B:$B,0),1)</f>
        <v>[Li+].[N+](=O)([O-])[O-]</v>
      </c>
      <c r="S82">
        <v>38.909999999999997</v>
      </c>
      <c r="T82">
        <f>S82/1000/( INDEX('SMILES Materials Info'!$A:$F,MATCH(Q82,'SMILES Materials Info'!$B:$B,0),4))</f>
        <v>5.6437108377813865E-4</v>
      </c>
      <c r="U82" t="s">
        <v>34</v>
      </c>
      <c r="V82" t="str">
        <f>INDEX('SMILES Materials Info'!$A:$F,MATCH(U82,'SMILES Materials Info'!$B:$B,0),1)</f>
        <v>[Li+].[B-]12(OC(=O)C(=O)O1)OC(=O)C(=O)O2  </v>
      </c>
      <c r="W82">
        <v>48.68</v>
      </c>
      <c r="X82">
        <f>W82/1000/( INDEX('SMILES Materials Info'!$A:$F,MATCH(U82,'SMILES Materials Info'!$B:$B,0),4))</f>
        <v>2.5120493740517891E-4</v>
      </c>
      <c r="Y82" t="s">
        <v>19</v>
      </c>
      <c r="Z82" t="str">
        <f>INDEX('SMILES Materials Info'!$A:$F,MATCH(Y82,'SMILES Materials Info'!$B:$B,0),1)</f>
        <v>[Li+].C(F)(F)(F)S(=O)(=O)[N-]S(=O)(=O)C(F)(F)F</v>
      </c>
      <c r="AA82">
        <v>275.77</v>
      </c>
      <c r="AB82">
        <f>AA82/1000/( INDEX('SMILES Materials Info'!$A:$F,MATCH(Y82,'SMILES Materials Info'!$B:$B,0),4))</f>
        <v>9.6062673954011666E-4</v>
      </c>
      <c r="AC82" t="s">
        <v>42</v>
      </c>
      <c r="AD82" t="str">
        <f>INDEX('SMILES Materials Info'!$A:$F,MATCH(AC82,'SMILES Materials Info'!$B:$B,0),1)</f>
        <v>C1COCO1</v>
      </c>
      <c r="AE82">
        <v>25.77</v>
      </c>
      <c r="AF82">
        <f>AE82/1000/( INDEX('SMILES Materials Info'!$A:$F,MATCH(AC82,'SMILES Materials Info'!$B:$B,0),4))</f>
        <v>3.4787186652087635E-4</v>
      </c>
      <c r="AG82" s="7" t="s">
        <v>83</v>
      </c>
      <c r="AH82" t="str">
        <f>INDEX('SMILES Materials Info'!$A:$F,MATCH(AG82,'SMILES Materials Info'!$B:$B,0),1)</f>
        <v>CN1CCN(C1=O)C</v>
      </c>
      <c r="AI82">
        <v>230.76</v>
      </c>
      <c r="AJ82">
        <f>AI82/1000/( INDEX('SMILES Materials Info'!$A:$F,MATCH(AG82,'SMILES Materials Info'!$B:$B,0),4))</f>
        <v>2.0215860111434279E-3</v>
      </c>
      <c r="AK82" s="7" t="s">
        <v>55</v>
      </c>
      <c r="AL82" t="str">
        <f>INDEX('SMILES Materials Info'!$A:$F,MATCH(AK82,'SMILES Materials Info'!$B:$B,0),1)</f>
        <v>C1COC(=O)O1</v>
      </c>
      <c r="AM82">
        <v>175.6</v>
      </c>
      <c r="AN82">
        <f>AM82/1000/( INDEX('SMILES Materials Info'!$A:$F,MATCH(AK82,'SMILES Materials Info'!$B:$B,0),4))</f>
        <v>1.9940496468397267E-3</v>
      </c>
      <c r="AO82" s="7" t="s">
        <v>53</v>
      </c>
      <c r="AP82" t="str">
        <f>INDEX('SMILES Materials Info'!$A:$F,MATCH(AO82,'SMILES Materials Info'!$B:$B,0),1)</f>
        <v>COCCOCCOCCOCCOC</v>
      </c>
      <c r="AQ82">
        <v>384.9</v>
      </c>
      <c r="AR82">
        <f>AQ82/1000/( INDEX('SMILES Materials Info'!$A:$F,MATCH(AO82,'SMILES Materials Info'!$B:$B,0),4))</f>
        <v>1.7315919939176086E-3</v>
      </c>
    </row>
    <row r="83" spans="1:44" x14ac:dyDescent="0.2">
      <c r="A83" t="s">
        <v>286</v>
      </c>
      <c r="B83" t="s">
        <v>163</v>
      </c>
      <c r="C83" t="s">
        <v>164</v>
      </c>
      <c r="D83" t="s">
        <v>10</v>
      </c>
      <c r="E83" t="s">
        <v>165</v>
      </c>
      <c r="F83" t="s">
        <v>171</v>
      </c>
      <c r="G83">
        <v>4.66</v>
      </c>
      <c r="H83">
        <v>45.82</v>
      </c>
      <c r="I83" s="8" t="s">
        <v>167</v>
      </c>
      <c r="J83" t="s">
        <v>168</v>
      </c>
      <c r="K83" t="s">
        <v>164</v>
      </c>
      <c r="L83" t="s">
        <v>169</v>
      </c>
      <c r="M83" s="7" t="s">
        <v>30</v>
      </c>
      <c r="N83" t="str">
        <f>INDEX('SMILES Materials Info'!A:F,MATCH(M83,'SMILES Materials Info'!B:B,0),1)</f>
        <v>[Li+].[Cl-]  </v>
      </c>
      <c r="O83">
        <v>3.49</v>
      </c>
      <c r="P83">
        <f>O83/1000/( INDEX('SMILES Materials Info'!$A:$F,MATCH(M83,'SMILES Materials Info'!$B:$B,0),4))</f>
        <v>8.2330738381693793E-5</v>
      </c>
      <c r="Q83" t="s">
        <v>38</v>
      </c>
      <c r="R83" t="str">
        <f>INDEX('SMILES Materials Info'!$A:$F,MATCH(Q83,'SMILES Materials Info'!$B:$B,0),1)</f>
        <v>[Li+].[N+](=O)([O-])[O-]</v>
      </c>
      <c r="S83">
        <v>38.909999999999997</v>
      </c>
      <c r="T83">
        <f>S83/1000/( INDEX('SMILES Materials Info'!$A:$F,MATCH(Q83,'SMILES Materials Info'!$B:$B,0),4))</f>
        <v>5.6437108377813865E-4</v>
      </c>
      <c r="U83" t="s">
        <v>34</v>
      </c>
      <c r="V83" t="str">
        <f>INDEX('SMILES Materials Info'!$A:$F,MATCH(U83,'SMILES Materials Info'!$B:$B,0),1)</f>
        <v>[Li+].[B-]12(OC(=O)C(=O)O1)OC(=O)C(=O)O2  </v>
      </c>
      <c r="W83">
        <v>48.68</v>
      </c>
      <c r="X83">
        <f>W83/1000/( INDEX('SMILES Materials Info'!$A:$F,MATCH(U83,'SMILES Materials Info'!$B:$B,0),4))</f>
        <v>2.5120493740517891E-4</v>
      </c>
      <c r="Y83" t="s">
        <v>19</v>
      </c>
      <c r="Z83" t="str">
        <f>INDEX('SMILES Materials Info'!$A:$F,MATCH(Y83,'SMILES Materials Info'!$B:$B,0),1)</f>
        <v>[Li+].C(F)(F)(F)S(=O)(=O)[N-]S(=O)(=O)C(F)(F)F</v>
      </c>
      <c r="AA83">
        <v>275.77</v>
      </c>
      <c r="AB83">
        <f>AA83/1000/( INDEX('SMILES Materials Info'!$A:$F,MATCH(Y83,'SMILES Materials Info'!$B:$B,0),4))</f>
        <v>9.6062673954011666E-4</v>
      </c>
      <c r="AC83" t="s">
        <v>42</v>
      </c>
      <c r="AD83" t="str">
        <f>INDEX('SMILES Materials Info'!$A:$F,MATCH(AC83,'SMILES Materials Info'!$B:$B,0),1)</f>
        <v>C1COCO1</v>
      </c>
      <c r="AE83">
        <v>25.77</v>
      </c>
      <c r="AF83">
        <f>AE83/1000/( INDEX('SMILES Materials Info'!$A:$F,MATCH(AC83,'SMILES Materials Info'!$B:$B,0),4))</f>
        <v>3.4787186652087635E-4</v>
      </c>
      <c r="AG83" s="7" t="s">
        <v>83</v>
      </c>
      <c r="AH83" t="str">
        <f>INDEX('SMILES Materials Info'!$A:$F,MATCH(AG83,'SMILES Materials Info'!$B:$B,0),1)</f>
        <v>CN1CCN(C1=O)C</v>
      </c>
      <c r="AI83">
        <v>230.76</v>
      </c>
      <c r="AJ83">
        <f>AI83/1000/( INDEX('SMILES Materials Info'!$A:$F,MATCH(AG83,'SMILES Materials Info'!$B:$B,0),4))</f>
        <v>2.0215860111434279E-3</v>
      </c>
      <c r="AK83" s="7" t="s">
        <v>55</v>
      </c>
      <c r="AL83" t="str">
        <f>INDEX('SMILES Materials Info'!$A:$F,MATCH(AK83,'SMILES Materials Info'!$B:$B,0),1)</f>
        <v>C1COC(=O)O1</v>
      </c>
      <c r="AM83">
        <v>175.6</v>
      </c>
      <c r="AN83">
        <f>AM83/1000/( INDEX('SMILES Materials Info'!$A:$F,MATCH(AK83,'SMILES Materials Info'!$B:$B,0),4))</f>
        <v>1.9940496468397267E-3</v>
      </c>
      <c r="AO83" s="7" t="s">
        <v>53</v>
      </c>
      <c r="AP83" t="str">
        <f>INDEX('SMILES Materials Info'!$A:$F,MATCH(AO83,'SMILES Materials Info'!$B:$B,0),1)</f>
        <v>COCCOCCOCCOCCOC</v>
      </c>
      <c r="AQ83">
        <v>384.9</v>
      </c>
      <c r="AR83">
        <f>AQ83/1000/( INDEX('SMILES Materials Info'!$A:$F,MATCH(AO83,'SMILES Materials Info'!$B:$B,0),4))</f>
        <v>1.7315919939176086E-3</v>
      </c>
    </row>
    <row r="84" spans="1:44" x14ac:dyDescent="0.2">
      <c r="A84" t="s">
        <v>287</v>
      </c>
      <c r="B84" t="s">
        <v>163</v>
      </c>
      <c r="C84" t="s">
        <v>164</v>
      </c>
      <c r="D84" t="s">
        <v>10</v>
      </c>
      <c r="E84" t="s">
        <v>165</v>
      </c>
      <c r="F84" t="s">
        <v>171</v>
      </c>
      <c r="G84">
        <v>5.64</v>
      </c>
      <c r="H84">
        <v>51.23</v>
      </c>
      <c r="I84" s="8" t="s">
        <v>167</v>
      </c>
      <c r="J84" t="s">
        <v>168</v>
      </c>
      <c r="K84" t="s">
        <v>164</v>
      </c>
      <c r="L84" t="s">
        <v>169</v>
      </c>
      <c r="M84" s="7" t="s">
        <v>30</v>
      </c>
      <c r="N84" t="str">
        <f>INDEX('SMILES Materials Info'!A:F,MATCH(M84,'SMILES Materials Info'!B:B,0),1)</f>
        <v>[Li+].[Cl-]  </v>
      </c>
      <c r="O84">
        <v>6.87</v>
      </c>
      <c r="P84">
        <f>O84/1000/( INDEX('SMILES Materials Info'!$A:$F,MATCH(M84,'SMILES Materials Info'!$B:$B,0),4))</f>
        <v>1.6206652512384997E-4</v>
      </c>
      <c r="Q84" t="s">
        <v>38</v>
      </c>
      <c r="R84" t="str">
        <f>INDEX('SMILES Materials Info'!$A:$F,MATCH(Q84,'SMILES Materials Info'!$B:$B,0),1)</f>
        <v>[Li+].[N+](=O)([O-])[O-]</v>
      </c>
      <c r="S84">
        <v>50.04</v>
      </c>
      <c r="T84">
        <f>S84/1000/( INDEX('SMILES Materials Info'!$A:$F,MATCH(Q84,'SMILES Materials Info'!$B:$B,0),4))</f>
        <v>7.2580645161290317E-4</v>
      </c>
      <c r="U84" t="s">
        <v>34</v>
      </c>
      <c r="V84" t="str">
        <f>INDEX('SMILES Materials Info'!$A:$F,MATCH(U84,'SMILES Materials Info'!$B:$B,0),1)</f>
        <v>[Li+].[B-]12(OC(=O)C(=O)O1)OC(=O)C(=O)O2  </v>
      </c>
      <c r="W84">
        <v>93.49</v>
      </c>
      <c r="X84">
        <f>W84/1000/( INDEX('SMILES Materials Info'!$A:$F,MATCH(U84,'SMILES Materials Info'!$B:$B,0),4))</f>
        <v>4.8243939190653601E-4</v>
      </c>
      <c r="Y84" t="s">
        <v>19</v>
      </c>
      <c r="Z84" t="str">
        <f>INDEX('SMILES Materials Info'!$A:$F,MATCH(Y84,'SMILES Materials Info'!$B:$B,0),1)</f>
        <v>[Li+].C(F)(F)(F)S(=O)(=O)[N-]S(=O)(=O)C(F)(F)F</v>
      </c>
      <c r="AA84">
        <v>254.2</v>
      </c>
      <c r="AB84">
        <f>AA84/1000/( INDEX('SMILES Materials Info'!$A:$F,MATCH(Y84,'SMILES Materials Info'!$B:$B,0),4))</f>
        <v>8.8548905679043297E-4</v>
      </c>
      <c r="AC84" t="s">
        <v>42</v>
      </c>
      <c r="AD84" t="str">
        <f>INDEX('SMILES Materials Info'!$A:$F,MATCH(AC84,'SMILES Materials Info'!$B:$B,0),1)</f>
        <v>C1COCO1</v>
      </c>
      <c r="AE84">
        <v>24</v>
      </c>
      <c r="AF84">
        <f>AE84/1000/( INDEX('SMILES Materials Info'!$A:$F,MATCH(AC84,'SMILES Materials Info'!$B:$B,0),4))</f>
        <v>3.2397845543271367E-4</v>
      </c>
      <c r="AG84" s="7" t="s">
        <v>83</v>
      </c>
      <c r="AH84" t="str">
        <f>INDEX('SMILES Materials Info'!$A:$F,MATCH(AG84,'SMILES Materials Info'!$B:$B,0),1)</f>
        <v>CN1CCN(C1=O)C</v>
      </c>
      <c r="AI84">
        <v>138.99</v>
      </c>
      <c r="AJ84">
        <f>AI84/1000/( INDEX('SMILES Materials Info'!$A:$F,MATCH(AG84,'SMILES Materials Info'!$B:$B,0),4))</f>
        <v>1.217629743841329E-3</v>
      </c>
      <c r="AK84" s="7" t="s">
        <v>55</v>
      </c>
      <c r="AL84" t="str">
        <f>INDEX('SMILES Materials Info'!$A:$F,MATCH(AK84,'SMILES Materials Info'!$B:$B,0),1)</f>
        <v>C1COC(=O)O1</v>
      </c>
      <c r="AM84">
        <v>53.61</v>
      </c>
      <c r="AN84">
        <f>AM84/1000/( INDEX('SMILES Materials Info'!$A:$F,MATCH(AK84,'SMILES Materials Info'!$B:$B,0),4))</f>
        <v>6.0877563534782317E-4</v>
      </c>
      <c r="AO84" s="7" t="s">
        <v>53</v>
      </c>
      <c r="AP84" t="str">
        <f>INDEX('SMILES Materials Info'!$A:$F,MATCH(AO84,'SMILES Materials Info'!$B:$B,0),1)</f>
        <v>COCCOCCOCCOCCOC</v>
      </c>
      <c r="AQ84">
        <v>785.72</v>
      </c>
      <c r="AR84">
        <f>AQ84/1000/( INDEX('SMILES Materials Info'!$A:$F,MATCH(AO84,'SMILES Materials Info'!$B:$B,0),4))</f>
        <v>3.5348050440658445E-3</v>
      </c>
    </row>
    <row r="85" spans="1:44" x14ac:dyDescent="0.2">
      <c r="A85" t="s">
        <v>288</v>
      </c>
      <c r="B85" t="s">
        <v>163</v>
      </c>
      <c r="C85" t="s">
        <v>164</v>
      </c>
      <c r="D85" t="s">
        <v>10</v>
      </c>
      <c r="E85" t="s">
        <v>165</v>
      </c>
      <c r="F85" t="s">
        <v>171</v>
      </c>
      <c r="G85">
        <v>5.43</v>
      </c>
      <c r="H85">
        <v>48.44</v>
      </c>
      <c r="I85" s="8" t="s">
        <v>167</v>
      </c>
      <c r="J85" t="s">
        <v>168</v>
      </c>
      <c r="K85" t="s">
        <v>164</v>
      </c>
      <c r="L85" t="s">
        <v>169</v>
      </c>
      <c r="M85" s="7" t="s">
        <v>30</v>
      </c>
      <c r="N85" t="str">
        <f>INDEX('SMILES Materials Info'!A:F,MATCH(M85,'SMILES Materials Info'!B:B,0),1)</f>
        <v>[Li+].[Cl-]  </v>
      </c>
      <c r="O85">
        <v>6.87</v>
      </c>
      <c r="P85">
        <f>O85/1000/( INDEX('SMILES Materials Info'!$A:$F,MATCH(M85,'SMILES Materials Info'!$B:$B,0),4))</f>
        <v>1.6206652512384997E-4</v>
      </c>
      <c r="Q85" t="s">
        <v>38</v>
      </c>
      <c r="R85" t="str">
        <f>INDEX('SMILES Materials Info'!$A:$F,MATCH(Q85,'SMILES Materials Info'!$B:$B,0),1)</f>
        <v>[Li+].[N+](=O)([O-])[O-]</v>
      </c>
      <c r="S85">
        <v>50.04</v>
      </c>
      <c r="T85">
        <f>S85/1000/( INDEX('SMILES Materials Info'!$A:$F,MATCH(Q85,'SMILES Materials Info'!$B:$B,0),4))</f>
        <v>7.2580645161290317E-4</v>
      </c>
      <c r="U85" t="s">
        <v>34</v>
      </c>
      <c r="V85" t="str">
        <f>INDEX('SMILES Materials Info'!$A:$F,MATCH(U85,'SMILES Materials Info'!$B:$B,0),1)</f>
        <v>[Li+].[B-]12(OC(=O)C(=O)O1)OC(=O)C(=O)O2  </v>
      </c>
      <c r="W85">
        <v>93.49</v>
      </c>
      <c r="X85">
        <f>W85/1000/( INDEX('SMILES Materials Info'!$A:$F,MATCH(U85,'SMILES Materials Info'!$B:$B,0),4))</f>
        <v>4.8243939190653601E-4</v>
      </c>
      <c r="Y85" t="s">
        <v>19</v>
      </c>
      <c r="Z85" t="str">
        <f>INDEX('SMILES Materials Info'!$A:$F,MATCH(Y85,'SMILES Materials Info'!$B:$B,0),1)</f>
        <v>[Li+].C(F)(F)(F)S(=O)(=O)[N-]S(=O)(=O)C(F)(F)F</v>
      </c>
      <c r="AA85">
        <v>254.2</v>
      </c>
      <c r="AB85">
        <f>AA85/1000/( INDEX('SMILES Materials Info'!$A:$F,MATCH(Y85,'SMILES Materials Info'!$B:$B,0),4))</f>
        <v>8.8548905679043297E-4</v>
      </c>
      <c r="AC85" t="s">
        <v>42</v>
      </c>
      <c r="AD85" t="str">
        <f>INDEX('SMILES Materials Info'!$A:$F,MATCH(AC85,'SMILES Materials Info'!$B:$B,0),1)</f>
        <v>C1COCO1</v>
      </c>
      <c r="AE85">
        <v>24</v>
      </c>
      <c r="AF85">
        <f>AE85/1000/( INDEX('SMILES Materials Info'!$A:$F,MATCH(AC85,'SMILES Materials Info'!$B:$B,0),4))</f>
        <v>3.2397845543271367E-4</v>
      </c>
      <c r="AG85" s="7" t="s">
        <v>83</v>
      </c>
      <c r="AH85" t="str">
        <f>INDEX('SMILES Materials Info'!$A:$F,MATCH(AG85,'SMILES Materials Info'!$B:$B,0),1)</f>
        <v>CN1CCN(C1=O)C</v>
      </c>
      <c r="AI85">
        <v>138.99</v>
      </c>
      <c r="AJ85">
        <f>AI85/1000/( INDEX('SMILES Materials Info'!$A:$F,MATCH(AG85,'SMILES Materials Info'!$B:$B,0),4))</f>
        <v>1.217629743841329E-3</v>
      </c>
      <c r="AK85" s="7" t="s">
        <v>55</v>
      </c>
      <c r="AL85" t="str">
        <f>INDEX('SMILES Materials Info'!$A:$F,MATCH(AK85,'SMILES Materials Info'!$B:$B,0),1)</f>
        <v>C1COC(=O)O1</v>
      </c>
      <c r="AM85">
        <v>53.61</v>
      </c>
      <c r="AN85">
        <f>AM85/1000/( INDEX('SMILES Materials Info'!$A:$F,MATCH(AK85,'SMILES Materials Info'!$B:$B,0),4))</f>
        <v>6.0877563534782317E-4</v>
      </c>
      <c r="AO85" s="7" t="s">
        <v>53</v>
      </c>
      <c r="AP85" t="str">
        <f>INDEX('SMILES Materials Info'!$A:$F,MATCH(AO85,'SMILES Materials Info'!$B:$B,0),1)</f>
        <v>COCCOCCOCCOCCOC</v>
      </c>
      <c r="AQ85">
        <v>785.72</v>
      </c>
      <c r="AR85">
        <f>AQ85/1000/( INDEX('SMILES Materials Info'!$A:$F,MATCH(AO85,'SMILES Materials Info'!$B:$B,0),4))</f>
        <v>3.5348050440658445E-3</v>
      </c>
    </row>
    <row r="86" spans="1:44" x14ac:dyDescent="0.2">
      <c r="A86" t="s">
        <v>289</v>
      </c>
      <c r="B86" t="s">
        <v>163</v>
      </c>
      <c r="C86" t="s">
        <v>164</v>
      </c>
      <c r="D86" t="s">
        <v>10</v>
      </c>
      <c r="E86" t="s">
        <v>165</v>
      </c>
      <c r="F86" t="s">
        <v>171</v>
      </c>
      <c r="G86">
        <v>3.99</v>
      </c>
      <c r="H86">
        <v>42.9</v>
      </c>
      <c r="I86" s="8" t="s">
        <v>167</v>
      </c>
      <c r="J86" t="s">
        <v>168</v>
      </c>
      <c r="K86" t="s">
        <v>164</v>
      </c>
      <c r="L86" t="s">
        <v>169</v>
      </c>
      <c r="M86" s="7" t="s">
        <v>30</v>
      </c>
      <c r="N86" t="str">
        <f>INDEX('SMILES Materials Info'!A:F,MATCH(M86,'SMILES Materials Info'!B:B,0),1)</f>
        <v>[Li+].[Cl-]  </v>
      </c>
      <c r="O86">
        <v>6.87</v>
      </c>
      <c r="P86">
        <f>O86/1000/( INDEX('SMILES Materials Info'!$A:$F,MATCH(M86,'SMILES Materials Info'!$B:$B,0),4))</f>
        <v>1.6206652512384997E-4</v>
      </c>
      <c r="Q86" t="s">
        <v>38</v>
      </c>
      <c r="R86" t="str">
        <f>INDEX('SMILES Materials Info'!$A:$F,MATCH(Q86,'SMILES Materials Info'!$B:$B,0),1)</f>
        <v>[Li+].[N+](=O)([O-])[O-]</v>
      </c>
      <c r="S86">
        <v>50.04</v>
      </c>
      <c r="T86">
        <f>S86/1000/( INDEX('SMILES Materials Info'!$A:$F,MATCH(Q86,'SMILES Materials Info'!$B:$B,0),4))</f>
        <v>7.2580645161290317E-4</v>
      </c>
      <c r="U86" t="s">
        <v>34</v>
      </c>
      <c r="V86" t="str">
        <f>INDEX('SMILES Materials Info'!$A:$F,MATCH(U86,'SMILES Materials Info'!$B:$B,0),1)</f>
        <v>[Li+].[B-]12(OC(=O)C(=O)O1)OC(=O)C(=O)O2  </v>
      </c>
      <c r="W86">
        <v>93.49</v>
      </c>
      <c r="X86">
        <f>W86/1000/( INDEX('SMILES Materials Info'!$A:$F,MATCH(U86,'SMILES Materials Info'!$B:$B,0),4))</f>
        <v>4.8243939190653601E-4</v>
      </c>
      <c r="Y86" t="s">
        <v>19</v>
      </c>
      <c r="Z86" t="str">
        <f>INDEX('SMILES Materials Info'!$A:$F,MATCH(Y86,'SMILES Materials Info'!$B:$B,0),1)</f>
        <v>[Li+].C(F)(F)(F)S(=O)(=O)[N-]S(=O)(=O)C(F)(F)F</v>
      </c>
      <c r="AA86">
        <v>254.2</v>
      </c>
      <c r="AB86">
        <f>AA86/1000/( INDEX('SMILES Materials Info'!$A:$F,MATCH(Y86,'SMILES Materials Info'!$B:$B,0),4))</f>
        <v>8.8548905679043297E-4</v>
      </c>
      <c r="AC86" t="s">
        <v>42</v>
      </c>
      <c r="AD86" t="str">
        <f>INDEX('SMILES Materials Info'!$A:$F,MATCH(AC86,'SMILES Materials Info'!$B:$B,0),1)</f>
        <v>C1COCO1</v>
      </c>
      <c r="AE86">
        <v>24</v>
      </c>
      <c r="AF86">
        <f>AE86/1000/( INDEX('SMILES Materials Info'!$A:$F,MATCH(AC86,'SMILES Materials Info'!$B:$B,0),4))</f>
        <v>3.2397845543271367E-4</v>
      </c>
      <c r="AG86" s="7" t="s">
        <v>83</v>
      </c>
      <c r="AH86" t="str">
        <f>INDEX('SMILES Materials Info'!$A:$F,MATCH(AG86,'SMILES Materials Info'!$B:$B,0),1)</f>
        <v>CN1CCN(C1=O)C</v>
      </c>
      <c r="AI86">
        <v>138.99</v>
      </c>
      <c r="AJ86">
        <f>AI86/1000/( INDEX('SMILES Materials Info'!$A:$F,MATCH(AG86,'SMILES Materials Info'!$B:$B,0),4))</f>
        <v>1.217629743841329E-3</v>
      </c>
      <c r="AK86" s="7" t="s">
        <v>55</v>
      </c>
      <c r="AL86" t="str">
        <f>INDEX('SMILES Materials Info'!$A:$F,MATCH(AK86,'SMILES Materials Info'!$B:$B,0),1)</f>
        <v>C1COC(=O)O1</v>
      </c>
      <c r="AM86">
        <v>53.61</v>
      </c>
      <c r="AN86">
        <f>AM86/1000/( INDEX('SMILES Materials Info'!$A:$F,MATCH(AK86,'SMILES Materials Info'!$B:$B,0),4))</f>
        <v>6.0877563534782317E-4</v>
      </c>
      <c r="AO86" s="7" t="s">
        <v>53</v>
      </c>
      <c r="AP86" t="str">
        <f>INDEX('SMILES Materials Info'!$A:$F,MATCH(AO86,'SMILES Materials Info'!$B:$B,0),1)</f>
        <v>COCCOCCOCCOCCOC</v>
      </c>
      <c r="AQ86">
        <v>785.72</v>
      </c>
      <c r="AR86">
        <f>AQ86/1000/( INDEX('SMILES Materials Info'!$A:$F,MATCH(AO86,'SMILES Materials Info'!$B:$B,0),4))</f>
        <v>3.5348050440658445E-3</v>
      </c>
    </row>
    <row r="87" spans="1:44" x14ac:dyDescent="0.2">
      <c r="A87" t="s">
        <v>290</v>
      </c>
      <c r="B87" t="s">
        <v>163</v>
      </c>
      <c r="C87" t="s">
        <v>164</v>
      </c>
      <c r="D87" t="s">
        <v>10</v>
      </c>
      <c r="E87" t="s">
        <v>165</v>
      </c>
      <c r="F87" t="s">
        <v>171</v>
      </c>
      <c r="G87">
        <v>4.62</v>
      </c>
      <c r="H87">
        <v>43.26</v>
      </c>
      <c r="I87" s="8" t="s">
        <v>167</v>
      </c>
      <c r="J87" t="s">
        <v>168</v>
      </c>
      <c r="K87" t="s">
        <v>164</v>
      </c>
      <c r="L87" t="s">
        <v>169</v>
      </c>
      <c r="M87" s="7" t="s">
        <v>30</v>
      </c>
      <c r="N87" t="str">
        <f>INDEX('SMILES Materials Info'!A:F,MATCH(M87,'SMILES Materials Info'!B:B,0),1)</f>
        <v>[Li+].[Cl-]  </v>
      </c>
      <c r="O87">
        <v>6.87</v>
      </c>
      <c r="P87">
        <f>O87/1000/( INDEX('SMILES Materials Info'!$A:$F,MATCH(M87,'SMILES Materials Info'!$B:$B,0),4))</f>
        <v>1.6206652512384997E-4</v>
      </c>
      <c r="Q87" t="s">
        <v>38</v>
      </c>
      <c r="R87" t="str">
        <f>INDEX('SMILES Materials Info'!$A:$F,MATCH(Q87,'SMILES Materials Info'!$B:$B,0),1)</f>
        <v>[Li+].[N+](=O)([O-])[O-]</v>
      </c>
      <c r="S87">
        <v>50.04</v>
      </c>
      <c r="T87">
        <f>S87/1000/( INDEX('SMILES Materials Info'!$A:$F,MATCH(Q87,'SMILES Materials Info'!$B:$B,0),4))</f>
        <v>7.2580645161290317E-4</v>
      </c>
      <c r="U87" t="s">
        <v>34</v>
      </c>
      <c r="V87" t="str">
        <f>INDEX('SMILES Materials Info'!$A:$F,MATCH(U87,'SMILES Materials Info'!$B:$B,0),1)</f>
        <v>[Li+].[B-]12(OC(=O)C(=O)O1)OC(=O)C(=O)O2  </v>
      </c>
      <c r="W87">
        <v>93.49</v>
      </c>
      <c r="X87">
        <f>W87/1000/( INDEX('SMILES Materials Info'!$A:$F,MATCH(U87,'SMILES Materials Info'!$B:$B,0),4))</f>
        <v>4.8243939190653601E-4</v>
      </c>
      <c r="Y87" t="s">
        <v>19</v>
      </c>
      <c r="Z87" t="str">
        <f>INDEX('SMILES Materials Info'!$A:$F,MATCH(Y87,'SMILES Materials Info'!$B:$B,0),1)</f>
        <v>[Li+].C(F)(F)(F)S(=O)(=O)[N-]S(=O)(=O)C(F)(F)F</v>
      </c>
      <c r="AA87">
        <v>254.2</v>
      </c>
      <c r="AB87">
        <f>AA87/1000/( INDEX('SMILES Materials Info'!$A:$F,MATCH(Y87,'SMILES Materials Info'!$B:$B,0),4))</f>
        <v>8.8548905679043297E-4</v>
      </c>
      <c r="AC87" t="s">
        <v>42</v>
      </c>
      <c r="AD87" t="str">
        <f>INDEX('SMILES Materials Info'!$A:$F,MATCH(AC87,'SMILES Materials Info'!$B:$B,0),1)</f>
        <v>C1COCO1</v>
      </c>
      <c r="AE87">
        <v>24</v>
      </c>
      <c r="AF87">
        <f>AE87/1000/( INDEX('SMILES Materials Info'!$A:$F,MATCH(AC87,'SMILES Materials Info'!$B:$B,0),4))</f>
        <v>3.2397845543271367E-4</v>
      </c>
      <c r="AG87" s="7" t="s">
        <v>83</v>
      </c>
      <c r="AH87" t="str">
        <f>INDEX('SMILES Materials Info'!$A:$F,MATCH(AG87,'SMILES Materials Info'!$B:$B,0),1)</f>
        <v>CN1CCN(C1=O)C</v>
      </c>
      <c r="AI87">
        <v>138.99</v>
      </c>
      <c r="AJ87">
        <f>AI87/1000/( INDEX('SMILES Materials Info'!$A:$F,MATCH(AG87,'SMILES Materials Info'!$B:$B,0),4))</f>
        <v>1.217629743841329E-3</v>
      </c>
      <c r="AK87" s="7" t="s">
        <v>55</v>
      </c>
      <c r="AL87" t="str">
        <f>INDEX('SMILES Materials Info'!$A:$F,MATCH(AK87,'SMILES Materials Info'!$B:$B,0),1)</f>
        <v>C1COC(=O)O1</v>
      </c>
      <c r="AM87">
        <v>53.61</v>
      </c>
      <c r="AN87">
        <f>AM87/1000/( INDEX('SMILES Materials Info'!$A:$F,MATCH(AK87,'SMILES Materials Info'!$B:$B,0),4))</f>
        <v>6.0877563534782317E-4</v>
      </c>
      <c r="AO87" s="7" t="s">
        <v>53</v>
      </c>
      <c r="AP87" t="str">
        <f>INDEX('SMILES Materials Info'!$A:$F,MATCH(AO87,'SMILES Materials Info'!$B:$B,0),1)</f>
        <v>COCCOCCOCCOCCOC</v>
      </c>
      <c r="AQ87">
        <v>785.72</v>
      </c>
      <c r="AR87">
        <f>AQ87/1000/( INDEX('SMILES Materials Info'!$A:$F,MATCH(AO87,'SMILES Materials Info'!$B:$B,0),4))</f>
        <v>3.5348050440658445E-3</v>
      </c>
    </row>
    <row r="88" spans="1:44" x14ac:dyDescent="0.2">
      <c r="A88" t="s">
        <v>291</v>
      </c>
      <c r="B88" t="s">
        <v>163</v>
      </c>
      <c r="C88" t="s">
        <v>164</v>
      </c>
      <c r="D88" t="s">
        <v>10</v>
      </c>
      <c r="E88" t="s">
        <v>165</v>
      </c>
      <c r="F88" t="s">
        <v>171</v>
      </c>
      <c r="G88">
        <v>3.49</v>
      </c>
      <c r="H88">
        <v>40.68</v>
      </c>
      <c r="I88" s="8" t="s">
        <v>167</v>
      </c>
      <c r="J88" t="s">
        <v>168</v>
      </c>
      <c r="K88" t="s">
        <v>164</v>
      </c>
      <c r="L88" t="s">
        <v>169</v>
      </c>
      <c r="M88" s="7" t="s">
        <v>30</v>
      </c>
      <c r="N88" t="str">
        <f>INDEX('SMILES Materials Info'!A:F,MATCH(M88,'SMILES Materials Info'!B:B,0),1)</f>
        <v>[Li+].[Cl-]  </v>
      </c>
      <c r="O88">
        <v>10.46</v>
      </c>
      <c r="P88">
        <f>O88/1000/( INDEX('SMILES Materials Info'!$A:$F,MATCH(M88,'SMILES Materials Info'!$B:$B,0),4))</f>
        <v>2.46756310450578E-4</v>
      </c>
      <c r="Q88" t="s">
        <v>38</v>
      </c>
      <c r="R88" t="str">
        <f>INDEX('SMILES Materials Info'!$A:$F,MATCH(Q88,'SMILES Materials Info'!$B:$B,0),1)</f>
        <v>[Li+].[N+](=O)([O-])[O-]</v>
      </c>
      <c r="S88">
        <v>60.84</v>
      </c>
      <c r="T88">
        <f>S88/1000/( INDEX('SMILES Materials Info'!$A:$F,MATCH(Q88,'SMILES Materials Info'!$B:$B,0),4))</f>
        <v>8.8245532606173131E-4</v>
      </c>
      <c r="U88" t="s">
        <v>34</v>
      </c>
      <c r="V88" t="str">
        <f>INDEX('SMILES Materials Info'!$A:$F,MATCH(U88,'SMILES Materials Info'!$B:$B,0),1)</f>
        <v>[Li+].[B-]12(OC(=O)C(=O)O1)OC(=O)C(=O)O2  </v>
      </c>
      <c r="W88">
        <v>93.95</v>
      </c>
      <c r="X88">
        <f>W88/1000/( INDEX('SMILES Materials Info'!$A:$F,MATCH(U88,'SMILES Materials Info'!$B:$B,0),4))</f>
        <v>4.8481314439639605E-4</v>
      </c>
      <c r="Y88" t="s">
        <v>19</v>
      </c>
      <c r="Z88" t="str">
        <f>INDEX('SMILES Materials Info'!$A:$F,MATCH(Y88,'SMILES Materials Info'!$B:$B,0),1)</f>
        <v>[Li+].C(F)(F)(F)S(=O)(=O)[N-]S(=O)(=O)C(F)(F)F</v>
      </c>
      <c r="AA88">
        <v>93.95</v>
      </c>
      <c r="AB88">
        <f>AA88/1000/( INDEX('SMILES Materials Info'!$A:$F,MATCH(Y88,'SMILES Materials Info'!$B:$B,0),4))</f>
        <v>3.2726867382164114E-4</v>
      </c>
      <c r="AC88" t="s">
        <v>42</v>
      </c>
      <c r="AD88" t="str">
        <f>INDEX('SMILES Materials Info'!$A:$F,MATCH(AC88,'SMILES Materials Info'!$B:$B,0),1)</f>
        <v>C1COCO1</v>
      </c>
      <c r="AE88">
        <v>27.43</v>
      </c>
      <c r="AF88">
        <f>AE88/1000/( INDEX('SMILES Materials Info'!$A:$F,MATCH(AC88,'SMILES Materials Info'!$B:$B,0),4))</f>
        <v>3.7028037635497237E-4</v>
      </c>
      <c r="AG88" s="7" t="s">
        <v>83</v>
      </c>
      <c r="AH88" t="str">
        <f>INDEX('SMILES Materials Info'!$A:$F,MATCH(AG88,'SMILES Materials Info'!$B:$B,0),1)</f>
        <v>CN1CCN(C1=O)C</v>
      </c>
      <c r="AI88">
        <v>183.62</v>
      </c>
      <c r="AJ88">
        <f>AI88/1000/( INDEX('SMILES Materials Info'!$A:$F,MATCH(AG88,'SMILES Materials Info'!$B:$B,0),4))</f>
        <v>1.608613379121842E-3</v>
      </c>
      <c r="AK88" s="7" t="s">
        <v>55</v>
      </c>
      <c r="AL88" t="str">
        <f>INDEX('SMILES Materials Info'!$A:$F,MATCH(AK88,'SMILES Materials Info'!$B:$B,0),1)</f>
        <v>C1COC(=O)O1</v>
      </c>
      <c r="AM88">
        <v>40.32</v>
      </c>
      <c r="AN88">
        <f>AM88/1000/( INDEX('SMILES Materials Info'!$A:$F,MATCH(AK88,'SMILES Materials Info'!$B:$B,0),4))</f>
        <v>4.5785923553859782E-4</v>
      </c>
      <c r="AO88" s="7" t="s">
        <v>53</v>
      </c>
      <c r="AP88" t="str">
        <f>INDEX('SMILES Materials Info'!$A:$F,MATCH(AO88,'SMILES Materials Info'!$B:$B,0),1)</f>
        <v>COCCOCCOCCOCCOC</v>
      </c>
      <c r="AQ88">
        <v>758.49</v>
      </c>
      <c r="AR88">
        <f>AQ88/1000/( INDEX('SMILES Materials Info'!$A:$F,MATCH(AO88,'SMILES Materials Info'!$B:$B,0),4))</f>
        <v>3.4123024460030321E-3</v>
      </c>
    </row>
    <row r="89" spans="1:44" x14ac:dyDescent="0.2">
      <c r="A89" t="s">
        <v>292</v>
      </c>
      <c r="B89" t="s">
        <v>163</v>
      </c>
      <c r="C89" t="s">
        <v>164</v>
      </c>
      <c r="D89" t="s">
        <v>10</v>
      </c>
      <c r="E89" t="s">
        <v>165</v>
      </c>
      <c r="F89" t="s">
        <v>171</v>
      </c>
      <c r="G89">
        <v>3.65</v>
      </c>
      <c r="H89">
        <v>41.86</v>
      </c>
      <c r="I89" s="8" t="s">
        <v>167</v>
      </c>
      <c r="J89" t="s">
        <v>168</v>
      </c>
      <c r="K89" t="s">
        <v>164</v>
      </c>
      <c r="L89" t="s">
        <v>169</v>
      </c>
      <c r="M89" s="7" t="s">
        <v>30</v>
      </c>
      <c r="N89" t="str">
        <f>INDEX('SMILES Materials Info'!A:F,MATCH(M89,'SMILES Materials Info'!B:B,0),1)</f>
        <v>[Li+].[Cl-]  </v>
      </c>
      <c r="O89">
        <v>10.46</v>
      </c>
      <c r="P89">
        <f>O89/1000/( INDEX('SMILES Materials Info'!$A:$F,MATCH(M89,'SMILES Materials Info'!$B:$B,0),4))</f>
        <v>2.46756310450578E-4</v>
      </c>
      <c r="Q89" t="s">
        <v>38</v>
      </c>
      <c r="R89" t="str">
        <f>INDEX('SMILES Materials Info'!$A:$F,MATCH(Q89,'SMILES Materials Info'!$B:$B,0),1)</f>
        <v>[Li+].[N+](=O)([O-])[O-]</v>
      </c>
      <c r="S89">
        <v>60.84</v>
      </c>
      <c r="T89">
        <f>S89/1000/( INDEX('SMILES Materials Info'!$A:$F,MATCH(Q89,'SMILES Materials Info'!$B:$B,0),4))</f>
        <v>8.8245532606173131E-4</v>
      </c>
      <c r="U89" t="s">
        <v>34</v>
      </c>
      <c r="V89" t="str">
        <f>INDEX('SMILES Materials Info'!$A:$F,MATCH(U89,'SMILES Materials Info'!$B:$B,0),1)</f>
        <v>[Li+].[B-]12(OC(=O)C(=O)O1)OC(=O)C(=O)O2  </v>
      </c>
      <c r="W89">
        <v>93.95</v>
      </c>
      <c r="X89">
        <f>W89/1000/( INDEX('SMILES Materials Info'!$A:$F,MATCH(U89,'SMILES Materials Info'!$B:$B,0),4))</f>
        <v>4.8481314439639605E-4</v>
      </c>
      <c r="Y89" t="s">
        <v>19</v>
      </c>
      <c r="Z89" t="str">
        <f>INDEX('SMILES Materials Info'!$A:$F,MATCH(Y89,'SMILES Materials Info'!$B:$B,0),1)</f>
        <v>[Li+].C(F)(F)(F)S(=O)(=O)[N-]S(=O)(=O)C(F)(F)F</v>
      </c>
      <c r="AA89">
        <v>93.95</v>
      </c>
      <c r="AB89">
        <f>AA89/1000/( INDEX('SMILES Materials Info'!$A:$F,MATCH(Y89,'SMILES Materials Info'!$B:$B,0),4))</f>
        <v>3.2726867382164114E-4</v>
      </c>
      <c r="AC89" t="s">
        <v>42</v>
      </c>
      <c r="AD89" t="str">
        <f>INDEX('SMILES Materials Info'!$A:$F,MATCH(AC89,'SMILES Materials Info'!$B:$B,0),1)</f>
        <v>C1COCO1</v>
      </c>
      <c r="AE89">
        <v>27.43</v>
      </c>
      <c r="AF89">
        <f>AE89/1000/( INDEX('SMILES Materials Info'!$A:$F,MATCH(AC89,'SMILES Materials Info'!$B:$B,0),4))</f>
        <v>3.7028037635497237E-4</v>
      </c>
      <c r="AG89" s="7" t="s">
        <v>83</v>
      </c>
      <c r="AH89" t="str">
        <f>INDEX('SMILES Materials Info'!$A:$F,MATCH(AG89,'SMILES Materials Info'!$B:$B,0),1)</f>
        <v>CN1CCN(C1=O)C</v>
      </c>
      <c r="AI89">
        <v>183.62</v>
      </c>
      <c r="AJ89">
        <f>AI89/1000/( INDEX('SMILES Materials Info'!$A:$F,MATCH(AG89,'SMILES Materials Info'!$B:$B,0),4))</f>
        <v>1.608613379121842E-3</v>
      </c>
      <c r="AK89" s="7" t="s">
        <v>55</v>
      </c>
      <c r="AL89" t="str">
        <f>INDEX('SMILES Materials Info'!$A:$F,MATCH(AK89,'SMILES Materials Info'!$B:$B,0),1)</f>
        <v>C1COC(=O)O1</v>
      </c>
      <c r="AM89">
        <v>40.32</v>
      </c>
      <c r="AN89">
        <f>AM89/1000/( INDEX('SMILES Materials Info'!$A:$F,MATCH(AK89,'SMILES Materials Info'!$B:$B,0),4))</f>
        <v>4.5785923553859782E-4</v>
      </c>
      <c r="AO89" s="7" t="s">
        <v>53</v>
      </c>
      <c r="AP89" t="str">
        <f>INDEX('SMILES Materials Info'!$A:$F,MATCH(AO89,'SMILES Materials Info'!$B:$B,0),1)</f>
        <v>COCCOCCOCCOCCOC</v>
      </c>
      <c r="AQ89">
        <v>758.49</v>
      </c>
      <c r="AR89">
        <f>AQ89/1000/( INDEX('SMILES Materials Info'!$A:$F,MATCH(AO89,'SMILES Materials Info'!$B:$B,0),4))</f>
        <v>3.4123024460030321E-3</v>
      </c>
    </row>
    <row r="90" spans="1:44" x14ac:dyDescent="0.2">
      <c r="A90" t="s">
        <v>293</v>
      </c>
      <c r="B90" t="s">
        <v>163</v>
      </c>
      <c r="C90" t="s">
        <v>164</v>
      </c>
      <c r="D90" t="s">
        <v>10</v>
      </c>
      <c r="E90" t="s">
        <v>165</v>
      </c>
      <c r="F90" t="s">
        <v>171</v>
      </c>
      <c r="G90">
        <v>5.33</v>
      </c>
      <c r="H90">
        <v>50.71</v>
      </c>
      <c r="I90" s="8" t="s">
        <v>167</v>
      </c>
      <c r="J90" t="s">
        <v>168</v>
      </c>
      <c r="K90" t="s">
        <v>164</v>
      </c>
      <c r="L90" t="s">
        <v>169</v>
      </c>
      <c r="M90" s="7" t="s">
        <v>30</v>
      </c>
      <c r="N90" t="str">
        <f>INDEX('SMILES Materials Info'!A:F,MATCH(M90,'SMILES Materials Info'!B:B,0),1)</f>
        <v>[Li+].[Cl-]  </v>
      </c>
      <c r="O90">
        <v>20.41</v>
      </c>
      <c r="P90">
        <f>O90/1000/( INDEX('SMILES Materials Info'!$A:$F,MATCH(M90,'SMILES Materials Info'!$B:$B,0),4))</f>
        <v>4.814814814814815E-4</v>
      </c>
      <c r="Q90" t="s">
        <v>38</v>
      </c>
      <c r="R90" t="str">
        <f>INDEX('SMILES Materials Info'!$A:$F,MATCH(Q90,'SMILES Materials Info'!$B:$B,0),1)</f>
        <v>[Li+].[N+](=O)([O-])[O-]</v>
      </c>
      <c r="S90">
        <v>38.94</v>
      </c>
      <c r="T90">
        <f>S90/1000/( INDEX('SMILES Materials Info'!$A:$F,MATCH(Q90,'SMILES Materials Info'!$B:$B,0),4))</f>
        <v>5.6480621954049651E-4</v>
      </c>
      <c r="U90" t="s">
        <v>34</v>
      </c>
      <c r="V90" t="str">
        <f>INDEX('SMILES Materials Info'!$A:$F,MATCH(U90,'SMILES Materials Info'!$B:$B,0),1)</f>
        <v>[Li+].[B-]12(OC(=O)C(=O)O1)OC(=O)C(=O)O2  </v>
      </c>
      <c r="W90">
        <v>16.18</v>
      </c>
      <c r="X90">
        <f>W90/1000/( INDEX('SMILES Materials Info'!$A:$F,MATCH(U90,'SMILES Materials Info'!$B:$B,0),4))</f>
        <v>8.3494163665073841E-5</v>
      </c>
      <c r="Y90" t="s">
        <v>19</v>
      </c>
      <c r="Z90" t="str">
        <f>INDEX('SMILES Materials Info'!$A:$F,MATCH(Y90,'SMILES Materials Info'!$B:$B,0),1)</f>
        <v>[Li+].C(F)(F)(F)S(=O)(=O)[N-]S(=O)(=O)C(F)(F)F</v>
      </c>
      <c r="AA90">
        <v>16.18</v>
      </c>
      <c r="AB90">
        <f>AA90/1000/( INDEX('SMILES Materials Info'!$A:$F,MATCH(Y90,'SMILES Materials Info'!$B:$B,0),4))</f>
        <v>5.6361970648580668E-5</v>
      </c>
      <c r="AC90" t="s">
        <v>42</v>
      </c>
      <c r="AD90" t="str">
        <f>INDEX('SMILES Materials Info'!$A:$F,MATCH(AC90,'SMILES Materials Info'!$B:$B,0),1)</f>
        <v>C1COCO1</v>
      </c>
      <c r="AE90">
        <v>25.1</v>
      </c>
      <c r="AF90">
        <f>AE90/1000/( INDEX('SMILES Materials Info'!$A:$F,MATCH(AC90,'SMILES Materials Info'!$B:$B,0),4))</f>
        <v>3.3882746797337976E-4</v>
      </c>
      <c r="AG90" s="7" t="s">
        <v>83</v>
      </c>
      <c r="AH90" t="str">
        <f>INDEX('SMILES Materials Info'!$A:$F,MATCH(AG90,'SMILES Materials Info'!$B:$B,0),1)</f>
        <v>CN1CCN(C1=O)C</v>
      </c>
      <c r="AI90">
        <v>183.57</v>
      </c>
      <c r="AJ90">
        <f>AI90/1000/( INDEX('SMILES Materials Info'!$A:$F,MATCH(AG90,'SMILES Materials Info'!$B:$B,0),4))</f>
        <v>1.6081753512983145E-3</v>
      </c>
      <c r="AK90" s="7" t="s">
        <v>55</v>
      </c>
      <c r="AL90" t="str">
        <f>INDEX('SMILES Materials Info'!$A:$F,MATCH(AK90,'SMILES Materials Info'!$B:$B,0),1)</f>
        <v>C1COC(=O)O1</v>
      </c>
      <c r="AM90">
        <v>98</v>
      </c>
      <c r="AN90">
        <f>AM90/1000/( INDEX('SMILES Materials Info'!$A:$F,MATCH(AK90,'SMILES Materials Info'!$B:$B,0),4))</f>
        <v>1.1128523086007586E-3</v>
      </c>
      <c r="AO90" s="7" t="s">
        <v>53</v>
      </c>
      <c r="AP90" t="str">
        <f>INDEX('SMILES Materials Info'!$A:$F,MATCH(AO90,'SMILES Materials Info'!$B:$B,0),1)</f>
        <v>COCCOCCOCCOCCOC</v>
      </c>
      <c r="AQ90">
        <v>691.6</v>
      </c>
      <c r="AR90">
        <f>AQ90/1000/( INDEX('SMILES Materials Info'!$A:$F,MATCH(AO90,'SMILES Materials Info'!$B:$B,0),4))</f>
        <v>3.1113770407727153E-3</v>
      </c>
    </row>
    <row r="91" spans="1:44" x14ac:dyDescent="0.2">
      <c r="A91" t="s">
        <v>294</v>
      </c>
      <c r="B91" t="s">
        <v>163</v>
      </c>
      <c r="C91" t="s">
        <v>164</v>
      </c>
      <c r="D91" t="s">
        <v>10</v>
      </c>
      <c r="E91" t="s">
        <v>165</v>
      </c>
      <c r="F91" t="s">
        <v>171</v>
      </c>
      <c r="G91">
        <v>5.38</v>
      </c>
      <c r="H91">
        <v>50.28</v>
      </c>
      <c r="I91" s="8" t="s">
        <v>167</v>
      </c>
      <c r="J91" t="s">
        <v>168</v>
      </c>
      <c r="K91" t="s">
        <v>164</v>
      </c>
      <c r="L91" t="s">
        <v>169</v>
      </c>
      <c r="M91" s="7" t="s">
        <v>30</v>
      </c>
      <c r="N91" t="str">
        <f>INDEX('SMILES Materials Info'!A:F,MATCH(M91,'SMILES Materials Info'!B:B,0),1)</f>
        <v>[Li+].[Cl-]  </v>
      </c>
      <c r="O91">
        <v>20.41</v>
      </c>
      <c r="P91">
        <f>O91/1000/( INDEX('SMILES Materials Info'!$A:$F,MATCH(M91,'SMILES Materials Info'!$B:$B,0),4))</f>
        <v>4.814814814814815E-4</v>
      </c>
      <c r="Q91" t="s">
        <v>38</v>
      </c>
      <c r="R91" t="str">
        <f>INDEX('SMILES Materials Info'!$A:$F,MATCH(Q91,'SMILES Materials Info'!$B:$B,0),1)</f>
        <v>[Li+].[N+](=O)([O-])[O-]</v>
      </c>
      <c r="S91">
        <v>38.94</v>
      </c>
      <c r="T91">
        <f>S91/1000/( INDEX('SMILES Materials Info'!$A:$F,MATCH(Q91,'SMILES Materials Info'!$B:$B,0),4))</f>
        <v>5.6480621954049651E-4</v>
      </c>
      <c r="U91" t="s">
        <v>34</v>
      </c>
      <c r="V91" t="str">
        <f>INDEX('SMILES Materials Info'!$A:$F,MATCH(U91,'SMILES Materials Info'!$B:$B,0),1)</f>
        <v>[Li+].[B-]12(OC(=O)C(=O)O1)OC(=O)C(=O)O2  </v>
      </c>
      <c r="W91">
        <v>16.18</v>
      </c>
      <c r="X91">
        <f>W91/1000/( INDEX('SMILES Materials Info'!$A:$F,MATCH(U91,'SMILES Materials Info'!$B:$B,0),4))</f>
        <v>8.3494163665073841E-5</v>
      </c>
      <c r="Y91" t="s">
        <v>19</v>
      </c>
      <c r="Z91" t="str">
        <f>INDEX('SMILES Materials Info'!$A:$F,MATCH(Y91,'SMILES Materials Info'!$B:$B,0),1)</f>
        <v>[Li+].C(F)(F)(F)S(=O)(=O)[N-]S(=O)(=O)C(F)(F)F</v>
      </c>
      <c r="AA91">
        <v>16.18</v>
      </c>
      <c r="AB91">
        <f>AA91/1000/( INDEX('SMILES Materials Info'!$A:$F,MATCH(Y91,'SMILES Materials Info'!$B:$B,0),4))</f>
        <v>5.6361970648580668E-5</v>
      </c>
      <c r="AC91" t="s">
        <v>42</v>
      </c>
      <c r="AD91" t="str">
        <f>INDEX('SMILES Materials Info'!$A:$F,MATCH(AC91,'SMILES Materials Info'!$B:$B,0),1)</f>
        <v>C1COCO1</v>
      </c>
      <c r="AE91">
        <v>25.1</v>
      </c>
      <c r="AF91">
        <f>AE91/1000/( INDEX('SMILES Materials Info'!$A:$F,MATCH(AC91,'SMILES Materials Info'!$B:$B,0),4))</f>
        <v>3.3882746797337976E-4</v>
      </c>
      <c r="AG91" s="7" t="s">
        <v>83</v>
      </c>
      <c r="AH91" t="str">
        <f>INDEX('SMILES Materials Info'!$A:$F,MATCH(AG91,'SMILES Materials Info'!$B:$B,0),1)</f>
        <v>CN1CCN(C1=O)C</v>
      </c>
      <c r="AI91">
        <v>183.57</v>
      </c>
      <c r="AJ91">
        <f>AI91/1000/( INDEX('SMILES Materials Info'!$A:$F,MATCH(AG91,'SMILES Materials Info'!$B:$B,0),4))</f>
        <v>1.6081753512983145E-3</v>
      </c>
      <c r="AK91" s="7" t="s">
        <v>55</v>
      </c>
      <c r="AL91" t="str">
        <f>INDEX('SMILES Materials Info'!$A:$F,MATCH(AK91,'SMILES Materials Info'!$B:$B,0),1)</f>
        <v>C1COC(=O)O1</v>
      </c>
      <c r="AM91">
        <v>98</v>
      </c>
      <c r="AN91">
        <f>AM91/1000/( INDEX('SMILES Materials Info'!$A:$F,MATCH(AK91,'SMILES Materials Info'!$B:$B,0),4))</f>
        <v>1.1128523086007586E-3</v>
      </c>
      <c r="AO91" s="7" t="s">
        <v>53</v>
      </c>
      <c r="AP91" t="str">
        <f>INDEX('SMILES Materials Info'!$A:$F,MATCH(AO91,'SMILES Materials Info'!$B:$B,0),1)</f>
        <v>COCCOCCOCCOCCOC</v>
      </c>
      <c r="AQ91">
        <v>691.6</v>
      </c>
      <c r="AR91">
        <f>AQ91/1000/( INDEX('SMILES Materials Info'!$A:$F,MATCH(AO91,'SMILES Materials Info'!$B:$B,0),4))</f>
        <v>3.1113770407727153E-3</v>
      </c>
    </row>
    <row r="92" spans="1:44" x14ac:dyDescent="0.2">
      <c r="A92" t="s">
        <v>295</v>
      </c>
      <c r="B92" t="s">
        <v>163</v>
      </c>
      <c r="C92" t="s">
        <v>164</v>
      </c>
      <c r="D92" t="s">
        <v>10</v>
      </c>
      <c r="E92" t="s">
        <v>165</v>
      </c>
      <c r="F92" t="s">
        <v>171</v>
      </c>
      <c r="G92">
        <v>6.19</v>
      </c>
      <c r="H92">
        <v>51.11</v>
      </c>
      <c r="I92" s="8" t="s">
        <v>167</v>
      </c>
      <c r="J92" t="s">
        <v>168</v>
      </c>
      <c r="K92" t="s">
        <v>164</v>
      </c>
      <c r="L92" t="s">
        <v>169</v>
      </c>
      <c r="M92" s="7" t="s">
        <v>30</v>
      </c>
      <c r="N92" t="str">
        <f>INDEX('SMILES Materials Info'!A:F,MATCH(M92,'SMILES Materials Info'!B:B,0),1)</f>
        <v>[Li+].[Cl-]  </v>
      </c>
      <c r="O92">
        <v>34</v>
      </c>
      <c r="P92">
        <f>O92/1000/( INDEX('SMILES Materials Info'!$A:$F,MATCH(M92,'SMILES Materials Info'!$B:$B,0),4))</f>
        <v>8.020759613116302E-4</v>
      </c>
      <c r="Q92" t="s">
        <v>38</v>
      </c>
      <c r="R92" t="str">
        <f>INDEX('SMILES Materials Info'!$A:$F,MATCH(Q92,'SMILES Materials Info'!$B:$B,0),1)</f>
        <v>[Li+].[N+](=O)([O-])[O-]</v>
      </c>
      <c r="S92">
        <v>11.66</v>
      </c>
      <c r="T92">
        <f>S92/1000/( INDEX('SMILES Materials Info'!$A:$F,MATCH(Q92,'SMILES Materials Info'!$B:$B,0),4))</f>
        <v>1.6912276630308656E-4</v>
      </c>
      <c r="U92" t="s">
        <v>34</v>
      </c>
      <c r="V92" t="str">
        <f>INDEX('SMILES Materials Info'!$A:$F,MATCH(U92,'SMILES Materials Info'!$B:$B,0),1)</f>
        <v>[Li+].[B-]12(OC(=O)C(=O)O1)OC(=O)C(=O)O2  </v>
      </c>
      <c r="W92">
        <v>78.23</v>
      </c>
      <c r="X92">
        <f>W92/1000/( INDEX('SMILES Materials Info'!$A:$F,MATCH(U92,'SMILES Materials Info'!$B:$B,0),4))</f>
        <v>4.0369273322118216E-4</v>
      </c>
      <c r="Y92" t="s">
        <v>19</v>
      </c>
      <c r="Z92" t="str">
        <f>INDEX('SMILES Materials Info'!$A:$F,MATCH(Y92,'SMILES Materials Info'!$B:$B,0),1)</f>
        <v>[Li+].C(F)(F)(F)S(=O)(=O)[N-]S(=O)(=O)C(F)(F)F</v>
      </c>
      <c r="AA92">
        <v>78.23</v>
      </c>
      <c r="AB92">
        <f>AA92/1000/( INDEX('SMILES Materials Info'!$A:$F,MATCH(Y92,'SMILES Materials Info'!$B:$B,0),4))</f>
        <v>2.725090830555294E-4</v>
      </c>
      <c r="AC92" t="s">
        <v>42</v>
      </c>
      <c r="AD92" t="str">
        <f>INDEX('SMILES Materials Info'!$A:$F,MATCH(AC92,'SMILES Materials Info'!$B:$B,0),1)</f>
        <v>C1COCO1</v>
      </c>
      <c r="AE92">
        <v>173.81</v>
      </c>
      <c r="AF92">
        <f>AE92/1000/( INDEX('SMILES Materials Info'!$A:$F,MATCH(AC92,'SMILES Materials Info'!$B:$B,0),4))</f>
        <v>2.3462789724483317E-3</v>
      </c>
      <c r="AG92" s="7" t="s">
        <v>83</v>
      </c>
      <c r="AH92" t="str">
        <f>INDEX('SMILES Materials Info'!$A:$F,MATCH(AG92,'SMILES Materials Info'!$B:$B,0),1)</f>
        <v>CN1CCN(C1=O)C</v>
      </c>
      <c r="AI92">
        <v>52.35</v>
      </c>
      <c r="AJ92">
        <f>AI92/1000/( INDEX('SMILES Materials Info'!$A:$F,MATCH(AG92,'SMILES Materials Info'!$B:$B,0),4))</f>
        <v>4.5861513123313601E-4</v>
      </c>
      <c r="AK92" s="7" t="s">
        <v>55</v>
      </c>
      <c r="AL92" t="str">
        <f>INDEX('SMILES Materials Info'!$A:$F,MATCH(AK92,'SMILES Materials Info'!$B:$B,0),1)</f>
        <v>C1COC(=O)O1</v>
      </c>
      <c r="AM92">
        <v>52.88</v>
      </c>
      <c r="AN92">
        <f>AM92/1000/( INDEX('SMILES Materials Info'!$A:$F,MATCH(AK92,'SMILES Materials Info'!$B:$B,0),4))</f>
        <v>6.0048602121232769E-4</v>
      </c>
      <c r="AO92" s="7" t="s">
        <v>53</v>
      </c>
      <c r="AP92" t="str">
        <f>INDEX('SMILES Materials Info'!$A:$F,MATCH(AO92,'SMILES Materials Info'!$B:$B,0),1)</f>
        <v>COCCOCCOCCOCCOC</v>
      </c>
      <c r="AQ92">
        <v>530.95000000000005</v>
      </c>
      <c r="AR92">
        <f>AQ92/1000/( INDEX('SMILES Materials Info'!$A:$F,MATCH(AO92,'SMILES Materials Info'!$B:$B,0),4))</f>
        <v>2.3886432038725757E-3</v>
      </c>
    </row>
    <row r="93" spans="1:44" x14ac:dyDescent="0.2">
      <c r="A93" t="s">
        <v>296</v>
      </c>
      <c r="B93" t="s">
        <v>163</v>
      </c>
      <c r="C93" t="s">
        <v>164</v>
      </c>
      <c r="D93" t="s">
        <v>10</v>
      </c>
      <c r="E93" t="s">
        <v>165</v>
      </c>
      <c r="F93" t="s">
        <v>171</v>
      </c>
      <c r="G93">
        <v>5.67</v>
      </c>
      <c r="H93">
        <v>52.99</v>
      </c>
      <c r="I93" s="8" t="s">
        <v>167</v>
      </c>
      <c r="J93" t="s">
        <v>168</v>
      </c>
      <c r="K93" t="s">
        <v>164</v>
      </c>
      <c r="L93" t="s">
        <v>169</v>
      </c>
      <c r="M93" s="7" t="s">
        <v>30</v>
      </c>
      <c r="N93" t="str">
        <f>INDEX('SMILES Materials Info'!A:F,MATCH(M93,'SMILES Materials Info'!B:B,0),1)</f>
        <v>[Li+].[Cl-]  </v>
      </c>
      <c r="O93">
        <v>34</v>
      </c>
      <c r="P93">
        <f>O93/1000/( INDEX('SMILES Materials Info'!$A:$F,MATCH(M93,'SMILES Materials Info'!$B:$B,0),4))</f>
        <v>8.020759613116302E-4</v>
      </c>
      <c r="Q93" t="s">
        <v>38</v>
      </c>
      <c r="R93" t="str">
        <f>INDEX('SMILES Materials Info'!$A:$F,MATCH(Q93,'SMILES Materials Info'!$B:$B,0),1)</f>
        <v>[Li+].[N+](=O)([O-])[O-]</v>
      </c>
      <c r="S93">
        <v>11.66</v>
      </c>
      <c r="T93">
        <f>S93/1000/( INDEX('SMILES Materials Info'!$A:$F,MATCH(Q93,'SMILES Materials Info'!$B:$B,0),4))</f>
        <v>1.6912276630308656E-4</v>
      </c>
      <c r="U93" t="s">
        <v>34</v>
      </c>
      <c r="V93" t="str">
        <f>INDEX('SMILES Materials Info'!$A:$F,MATCH(U93,'SMILES Materials Info'!$B:$B,0),1)</f>
        <v>[Li+].[B-]12(OC(=O)C(=O)O1)OC(=O)C(=O)O2  </v>
      </c>
      <c r="W93">
        <v>78.23</v>
      </c>
      <c r="X93">
        <f>W93/1000/( INDEX('SMILES Materials Info'!$A:$F,MATCH(U93,'SMILES Materials Info'!$B:$B,0),4))</f>
        <v>4.0369273322118216E-4</v>
      </c>
      <c r="Y93" t="s">
        <v>19</v>
      </c>
      <c r="Z93" t="str">
        <f>INDEX('SMILES Materials Info'!$A:$F,MATCH(Y93,'SMILES Materials Info'!$B:$B,0),1)</f>
        <v>[Li+].C(F)(F)(F)S(=O)(=O)[N-]S(=O)(=O)C(F)(F)F</v>
      </c>
      <c r="AA93">
        <v>78.23</v>
      </c>
      <c r="AB93">
        <f>AA93/1000/( INDEX('SMILES Materials Info'!$A:$F,MATCH(Y93,'SMILES Materials Info'!$B:$B,0),4))</f>
        <v>2.725090830555294E-4</v>
      </c>
      <c r="AC93" t="s">
        <v>42</v>
      </c>
      <c r="AD93" t="str">
        <f>INDEX('SMILES Materials Info'!$A:$F,MATCH(AC93,'SMILES Materials Info'!$B:$B,0),1)</f>
        <v>C1COCO1</v>
      </c>
      <c r="AE93">
        <v>173.81</v>
      </c>
      <c r="AF93">
        <f>AE93/1000/( INDEX('SMILES Materials Info'!$A:$F,MATCH(AC93,'SMILES Materials Info'!$B:$B,0),4))</f>
        <v>2.3462789724483317E-3</v>
      </c>
      <c r="AG93" s="7" t="s">
        <v>83</v>
      </c>
      <c r="AH93" t="str">
        <f>INDEX('SMILES Materials Info'!$A:$F,MATCH(AG93,'SMILES Materials Info'!$B:$B,0),1)</f>
        <v>CN1CCN(C1=O)C</v>
      </c>
      <c r="AI93">
        <v>52.35</v>
      </c>
      <c r="AJ93">
        <f>AI93/1000/( INDEX('SMILES Materials Info'!$A:$F,MATCH(AG93,'SMILES Materials Info'!$B:$B,0),4))</f>
        <v>4.5861513123313601E-4</v>
      </c>
      <c r="AK93" s="7" t="s">
        <v>55</v>
      </c>
      <c r="AL93" t="str">
        <f>INDEX('SMILES Materials Info'!$A:$F,MATCH(AK93,'SMILES Materials Info'!$B:$B,0),1)</f>
        <v>C1COC(=O)O1</v>
      </c>
      <c r="AM93">
        <v>52.88</v>
      </c>
      <c r="AN93">
        <f>AM93/1000/( INDEX('SMILES Materials Info'!$A:$F,MATCH(AK93,'SMILES Materials Info'!$B:$B,0),4))</f>
        <v>6.0048602121232769E-4</v>
      </c>
      <c r="AO93" s="7" t="s">
        <v>53</v>
      </c>
      <c r="AP93" t="str">
        <f>INDEX('SMILES Materials Info'!$A:$F,MATCH(AO93,'SMILES Materials Info'!$B:$B,0),1)</f>
        <v>COCCOCCOCCOCCOC</v>
      </c>
      <c r="AQ93">
        <v>530.95000000000005</v>
      </c>
      <c r="AR93">
        <f>AQ93/1000/( INDEX('SMILES Materials Info'!$A:$F,MATCH(AO93,'SMILES Materials Info'!$B:$B,0),4))</f>
        <v>2.3886432038725757E-3</v>
      </c>
    </row>
    <row r="94" spans="1:44" x14ac:dyDescent="0.2">
      <c r="A94" t="s">
        <v>297</v>
      </c>
      <c r="B94" t="s">
        <v>163</v>
      </c>
      <c r="C94" t="s">
        <v>164</v>
      </c>
      <c r="D94" t="s">
        <v>10</v>
      </c>
      <c r="E94" t="s">
        <v>165</v>
      </c>
      <c r="F94" t="s">
        <v>171</v>
      </c>
      <c r="G94">
        <v>5.62</v>
      </c>
      <c r="H94">
        <v>52.52</v>
      </c>
      <c r="I94" s="8" t="s">
        <v>167</v>
      </c>
      <c r="J94" t="s">
        <v>168</v>
      </c>
      <c r="K94" t="s">
        <v>164</v>
      </c>
      <c r="L94" t="s">
        <v>169</v>
      </c>
      <c r="M94" s="7" t="s">
        <v>30</v>
      </c>
      <c r="N94" t="str">
        <f>INDEX('SMILES Materials Info'!A:F,MATCH(M94,'SMILES Materials Info'!B:B,0),1)</f>
        <v>[Li+].[Cl-]  </v>
      </c>
      <c r="O94">
        <v>47.77</v>
      </c>
      <c r="P94">
        <f>O94/1000/( INDEX('SMILES Materials Info'!$A:$F,MATCH(M94,'SMILES Materials Info'!$B:$B,0),4))</f>
        <v>1.1269167256428402E-3</v>
      </c>
      <c r="Q94" t="s">
        <v>38</v>
      </c>
      <c r="R94" t="str">
        <f>INDEX('SMILES Materials Info'!$A:$F,MATCH(Q94,'SMILES Materials Info'!$B:$B,0),1)</f>
        <v>[Li+].[N+](=O)([O-])[O-]</v>
      </c>
      <c r="S94">
        <v>5.8</v>
      </c>
      <c r="T94">
        <f>S94/1000/( INDEX('SMILES Materials Info'!$A:$F,MATCH(Q94,'SMILES Materials Info'!$B:$B,0),4))</f>
        <v>8.4126247389185418E-5</v>
      </c>
      <c r="U94" t="s">
        <v>34</v>
      </c>
      <c r="V94" t="str">
        <f>INDEX('SMILES Materials Info'!$A:$F,MATCH(U94,'SMILES Materials Info'!$B:$B,0),1)</f>
        <v>[Li+].[B-]12(OC(=O)C(=O)O1)OC(=O)C(=O)O2  </v>
      </c>
      <c r="W94" s="14">
        <v>62.44</v>
      </c>
      <c r="X94">
        <f>W94/1000/( INDEX('SMILES Materials Info'!$A:$F,MATCH(U94,'SMILES Materials Info'!$B:$B,0),4))</f>
        <v>3.2221109884098952E-4</v>
      </c>
      <c r="Y94" t="s">
        <v>19</v>
      </c>
      <c r="Z94" t="str">
        <f>INDEX('SMILES Materials Info'!$A:$F,MATCH(Y94,'SMILES Materials Info'!$B:$B,0),1)</f>
        <v>[Li+].C(F)(F)(F)S(=O)(=O)[N-]S(=O)(=O)C(F)(F)F</v>
      </c>
      <c r="AA94">
        <v>62.44</v>
      </c>
      <c r="AB94">
        <f>AA94/1000/( INDEX('SMILES Materials Info'!$A:$F,MATCH(Y94,'SMILES Materials Info'!$B:$B,0),4))</f>
        <v>2.1750565187252018E-4</v>
      </c>
      <c r="AC94" t="s">
        <v>42</v>
      </c>
      <c r="AD94" t="str">
        <f>INDEX('SMILES Materials Info'!$A:$F,MATCH(AC94,'SMILES Materials Info'!$B:$B,0),1)</f>
        <v>C1COCO1</v>
      </c>
      <c r="AE94">
        <v>210.7</v>
      </c>
      <c r="AF94">
        <f>AE94/1000/( INDEX('SMILES Materials Info'!$A:$F,MATCH(AC94,'SMILES Materials Info'!$B:$B,0),4))</f>
        <v>2.8442608566530323E-3</v>
      </c>
      <c r="AG94" s="7" t="s">
        <v>83</v>
      </c>
      <c r="AH94" t="str">
        <f>INDEX('SMILES Materials Info'!$A:$F,MATCH(AG94,'SMILES Materials Info'!$B:$B,0),1)</f>
        <v>CN1CCN(C1=O)C</v>
      </c>
      <c r="AI94">
        <v>50.9</v>
      </c>
      <c r="AJ94">
        <f>AI94/1000/( INDEX('SMILES Materials Info'!$A:$F,MATCH(AG94,'SMILES Materials Info'!$B:$B,0),4))</f>
        <v>4.4591232435084286E-4</v>
      </c>
      <c r="AK94" s="7" t="s">
        <v>55</v>
      </c>
      <c r="AL94" t="str">
        <f>INDEX('SMILES Materials Info'!$A:$F,MATCH(AK94,'SMILES Materials Info'!$B:$B,0),1)</f>
        <v>C1COC(=O)O1</v>
      </c>
      <c r="AM94">
        <v>84.72</v>
      </c>
      <c r="AN94">
        <f>AM94/1000/( INDEX('SMILES Materials Info'!$A:$F,MATCH(AK94,'SMILES Materials Info'!$B:$B,0),4))</f>
        <v>9.6204946514955383E-4</v>
      </c>
      <c r="AO94" s="7" t="s">
        <v>53</v>
      </c>
      <c r="AP94" t="str">
        <f>INDEX('SMILES Materials Info'!$A:$F,MATCH(AO94,'SMILES Materials Info'!$B:$B,0),1)</f>
        <v>COCCOCCOCCOCCOC</v>
      </c>
      <c r="AQ94">
        <v>454.23</v>
      </c>
      <c r="AR94">
        <f>AQ94/1000/( INDEX('SMILES Materials Info'!$A:$F,MATCH(AO94,'SMILES Materials Info'!$B:$B,0),4))</f>
        <v>2.0434944957058859E-3</v>
      </c>
    </row>
    <row r="95" spans="1:44" x14ac:dyDescent="0.2">
      <c r="A95" t="s">
        <v>298</v>
      </c>
      <c r="B95" t="s">
        <v>163</v>
      </c>
      <c r="C95" t="s">
        <v>164</v>
      </c>
      <c r="D95" t="s">
        <v>10</v>
      </c>
      <c r="E95" t="s">
        <v>165</v>
      </c>
      <c r="F95" t="s">
        <v>171</v>
      </c>
      <c r="G95">
        <v>6.64</v>
      </c>
      <c r="H95">
        <v>50.65</v>
      </c>
      <c r="I95" s="8" t="s">
        <v>167</v>
      </c>
      <c r="J95" t="s">
        <v>168</v>
      </c>
      <c r="K95" t="s">
        <v>164</v>
      </c>
      <c r="L95" t="s">
        <v>169</v>
      </c>
      <c r="M95" s="7" t="s">
        <v>30</v>
      </c>
      <c r="N95" t="str">
        <f>INDEX('SMILES Materials Info'!A:F,MATCH(M95,'SMILES Materials Info'!B:B,0),1)</f>
        <v>[Li+].[Cl-]  </v>
      </c>
      <c r="O95">
        <v>47.77</v>
      </c>
      <c r="P95">
        <f>O95/1000/( INDEX('SMILES Materials Info'!$A:$F,MATCH(M95,'SMILES Materials Info'!$B:$B,0),4))</f>
        <v>1.1269167256428402E-3</v>
      </c>
      <c r="Q95" t="s">
        <v>38</v>
      </c>
      <c r="R95" t="str">
        <f>INDEX('SMILES Materials Info'!$A:$F,MATCH(Q95,'SMILES Materials Info'!$B:$B,0),1)</f>
        <v>[Li+].[N+](=O)([O-])[O-]</v>
      </c>
      <c r="S95">
        <v>5.8</v>
      </c>
      <c r="T95">
        <f>S95/1000/( INDEX('SMILES Materials Info'!$A:$F,MATCH(Q95,'SMILES Materials Info'!$B:$B,0),4))</f>
        <v>8.4126247389185418E-5</v>
      </c>
      <c r="U95" t="s">
        <v>34</v>
      </c>
      <c r="V95" t="str">
        <f>INDEX('SMILES Materials Info'!$A:$F,MATCH(U95,'SMILES Materials Info'!$B:$B,0),1)</f>
        <v>[Li+].[B-]12(OC(=O)C(=O)O1)OC(=O)C(=O)O2  </v>
      </c>
      <c r="W95">
        <v>62.44</v>
      </c>
      <c r="X95">
        <f>W95/1000/( INDEX('SMILES Materials Info'!$A:$F,MATCH(U95,'SMILES Materials Info'!$B:$B,0),4))</f>
        <v>3.2221109884098952E-4</v>
      </c>
      <c r="Y95" t="s">
        <v>19</v>
      </c>
      <c r="Z95" t="str">
        <f>INDEX('SMILES Materials Info'!$A:$F,MATCH(Y95,'SMILES Materials Info'!$B:$B,0),1)</f>
        <v>[Li+].C(F)(F)(F)S(=O)(=O)[N-]S(=O)(=O)C(F)(F)F</v>
      </c>
      <c r="AA95">
        <v>62.44</v>
      </c>
      <c r="AB95">
        <f>AA95/1000/( INDEX('SMILES Materials Info'!$A:$F,MATCH(Y95,'SMILES Materials Info'!$B:$B,0),4))</f>
        <v>2.1750565187252018E-4</v>
      </c>
      <c r="AC95" t="s">
        <v>42</v>
      </c>
      <c r="AD95" t="str">
        <f>INDEX('SMILES Materials Info'!$A:$F,MATCH(AC95,'SMILES Materials Info'!$B:$B,0),1)</f>
        <v>C1COCO1</v>
      </c>
      <c r="AE95">
        <v>210.7</v>
      </c>
      <c r="AF95">
        <f>AE95/1000/( INDEX('SMILES Materials Info'!$A:$F,MATCH(AC95,'SMILES Materials Info'!$B:$B,0),4))</f>
        <v>2.8442608566530323E-3</v>
      </c>
      <c r="AG95" s="7" t="s">
        <v>83</v>
      </c>
      <c r="AH95" t="str">
        <f>INDEX('SMILES Materials Info'!$A:$F,MATCH(AG95,'SMILES Materials Info'!$B:$B,0),1)</f>
        <v>CN1CCN(C1=O)C</v>
      </c>
      <c r="AI95">
        <v>50.9</v>
      </c>
      <c r="AJ95">
        <f>AI95/1000/( INDEX('SMILES Materials Info'!$A:$F,MATCH(AG95,'SMILES Materials Info'!$B:$B,0),4))</f>
        <v>4.4591232435084286E-4</v>
      </c>
      <c r="AK95" s="7" t="s">
        <v>55</v>
      </c>
      <c r="AL95" t="str">
        <f>INDEX('SMILES Materials Info'!$A:$F,MATCH(AK95,'SMILES Materials Info'!$B:$B,0),1)</f>
        <v>C1COC(=O)O1</v>
      </c>
      <c r="AM95">
        <v>84.72</v>
      </c>
      <c r="AN95">
        <f>AM95/1000/( INDEX('SMILES Materials Info'!$A:$F,MATCH(AK95,'SMILES Materials Info'!$B:$B,0),4))</f>
        <v>9.6204946514955383E-4</v>
      </c>
      <c r="AO95" s="7" t="s">
        <v>53</v>
      </c>
      <c r="AP95" t="str">
        <f>INDEX('SMILES Materials Info'!$A:$F,MATCH(AO95,'SMILES Materials Info'!$B:$B,0),1)</f>
        <v>COCCOCCOCCOCCOC</v>
      </c>
      <c r="AQ95">
        <v>454.23</v>
      </c>
      <c r="AR95">
        <f>AQ95/1000/( INDEX('SMILES Materials Info'!$A:$F,MATCH(AO95,'SMILES Materials Info'!$B:$B,0),4))</f>
        <v>2.0434944957058859E-3</v>
      </c>
    </row>
    <row r="96" spans="1:44" x14ac:dyDescent="0.2">
      <c r="I96" s="8"/>
      <c r="M96" s="7"/>
      <c r="AG96" s="7"/>
      <c r="AK96" s="7"/>
      <c r="AO96" s="7"/>
    </row>
    <row r="97" spans="1:46" x14ac:dyDescent="0.2">
      <c r="A97" s="10" t="s">
        <v>327</v>
      </c>
      <c r="I97" s="8"/>
      <c r="M97" s="7"/>
      <c r="AG97" s="7"/>
      <c r="AK97" s="7"/>
      <c r="AO97" s="7"/>
    </row>
    <row r="98" spans="1:46" x14ac:dyDescent="0.2">
      <c r="A98" t="s">
        <v>299</v>
      </c>
      <c r="B98" t="s">
        <v>163</v>
      </c>
      <c r="C98" t="s">
        <v>164</v>
      </c>
      <c r="D98" t="s">
        <v>10</v>
      </c>
      <c r="E98" t="s">
        <v>165</v>
      </c>
      <c r="F98" t="s">
        <v>171</v>
      </c>
      <c r="G98" t="s">
        <v>175</v>
      </c>
      <c r="H98">
        <v>39</v>
      </c>
      <c r="I98" s="8" t="s">
        <v>167</v>
      </c>
      <c r="J98" t="s">
        <v>168</v>
      </c>
      <c r="K98" t="s">
        <v>10</v>
      </c>
      <c r="L98" t="s">
        <v>169</v>
      </c>
      <c r="M98" s="7" t="s">
        <v>30</v>
      </c>
      <c r="N98" t="str">
        <f>INDEX('SMILES Materials Info'!A:F,MATCH(M98,'SMILES Materials Info'!B:B,0),1)</f>
        <v>[Li+].[Cl-]  </v>
      </c>
      <c r="O98">
        <v>34</v>
      </c>
      <c r="P98">
        <f>O98/1000/( INDEX('SMILES Materials Info'!$A:$F,MATCH(M98,'SMILES Materials Info'!$B:$B,0),4))</f>
        <v>8.020759613116302E-4</v>
      </c>
      <c r="Q98" t="s">
        <v>38</v>
      </c>
      <c r="R98" t="str">
        <f>INDEX('SMILES Materials Info'!$A:$F,MATCH(Q98,'SMILES Materials Info'!$B:$B,0),1)</f>
        <v>[Li+].[N+](=O)([O-])[O-]</v>
      </c>
      <c r="S98">
        <v>13.7</v>
      </c>
      <c r="T98">
        <f>S98/1000/( INDEX('SMILES Materials Info'!$A:$F,MATCH(Q98,'SMILES Materials Info'!$B:$B,0),4))</f>
        <v>1.9871199814342072E-4</v>
      </c>
      <c r="U98" t="s">
        <v>34</v>
      </c>
      <c r="V98" t="str">
        <f>INDEX('SMILES Materials Info'!$A:$F,MATCH(U98,'SMILES Materials Info'!$B:$B,0),1)</f>
        <v>[Li+].[B-]12(OC(=O)C(=O)O1)OC(=O)C(=O)O2  </v>
      </c>
      <c r="W98">
        <v>19.7</v>
      </c>
      <c r="X98">
        <f>W98/1000/( INDEX('SMILES Materials Info'!$A:$F,MATCH(U98,'SMILES Materials Info'!$B:$B,0),4))</f>
        <v>1.0165853054400214E-4</v>
      </c>
      <c r="Y98" t="s">
        <v>19</v>
      </c>
      <c r="Z98" t="str">
        <f>INDEX('SMILES Materials Info'!$A:$F,MATCH(Y98,'SMILES Materials Info'!$B:$B,0),1)</f>
        <v>[Li+].C(F)(F)(F)S(=O)(=O)[N-]S(=O)(=O)C(F)(F)F</v>
      </c>
      <c r="AA98">
        <v>86.5</v>
      </c>
      <c r="AB98">
        <f>AA98/1000/( INDEX('SMILES Materials Info'!$A:$F,MATCH(Y98,'SMILES Materials Info'!$B:$B,0),4))</f>
        <v>3.0131708659469886E-4</v>
      </c>
      <c r="AC98" t="s">
        <v>42</v>
      </c>
      <c r="AD98" t="str">
        <f>INDEX('SMILES Materials Info'!$A:$F,MATCH(AC98,'SMILES Materials Info'!$B:$B,0),1)</f>
        <v>C1COCO1</v>
      </c>
      <c r="AE98">
        <v>446</v>
      </c>
      <c r="AF98">
        <f>AE98/1000/( INDEX('SMILES Materials Info'!$A:$F,MATCH(AC98,'SMILES Materials Info'!$B:$B,0),4))</f>
        <v>6.0205996301245963E-3</v>
      </c>
      <c r="AG98" s="7" t="s">
        <v>83</v>
      </c>
      <c r="AH98" t="str">
        <f>INDEX('SMILES Materials Info'!$A:$F,MATCH(AG98,'SMILES Materials Info'!$B:$B,0),1)</f>
        <v>CN1CCN(C1=O)C</v>
      </c>
      <c r="AI98">
        <v>45.9</v>
      </c>
      <c r="AJ98">
        <f>AI98/1000/( INDEX('SMILES Materials Info'!$A:$F,MATCH(AG98,'SMILES Materials Info'!$B:$B,0),4))</f>
        <v>4.0210954199810774E-4</v>
      </c>
      <c r="AK98" s="7" t="s">
        <v>55</v>
      </c>
      <c r="AL98" t="str">
        <f>INDEX('SMILES Materials Info'!$A:$F,MATCH(AK98,'SMILES Materials Info'!$B:$B,0),1)</f>
        <v>C1COC(=O)O1</v>
      </c>
      <c r="AM98">
        <v>124.2</v>
      </c>
      <c r="AN98">
        <f>AM98/1000/( INDEX('SMILES Materials Info'!$A:$F,MATCH(AK98,'SMILES Materials Info'!$B:$B,0),4))</f>
        <v>1.4103699666144309E-3</v>
      </c>
      <c r="AO98" s="7" t="s">
        <v>53</v>
      </c>
      <c r="AP98" t="str">
        <f>INDEX('SMILES Materials Info'!$A:$F,MATCH(AO98,'SMILES Materials Info'!$B:$B,0),1)</f>
        <v>COCCOCCOCCOCCOC</v>
      </c>
      <c r="AQ98">
        <v>179.3</v>
      </c>
      <c r="AR98">
        <f>AQ98/1000/( INDEX('SMILES Materials Info'!$A:$F,MATCH(AO98,'SMILES Materials Info'!$B:$B,0),4))</f>
        <v>8.0663664460750139E-4</v>
      </c>
      <c r="AT98" t="s">
        <v>176</v>
      </c>
    </row>
    <row r="99" spans="1:46" x14ac:dyDescent="0.2">
      <c r="A99" t="s">
        <v>300</v>
      </c>
      <c r="B99" t="s">
        <v>163</v>
      </c>
      <c r="C99" t="s">
        <v>164</v>
      </c>
      <c r="D99" t="s">
        <v>10</v>
      </c>
      <c r="E99" t="s">
        <v>165</v>
      </c>
      <c r="F99" t="s">
        <v>171</v>
      </c>
      <c r="G99" t="s">
        <v>177</v>
      </c>
      <c r="H99">
        <v>42.372881355932201</v>
      </c>
      <c r="I99" s="8" t="s">
        <v>167</v>
      </c>
      <c r="J99" t="s">
        <v>168</v>
      </c>
      <c r="K99" t="s">
        <v>10</v>
      </c>
      <c r="L99" t="s">
        <v>169</v>
      </c>
      <c r="M99" s="7" t="s">
        <v>30</v>
      </c>
      <c r="N99" t="str">
        <f>INDEX('SMILES Materials Info'!A:F,MATCH(M99,'SMILES Materials Info'!B:B,0),1)</f>
        <v>[Li+].[Cl-]  </v>
      </c>
      <c r="O99">
        <v>34</v>
      </c>
      <c r="P99">
        <f>O99/1000/( INDEX('SMILES Materials Info'!$A:$F,MATCH(M99,'SMILES Materials Info'!$B:$B,0),4))</f>
        <v>8.020759613116302E-4</v>
      </c>
      <c r="Q99" t="s">
        <v>38</v>
      </c>
      <c r="R99" t="str">
        <f>INDEX('SMILES Materials Info'!$A:$F,MATCH(Q99,'SMILES Materials Info'!$B:$B,0),1)</f>
        <v>[Li+].[N+](=O)([O-])[O-]</v>
      </c>
      <c r="S99">
        <v>13.7</v>
      </c>
      <c r="T99">
        <f>S99/1000/( INDEX('SMILES Materials Info'!$A:$F,MATCH(Q99,'SMILES Materials Info'!$B:$B,0),4))</f>
        <v>1.9871199814342072E-4</v>
      </c>
      <c r="U99" t="s">
        <v>34</v>
      </c>
      <c r="V99" t="str">
        <f>INDEX('SMILES Materials Info'!$A:$F,MATCH(U99,'SMILES Materials Info'!$B:$B,0),1)</f>
        <v>[Li+].[B-]12(OC(=O)C(=O)O1)OC(=O)C(=O)O2  </v>
      </c>
      <c r="W99">
        <v>19.7</v>
      </c>
      <c r="X99">
        <f>W99/1000/( INDEX('SMILES Materials Info'!$A:$F,MATCH(U99,'SMILES Materials Info'!$B:$B,0),4))</f>
        <v>1.0165853054400214E-4</v>
      </c>
      <c r="Y99" t="s">
        <v>19</v>
      </c>
      <c r="Z99" t="str">
        <f>INDEX('SMILES Materials Info'!$A:$F,MATCH(Y99,'SMILES Materials Info'!$B:$B,0),1)</f>
        <v>[Li+].C(F)(F)(F)S(=O)(=O)[N-]S(=O)(=O)C(F)(F)F</v>
      </c>
      <c r="AA99">
        <v>86.5</v>
      </c>
      <c r="AB99">
        <f>AA99/1000/( INDEX('SMILES Materials Info'!$A:$F,MATCH(Y99,'SMILES Materials Info'!$B:$B,0),4))</f>
        <v>3.0131708659469886E-4</v>
      </c>
      <c r="AC99" t="s">
        <v>42</v>
      </c>
      <c r="AD99" t="str">
        <f>INDEX('SMILES Materials Info'!$A:$F,MATCH(AC99,'SMILES Materials Info'!$B:$B,0),1)</f>
        <v>C1COCO1</v>
      </c>
      <c r="AE99">
        <v>446</v>
      </c>
      <c r="AF99">
        <f>AE99/1000/( INDEX('SMILES Materials Info'!$A:$F,MATCH(AC99,'SMILES Materials Info'!$B:$B,0),4))</f>
        <v>6.0205996301245963E-3</v>
      </c>
      <c r="AG99" s="7" t="s">
        <v>83</v>
      </c>
      <c r="AH99" t="str">
        <f>INDEX('SMILES Materials Info'!$A:$F,MATCH(AG99,'SMILES Materials Info'!$B:$B,0),1)</f>
        <v>CN1CCN(C1=O)C</v>
      </c>
      <c r="AI99">
        <v>45.9</v>
      </c>
      <c r="AJ99">
        <f>AI99/1000/( INDEX('SMILES Materials Info'!$A:$F,MATCH(AG99,'SMILES Materials Info'!$B:$B,0),4))</f>
        <v>4.0210954199810774E-4</v>
      </c>
      <c r="AK99" s="7" t="s">
        <v>55</v>
      </c>
      <c r="AL99" t="str">
        <f>INDEX('SMILES Materials Info'!$A:$F,MATCH(AK99,'SMILES Materials Info'!$B:$B,0),1)</f>
        <v>C1COC(=O)O1</v>
      </c>
      <c r="AM99">
        <v>124.2</v>
      </c>
      <c r="AN99">
        <f>AM99/1000/( INDEX('SMILES Materials Info'!$A:$F,MATCH(AK99,'SMILES Materials Info'!$B:$B,0),4))</f>
        <v>1.4103699666144309E-3</v>
      </c>
      <c r="AO99" s="7" t="s">
        <v>53</v>
      </c>
      <c r="AP99" t="str">
        <f>INDEX('SMILES Materials Info'!$A:$F,MATCH(AO99,'SMILES Materials Info'!$B:$B,0),1)</f>
        <v>COCCOCCOCCOCCOC</v>
      </c>
      <c r="AQ99">
        <v>179.3</v>
      </c>
      <c r="AR99">
        <f>AQ99/1000/( INDEX('SMILES Materials Info'!$A:$F,MATCH(AO99,'SMILES Materials Info'!$B:$B,0),4))</f>
        <v>8.0663664460750139E-4</v>
      </c>
      <c r="AT99" t="s">
        <v>176</v>
      </c>
    </row>
    <row r="100" spans="1:46" x14ac:dyDescent="0.2">
      <c r="A100" t="s">
        <v>301</v>
      </c>
      <c r="B100" t="s">
        <v>163</v>
      </c>
      <c r="C100" t="s">
        <v>164</v>
      </c>
      <c r="D100" t="s">
        <v>10</v>
      </c>
      <c r="E100" t="s">
        <v>165</v>
      </c>
      <c r="F100" t="s">
        <v>171</v>
      </c>
      <c r="G100" t="s">
        <v>178</v>
      </c>
      <c r="H100">
        <v>41.284403669724767</v>
      </c>
      <c r="I100" s="8" t="s">
        <v>167</v>
      </c>
      <c r="J100" t="s">
        <v>168</v>
      </c>
      <c r="K100" t="s">
        <v>10</v>
      </c>
      <c r="L100" t="s">
        <v>169</v>
      </c>
      <c r="M100" s="7" t="s">
        <v>30</v>
      </c>
      <c r="N100" t="str">
        <f>INDEX('SMILES Materials Info'!A:F,MATCH(M100,'SMILES Materials Info'!B:B,0),1)</f>
        <v>[Li+].[Cl-]  </v>
      </c>
      <c r="O100">
        <v>25.4</v>
      </c>
      <c r="P100">
        <f>O100/1000/( INDEX('SMILES Materials Info'!$A:$F,MATCH(M100,'SMILES Materials Info'!$B:$B,0),4))</f>
        <v>5.9919792403868833E-4</v>
      </c>
      <c r="Q100" t="s">
        <v>38</v>
      </c>
      <c r="R100" t="str">
        <f>INDEX('SMILES Materials Info'!$A:$F,MATCH(Q100,'SMILES Materials Info'!$B:$B,0),1)</f>
        <v>[Li+].[N+](=O)([O-])[O-]</v>
      </c>
      <c r="S100">
        <v>13.8</v>
      </c>
      <c r="T100">
        <f>S100/1000/( INDEX('SMILES Materials Info'!$A:$F,MATCH(Q100,'SMILES Materials Info'!$B:$B,0),4))</f>
        <v>2.0016245068461361E-4</v>
      </c>
      <c r="U100" t="s">
        <v>34</v>
      </c>
      <c r="V100" t="str">
        <f>INDEX('SMILES Materials Info'!$A:$F,MATCH(U100,'SMILES Materials Info'!$B:$B,0),1)</f>
        <v>[Li+].[B-]12(OC(=O)C(=O)O1)OC(=O)C(=O)O2  </v>
      </c>
      <c r="W100">
        <v>58.2</v>
      </c>
      <c r="X100">
        <f>W100/1000/( INDEX('SMILES Materials Info'!$A:$F,MATCH(U100,'SMILES Materials Info'!$B:$B,0),4))</f>
        <v>3.0033129328228044E-4</v>
      </c>
      <c r="Y100" t="s">
        <v>19</v>
      </c>
      <c r="Z100" t="str">
        <f>INDEX('SMILES Materials Info'!$A:$F,MATCH(Y100,'SMILES Materials Info'!$B:$B,0),1)</f>
        <v>[Li+].C(F)(F)(F)S(=O)(=O)[N-]S(=O)(=O)C(F)(F)F</v>
      </c>
      <c r="AA100">
        <v>28.9</v>
      </c>
      <c r="AB100">
        <f>AA100/1000/( INDEX('SMILES Materials Info'!$A:$F,MATCH(Y100,'SMILES Materials Info'!$B:$B,0),4))</f>
        <v>1.0067125783337337E-4</v>
      </c>
      <c r="AC100" t="s">
        <v>42</v>
      </c>
      <c r="AD100" t="str">
        <f>INDEX('SMILES Materials Info'!$A:$F,MATCH(AC100,'SMILES Materials Info'!$B:$B,0),1)</f>
        <v>C1COCO1</v>
      </c>
      <c r="AE100">
        <v>475.1</v>
      </c>
      <c r="AF100">
        <f>AE100/1000/( INDEX('SMILES Materials Info'!$A:$F,MATCH(AC100,'SMILES Materials Info'!$B:$B,0),4))</f>
        <v>6.4134235073367617E-3</v>
      </c>
      <c r="AG100" s="7" t="s">
        <v>83</v>
      </c>
      <c r="AH100" t="str">
        <f>INDEX('SMILES Materials Info'!$A:$F,MATCH(AG100,'SMILES Materials Info'!$B:$B,0),1)</f>
        <v>CN1CCN(C1=O)C</v>
      </c>
      <c r="AI100">
        <v>92</v>
      </c>
      <c r="AJ100">
        <f>AI100/1000/( INDEX('SMILES Materials Info'!$A:$F,MATCH(AG100,'SMILES Materials Info'!$B:$B,0),4))</f>
        <v>8.0597119529032498E-4</v>
      </c>
      <c r="AK100" s="7" t="s">
        <v>55</v>
      </c>
      <c r="AL100" t="str">
        <f>INDEX('SMILES Materials Info'!$A:$F,MATCH(AK100,'SMILES Materials Info'!$B:$B,0),1)</f>
        <v>C1COC(=O)O1</v>
      </c>
      <c r="AM100">
        <v>36.799999999999997</v>
      </c>
      <c r="AN100">
        <f>AM100/1000/( INDEX('SMILES Materials Info'!$A:$F,MATCH(AK100,'SMILES Materials Info'!$B:$B,0),4))</f>
        <v>4.1788739751538691E-4</v>
      </c>
      <c r="AO100" s="7" t="s">
        <v>53</v>
      </c>
      <c r="AP100" t="str">
        <f>INDEX('SMILES Materials Info'!$A:$F,MATCH(AO100,'SMILES Materials Info'!$B:$B,0),1)</f>
        <v>COCCOCCOCCOCCOC</v>
      </c>
      <c r="AQ100">
        <v>267.3</v>
      </c>
      <c r="AR100">
        <f>AQ100/1000/( INDEX('SMILES Materials Info'!$A:$F,MATCH(AO100,'SMILES Materials Info'!$B:$B,0),4))</f>
        <v>1.2025319303044346E-3</v>
      </c>
      <c r="AT100" t="s">
        <v>176</v>
      </c>
    </row>
    <row r="101" spans="1:46" x14ac:dyDescent="0.2">
      <c r="A101" t="s">
        <v>302</v>
      </c>
      <c r="B101" t="s">
        <v>163</v>
      </c>
      <c r="C101" t="s">
        <v>164</v>
      </c>
      <c r="D101" t="s">
        <v>10</v>
      </c>
      <c r="E101" t="s">
        <v>165</v>
      </c>
      <c r="F101" t="s">
        <v>171</v>
      </c>
      <c r="G101" t="s">
        <v>179</v>
      </c>
      <c r="H101">
        <v>43.333333333333336</v>
      </c>
      <c r="I101" s="8" t="s">
        <v>167</v>
      </c>
      <c r="J101" t="s">
        <v>168</v>
      </c>
      <c r="K101" t="s">
        <v>10</v>
      </c>
      <c r="L101" t="s">
        <v>169</v>
      </c>
      <c r="M101" s="7" t="s">
        <v>30</v>
      </c>
      <c r="N101" t="str">
        <f>INDEX('SMILES Materials Info'!A:F,MATCH(M101,'SMILES Materials Info'!B:B,0),1)</f>
        <v>[Li+].[Cl-]  </v>
      </c>
      <c r="O101">
        <v>25.4</v>
      </c>
      <c r="P101">
        <f>O101/1000/( INDEX('SMILES Materials Info'!$A:$F,MATCH(M101,'SMILES Materials Info'!$B:$B,0),4))</f>
        <v>5.9919792403868833E-4</v>
      </c>
      <c r="Q101" t="s">
        <v>38</v>
      </c>
      <c r="R101" t="str">
        <f>INDEX('SMILES Materials Info'!$A:$F,MATCH(Q101,'SMILES Materials Info'!$B:$B,0),1)</f>
        <v>[Li+].[N+](=O)([O-])[O-]</v>
      </c>
      <c r="S101">
        <v>13.8</v>
      </c>
      <c r="T101">
        <f>S101/1000/( INDEX('SMILES Materials Info'!$A:$F,MATCH(Q101,'SMILES Materials Info'!$B:$B,0),4))</f>
        <v>2.0016245068461361E-4</v>
      </c>
      <c r="U101" t="s">
        <v>34</v>
      </c>
      <c r="V101" t="str">
        <f>INDEX('SMILES Materials Info'!$A:$F,MATCH(U101,'SMILES Materials Info'!$B:$B,0),1)</f>
        <v>[Li+].[B-]12(OC(=O)C(=O)O1)OC(=O)C(=O)O2  </v>
      </c>
      <c r="W101">
        <v>58.2</v>
      </c>
      <c r="X101">
        <f>W101/1000/( INDEX('SMILES Materials Info'!$A:$F,MATCH(U101,'SMILES Materials Info'!$B:$B,0),4))</f>
        <v>3.0033129328228044E-4</v>
      </c>
      <c r="Y101" t="s">
        <v>19</v>
      </c>
      <c r="Z101" t="str">
        <f>INDEX('SMILES Materials Info'!$A:$F,MATCH(Y101,'SMILES Materials Info'!$B:$B,0),1)</f>
        <v>[Li+].C(F)(F)(F)S(=O)(=O)[N-]S(=O)(=O)C(F)(F)F</v>
      </c>
      <c r="AA101">
        <v>28.9</v>
      </c>
      <c r="AB101">
        <f>AA101/1000/( INDEX('SMILES Materials Info'!$A:$F,MATCH(Y101,'SMILES Materials Info'!$B:$B,0),4))</f>
        <v>1.0067125783337337E-4</v>
      </c>
      <c r="AC101" t="s">
        <v>42</v>
      </c>
      <c r="AD101" t="str">
        <f>INDEX('SMILES Materials Info'!$A:$F,MATCH(AC101,'SMILES Materials Info'!$B:$B,0),1)</f>
        <v>C1COCO1</v>
      </c>
      <c r="AE101">
        <v>475.1</v>
      </c>
      <c r="AF101">
        <f>AE101/1000/( INDEX('SMILES Materials Info'!$A:$F,MATCH(AC101,'SMILES Materials Info'!$B:$B,0),4))</f>
        <v>6.4134235073367617E-3</v>
      </c>
      <c r="AG101" s="7" t="s">
        <v>83</v>
      </c>
      <c r="AH101" t="str">
        <f>INDEX('SMILES Materials Info'!$A:$F,MATCH(AG101,'SMILES Materials Info'!$B:$B,0),1)</f>
        <v>CN1CCN(C1=O)C</v>
      </c>
      <c r="AI101">
        <v>92</v>
      </c>
      <c r="AJ101">
        <f>AI101/1000/( INDEX('SMILES Materials Info'!$A:$F,MATCH(AG101,'SMILES Materials Info'!$B:$B,0),4))</f>
        <v>8.0597119529032498E-4</v>
      </c>
      <c r="AK101" s="7" t="s">
        <v>55</v>
      </c>
      <c r="AL101" t="str">
        <f>INDEX('SMILES Materials Info'!$A:$F,MATCH(AK101,'SMILES Materials Info'!$B:$B,0),1)</f>
        <v>C1COC(=O)O1</v>
      </c>
      <c r="AM101">
        <v>36.799999999999997</v>
      </c>
      <c r="AN101">
        <f>AM101/1000/( INDEX('SMILES Materials Info'!$A:$F,MATCH(AK101,'SMILES Materials Info'!$B:$B,0),4))</f>
        <v>4.1788739751538691E-4</v>
      </c>
      <c r="AO101" s="7" t="s">
        <v>53</v>
      </c>
      <c r="AP101" t="str">
        <f>INDEX('SMILES Materials Info'!$A:$F,MATCH(AO101,'SMILES Materials Info'!$B:$B,0),1)</f>
        <v>COCCOCCOCCOCCOC</v>
      </c>
      <c r="AQ101">
        <v>267.3</v>
      </c>
      <c r="AR101">
        <f>AQ101/1000/( INDEX('SMILES Materials Info'!$A:$F,MATCH(AO101,'SMILES Materials Info'!$B:$B,0),4))</f>
        <v>1.2025319303044346E-3</v>
      </c>
      <c r="AT101" t="s">
        <v>176</v>
      </c>
    </row>
    <row r="102" spans="1:46" x14ac:dyDescent="0.2">
      <c r="A102" t="s">
        <v>303</v>
      </c>
      <c r="B102" t="s">
        <v>163</v>
      </c>
      <c r="C102" t="s">
        <v>164</v>
      </c>
      <c r="D102" t="s">
        <v>10</v>
      </c>
      <c r="E102" t="s">
        <v>165</v>
      </c>
      <c r="F102" t="s">
        <v>171</v>
      </c>
      <c r="G102" t="s">
        <v>180</v>
      </c>
      <c r="H102">
        <v>39.81481481481481</v>
      </c>
      <c r="I102" s="8" t="s">
        <v>167</v>
      </c>
      <c r="J102" t="s">
        <v>168</v>
      </c>
      <c r="K102" t="s">
        <v>10</v>
      </c>
      <c r="L102" t="s">
        <v>169</v>
      </c>
      <c r="M102" s="7" t="s">
        <v>30</v>
      </c>
      <c r="N102" t="str">
        <f>INDEX('SMILES Materials Info'!A:F,MATCH(M102,'SMILES Materials Info'!B:B,0),1)</f>
        <v>[Li+].[Cl-]  </v>
      </c>
      <c r="O102">
        <v>12.7</v>
      </c>
      <c r="P102">
        <f>O102/1000/( INDEX('SMILES Materials Info'!$A:$F,MATCH(M102,'SMILES Materials Info'!$B:$B,0),4))</f>
        <v>2.9959896201934416E-4</v>
      </c>
      <c r="Q102" t="s">
        <v>38</v>
      </c>
      <c r="R102" t="str">
        <f>INDEX('SMILES Materials Info'!$A:$F,MATCH(Q102,'SMILES Materials Info'!$B:$B,0),1)</f>
        <v>[Li+].[N+](=O)([O-])[O-]</v>
      </c>
      <c r="S102">
        <v>6.9</v>
      </c>
      <c r="T102">
        <f>S102/1000/( INDEX('SMILES Materials Info'!$A:$F,MATCH(Q102,'SMILES Materials Info'!$B:$B,0),4))</f>
        <v>1.0008122534230681E-4</v>
      </c>
      <c r="U102" t="s">
        <v>34</v>
      </c>
      <c r="V102" t="str">
        <f>INDEX('SMILES Materials Info'!$A:$F,MATCH(U102,'SMILES Materials Info'!$B:$B,0),1)</f>
        <v>[Li+].[B-]12(OC(=O)C(=O)O1)OC(=O)C(=O)O2  </v>
      </c>
      <c r="W102">
        <v>19.600000000000001</v>
      </c>
      <c r="X102">
        <f>W102/1000/( INDEX('SMILES Materials Info'!$A:$F,MATCH(U102,'SMILES Materials Info'!$B:$B,0),4))</f>
        <v>1.0114249739403261E-4</v>
      </c>
      <c r="Y102" t="s">
        <v>19</v>
      </c>
      <c r="Z102" t="str">
        <f>INDEX('SMILES Materials Info'!$A:$F,MATCH(Y102,'SMILES Materials Info'!$B:$B,0),1)</f>
        <v>[Li+].C(F)(F)(F)S(=O)(=O)[N-]S(=O)(=O)C(F)(F)F</v>
      </c>
      <c r="AA102">
        <v>86.3</v>
      </c>
      <c r="AB102">
        <f>AA102/1000/( INDEX('SMILES Materials Info'!$A:$F,MATCH(Y102,'SMILES Materials Info'!$B:$B,0),4))</f>
        <v>3.0062039968927758E-4</v>
      </c>
      <c r="AC102" t="s">
        <v>42</v>
      </c>
      <c r="AD102" t="str">
        <f>INDEX('SMILES Materials Info'!$A:$F,MATCH(AC102,'SMILES Materials Info'!$B:$B,0),1)</f>
        <v>C1COCO1</v>
      </c>
      <c r="AE102">
        <v>414.7</v>
      </c>
      <c r="AF102">
        <f>AE102/1000/( INDEX('SMILES Materials Info'!$A:$F,MATCH(AC102,'SMILES Materials Info'!$B:$B,0),4))</f>
        <v>5.5980777278310991E-3</v>
      </c>
      <c r="AG102" s="7" t="s">
        <v>83</v>
      </c>
      <c r="AH102" t="str">
        <f>INDEX('SMILES Materials Info'!$A:$F,MATCH(AG102,'SMILES Materials Info'!$B:$B,0),1)</f>
        <v>CN1CCN(C1=O)C</v>
      </c>
      <c r="AI102">
        <v>92.6</v>
      </c>
      <c r="AJ102">
        <f>AI102/1000/( INDEX('SMILES Materials Info'!$A:$F,MATCH(AG102,'SMILES Materials Info'!$B:$B,0),4))</f>
        <v>8.1122752917265305E-4</v>
      </c>
      <c r="AK102" s="7" t="s">
        <v>55</v>
      </c>
      <c r="AL102" t="str">
        <f>INDEX('SMILES Materials Info'!$A:$F,MATCH(AK102,'SMILES Materials Info'!$B:$B,0),1)</f>
        <v>C1COC(=O)O1</v>
      </c>
      <c r="AM102">
        <v>141.30000000000001</v>
      </c>
      <c r="AN102">
        <f>AM102/1000/( INDEX('SMILES Materials Info'!$A:$F,MATCH(AK102,'SMILES Materials Info'!$B:$B,0),4))</f>
        <v>1.6045513388294613E-3</v>
      </c>
      <c r="AO102" s="7" t="s">
        <v>53</v>
      </c>
      <c r="AP102" t="str">
        <f>INDEX('SMILES Materials Info'!$A:$F,MATCH(AO102,'SMILES Materials Info'!$B:$B,0),1)</f>
        <v>COCCOCCOCCOCCOC</v>
      </c>
      <c r="AQ102">
        <v>267</v>
      </c>
      <c r="AR102">
        <f>AQ102/1000/( INDEX('SMILES Materials Info'!$A:$F,MATCH(AO102,'SMILES Materials Info'!$B:$B,0),4))</f>
        <v>1.2011822872850131E-3</v>
      </c>
    </row>
    <row r="103" spans="1:46" x14ac:dyDescent="0.2">
      <c r="A103" t="s">
        <v>304</v>
      </c>
      <c r="B103" t="s">
        <v>163</v>
      </c>
      <c r="C103" t="s">
        <v>164</v>
      </c>
      <c r="D103" t="s">
        <v>10</v>
      </c>
      <c r="E103" t="s">
        <v>165</v>
      </c>
      <c r="F103" t="s">
        <v>171</v>
      </c>
      <c r="G103" t="s">
        <v>181</v>
      </c>
      <c r="H103">
        <v>45.081967213114751</v>
      </c>
      <c r="I103" s="8" t="s">
        <v>167</v>
      </c>
      <c r="J103" t="s">
        <v>168</v>
      </c>
      <c r="K103" t="s">
        <v>10</v>
      </c>
      <c r="L103" t="s">
        <v>169</v>
      </c>
      <c r="M103" s="7" t="s">
        <v>30</v>
      </c>
      <c r="N103" t="str">
        <f>INDEX('SMILES Materials Info'!A:F,MATCH(M103,'SMILES Materials Info'!B:B,0),1)</f>
        <v>[Li+].[Cl-]  </v>
      </c>
      <c r="O103">
        <v>12.7</v>
      </c>
      <c r="P103">
        <f>O103/1000/( INDEX('SMILES Materials Info'!$A:$F,MATCH(M103,'SMILES Materials Info'!$B:$B,0),4))</f>
        <v>2.9959896201934416E-4</v>
      </c>
      <c r="Q103" t="s">
        <v>38</v>
      </c>
      <c r="R103" t="str">
        <f>INDEX('SMILES Materials Info'!$A:$F,MATCH(Q103,'SMILES Materials Info'!$B:$B,0),1)</f>
        <v>[Li+].[N+](=O)([O-])[O-]</v>
      </c>
      <c r="S103">
        <v>6.9</v>
      </c>
      <c r="T103">
        <f>S103/1000/( INDEX('SMILES Materials Info'!$A:$F,MATCH(Q103,'SMILES Materials Info'!$B:$B,0),4))</f>
        <v>1.0008122534230681E-4</v>
      </c>
      <c r="U103" t="s">
        <v>34</v>
      </c>
      <c r="V103" t="str">
        <f>INDEX('SMILES Materials Info'!$A:$F,MATCH(U103,'SMILES Materials Info'!$B:$B,0),1)</f>
        <v>[Li+].[B-]12(OC(=O)C(=O)O1)OC(=O)C(=O)O2  </v>
      </c>
      <c r="W103">
        <v>19.600000000000001</v>
      </c>
      <c r="X103">
        <f>W103/1000/( INDEX('SMILES Materials Info'!$A:$F,MATCH(U103,'SMILES Materials Info'!$B:$B,0),4))</f>
        <v>1.0114249739403261E-4</v>
      </c>
      <c r="Y103" t="s">
        <v>19</v>
      </c>
      <c r="Z103" t="str">
        <f>INDEX('SMILES Materials Info'!$A:$F,MATCH(Y103,'SMILES Materials Info'!$B:$B,0),1)</f>
        <v>[Li+].C(F)(F)(F)S(=O)(=O)[N-]S(=O)(=O)C(F)(F)F</v>
      </c>
      <c r="AA103">
        <v>86.3</v>
      </c>
      <c r="AB103">
        <f>AA103/1000/( INDEX('SMILES Materials Info'!$A:$F,MATCH(Y103,'SMILES Materials Info'!$B:$B,0),4))</f>
        <v>3.0062039968927758E-4</v>
      </c>
      <c r="AC103" t="s">
        <v>42</v>
      </c>
      <c r="AD103" t="str">
        <f>INDEX('SMILES Materials Info'!$A:$F,MATCH(AC103,'SMILES Materials Info'!$B:$B,0),1)</f>
        <v>C1COCO1</v>
      </c>
      <c r="AE103">
        <v>414.7</v>
      </c>
      <c r="AF103">
        <f>AE103/1000/( INDEX('SMILES Materials Info'!$A:$F,MATCH(AC103,'SMILES Materials Info'!$B:$B,0),4))</f>
        <v>5.5980777278310991E-3</v>
      </c>
      <c r="AG103" s="7" t="s">
        <v>83</v>
      </c>
      <c r="AH103" t="str">
        <f>INDEX('SMILES Materials Info'!$A:$F,MATCH(AG103,'SMILES Materials Info'!$B:$B,0),1)</f>
        <v>CN1CCN(C1=O)C</v>
      </c>
      <c r="AI103">
        <v>92.6</v>
      </c>
      <c r="AJ103">
        <f>AI103/1000/( INDEX('SMILES Materials Info'!$A:$F,MATCH(AG103,'SMILES Materials Info'!$B:$B,0),4))</f>
        <v>8.1122752917265305E-4</v>
      </c>
      <c r="AK103" s="7" t="s">
        <v>55</v>
      </c>
      <c r="AL103" t="str">
        <f>INDEX('SMILES Materials Info'!$A:$F,MATCH(AK103,'SMILES Materials Info'!$B:$B,0),1)</f>
        <v>C1COC(=O)O1</v>
      </c>
      <c r="AM103">
        <v>141.30000000000001</v>
      </c>
      <c r="AN103">
        <f>AM103/1000/( INDEX('SMILES Materials Info'!$A:$F,MATCH(AK103,'SMILES Materials Info'!$B:$B,0),4))</f>
        <v>1.6045513388294613E-3</v>
      </c>
      <c r="AO103" s="7" t="s">
        <v>53</v>
      </c>
      <c r="AP103" t="str">
        <f>INDEX('SMILES Materials Info'!$A:$F,MATCH(AO103,'SMILES Materials Info'!$B:$B,0),1)</f>
        <v>COCCOCCOCCOCCOC</v>
      </c>
      <c r="AQ103">
        <v>267</v>
      </c>
      <c r="AR103">
        <f>AQ103/1000/( INDEX('SMILES Materials Info'!$A:$F,MATCH(AO103,'SMILES Materials Info'!$B:$B,0),4))</f>
        <v>1.2011822872850131E-3</v>
      </c>
    </row>
    <row r="104" spans="1:46" x14ac:dyDescent="0.2">
      <c r="A104" t="s">
        <v>305</v>
      </c>
      <c r="B104" t="s">
        <v>163</v>
      </c>
      <c r="C104" t="s">
        <v>164</v>
      </c>
      <c r="D104" t="s">
        <v>10</v>
      </c>
      <c r="E104" t="s">
        <v>165</v>
      </c>
      <c r="F104" t="s">
        <v>171</v>
      </c>
      <c r="G104" t="s">
        <v>182</v>
      </c>
      <c r="H104">
        <v>41.071428571428569</v>
      </c>
      <c r="I104" s="8" t="s">
        <v>167</v>
      </c>
      <c r="J104" t="s">
        <v>168</v>
      </c>
      <c r="K104" t="s">
        <v>10</v>
      </c>
      <c r="L104" t="s">
        <v>169</v>
      </c>
      <c r="M104" s="7" t="s">
        <v>30</v>
      </c>
      <c r="N104" t="str">
        <f>INDEX('SMILES Materials Info'!A:F,MATCH(M104,'SMILES Materials Info'!B:B,0),1)</f>
        <v>[Li+].[Cl-]  </v>
      </c>
      <c r="O104">
        <v>17</v>
      </c>
      <c r="P104">
        <f>O104/1000/( INDEX('SMILES Materials Info'!$A:$F,MATCH(M104,'SMILES Materials Info'!$B:$B,0),4))</f>
        <v>4.010379806558151E-4</v>
      </c>
      <c r="Q104" t="s">
        <v>38</v>
      </c>
      <c r="R104" t="str">
        <f>INDEX('SMILES Materials Info'!$A:$F,MATCH(Q104,'SMILES Materials Info'!$B:$B,0),1)</f>
        <v>[Li+].[N+](=O)([O-])[O-]</v>
      </c>
      <c r="S104">
        <v>41.5</v>
      </c>
      <c r="T104">
        <f>S104/1000/( INDEX('SMILES Materials Info'!$A:$F,MATCH(Q104,'SMILES Materials Info'!$B:$B,0),4))</f>
        <v>6.019378045950337E-4</v>
      </c>
      <c r="U104" t="s">
        <v>34</v>
      </c>
      <c r="V104" t="str">
        <f>INDEX('SMILES Materials Info'!$A:$F,MATCH(U104,'SMILES Materials Info'!$B:$B,0),1)</f>
        <v>[Li+].[B-]12(OC(=O)C(=O)O1)OC(=O)C(=O)O2  </v>
      </c>
      <c r="W104">
        <v>58.1</v>
      </c>
      <c r="X104">
        <f>W104/1000/( INDEX('SMILES Materials Info'!$A:$F,MATCH(U104,'SMILES Materials Info'!$B:$B,0),4))</f>
        <v>2.9981526013231092E-4</v>
      </c>
      <c r="Y104" t="s">
        <v>19</v>
      </c>
      <c r="Z104" t="str">
        <f>INDEX('SMILES Materials Info'!$A:$F,MATCH(Y104,'SMILES Materials Info'!$B:$B,0),1)</f>
        <v>[Li+].C(F)(F)(F)S(=O)(=O)[N-]S(=O)(=O)C(F)(F)F</v>
      </c>
      <c r="AA104">
        <v>28.7</v>
      </c>
      <c r="AB104">
        <f>AA104/1000/( INDEX('SMILES Materials Info'!$A:$F,MATCH(Y104,'SMILES Materials Info'!$B:$B,0),4))</f>
        <v>9.9974570927952107E-5</v>
      </c>
      <c r="AC104" t="s">
        <v>42</v>
      </c>
      <c r="AD104" t="str">
        <f>INDEX('SMILES Materials Info'!$A:$F,MATCH(AC104,'SMILES Materials Info'!$B:$B,0),1)</f>
        <v>C1COCO1</v>
      </c>
      <c r="AE104">
        <v>505.3</v>
      </c>
      <c r="AF104">
        <f>AE104/1000/( INDEX('SMILES Materials Info'!$A:$F,MATCH(AC104,'SMILES Materials Info'!$B:$B,0),4))</f>
        <v>6.8210963970895926E-3</v>
      </c>
      <c r="AG104" s="7" t="s">
        <v>83</v>
      </c>
      <c r="AH104" t="str">
        <f>INDEX('SMILES Materials Info'!$A:$F,MATCH(AG104,'SMILES Materials Info'!$B:$B,0),1)</f>
        <v>CN1CCN(C1=O)C</v>
      </c>
      <c r="AI104">
        <v>23.5</v>
      </c>
      <c r="AJ104">
        <f>AI104/1000/( INDEX('SMILES Materials Info'!$A:$F,MATCH(AG104,'SMILES Materials Info'!$B:$B,0),4))</f>
        <v>2.0587307705785475E-4</v>
      </c>
      <c r="AK104" s="7" t="s">
        <v>55</v>
      </c>
      <c r="AL104" t="str">
        <f>INDEX('SMILES Materials Info'!$A:$F,MATCH(AK104,'SMILES Materials Info'!$B:$B,0),1)</f>
        <v>C1COC(=O)O1</v>
      </c>
      <c r="AM104">
        <v>88.1</v>
      </c>
      <c r="AN104">
        <f>AM104/1000/( INDEX('SMILES Materials Info'!$A:$F,MATCH(AK104,'SMILES Materials Info'!$B:$B,0),4))</f>
        <v>1.0004315141604778E-3</v>
      </c>
      <c r="AO104" s="7" t="s">
        <v>53</v>
      </c>
      <c r="AP104" t="str">
        <f>INDEX('SMILES Materials Info'!$A:$F,MATCH(AO104,'SMILES Materials Info'!$B:$B,0),1)</f>
        <v>COCCOCCOCCOCCOC</v>
      </c>
      <c r="AQ104">
        <v>133.69999999999999</v>
      </c>
      <c r="AR104">
        <f>AQ104/1000/( INDEX('SMILES Materials Info'!$A:$F,MATCH(AO104,'SMILES Materials Info'!$B:$B,0),4))</f>
        <v>6.0149090565545405E-4</v>
      </c>
      <c r="AT104" t="s">
        <v>176</v>
      </c>
    </row>
    <row r="105" spans="1:46" x14ac:dyDescent="0.2">
      <c r="A105" t="s">
        <v>306</v>
      </c>
      <c r="B105" t="s">
        <v>163</v>
      </c>
      <c r="C105" t="s">
        <v>164</v>
      </c>
      <c r="D105" t="s">
        <v>10</v>
      </c>
      <c r="E105" t="s">
        <v>165</v>
      </c>
      <c r="F105" t="s">
        <v>171</v>
      </c>
      <c r="G105" t="s">
        <v>183</v>
      </c>
      <c r="H105">
        <v>45.6</v>
      </c>
      <c r="I105" s="8" t="s">
        <v>167</v>
      </c>
      <c r="J105" t="s">
        <v>168</v>
      </c>
      <c r="K105" t="s">
        <v>10</v>
      </c>
      <c r="L105" t="s">
        <v>169</v>
      </c>
      <c r="M105" s="7" t="s">
        <v>30</v>
      </c>
      <c r="N105" t="str">
        <f>INDEX('SMILES Materials Info'!A:F,MATCH(M105,'SMILES Materials Info'!B:B,0),1)</f>
        <v>[Li+].[Cl-]  </v>
      </c>
      <c r="O105">
        <v>17</v>
      </c>
      <c r="P105">
        <f>O105/1000/( INDEX('SMILES Materials Info'!$A:$F,MATCH(M105,'SMILES Materials Info'!$B:$B,0),4))</f>
        <v>4.010379806558151E-4</v>
      </c>
      <c r="Q105" t="s">
        <v>38</v>
      </c>
      <c r="R105" t="str">
        <f>INDEX('SMILES Materials Info'!$A:$F,MATCH(Q105,'SMILES Materials Info'!$B:$B,0),1)</f>
        <v>[Li+].[N+](=O)([O-])[O-]</v>
      </c>
      <c r="S105">
        <v>41.5</v>
      </c>
      <c r="T105">
        <f>S105/1000/( INDEX('SMILES Materials Info'!$A:$F,MATCH(Q105,'SMILES Materials Info'!$B:$B,0),4))</f>
        <v>6.019378045950337E-4</v>
      </c>
      <c r="U105" t="s">
        <v>34</v>
      </c>
      <c r="V105" t="str">
        <f>INDEX('SMILES Materials Info'!$A:$F,MATCH(U105,'SMILES Materials Info'!$B:$B,0),1)</f>
        <v>[Li+].[B-]12(OC(=O)C(=O)O1)OC(=O)C(=O)O2  </v>
      </c>
      <c r="W105">
        <v>58.1</v>
      </c>
      <c r="X105">
        <f>W105/1000/( INDEX('SMILES Materials Info'!$A:$F,MATCH(U105,'SMILES Materials Info'!$B:$B,0),4))</f>
        <v>2.9981526013231092E-4</v>
      </c>
      <c r="Y105" t="s">
        <v>19</v>
      </c>
      <c r="Z105" t="str">
        <f>INDEX('SMILES Materials Info'!$A:$F,MATCH(Y105,'SMILES Materials Info'!$B:$B,0),1)</f>
        <v>[Li+].C(F)(F)(F)S(=O)(=O)[N-]S(=O)(=O)C(F)(F)F</v>
      </c>
      <c r="AA105">
        <v>28.7</v>
      </c>
      <c r="AB105">
        <f>AA105/1000/( INDEX('SMILES Materials Info'!$A:$F,MATCH(Y105,'SMILES Materials Info'!$B:$B,0),4))</f>
        <v>9.9974570927952107E-5</v>
      </c>
      <c r="AC105" t="s">
        <v>42</v>
      </c>
      <c r="AD105" t="str">
        <f>INDEX('SMILES Materials Info'!$A:$F,MATCH(AC105,'SMILES Materials Info'!$B:$B,0),1)</f>
        <v>C1COCO1</v>
      </c>
      <c r="AE105">
        <v>505.3</v>
      </c>
      <c r="AF105">
        <f>AE105/1000/( INDEX('SMILES Materials Info'!$A:$F,MATCH(AC105,'SMILES Materials Info'!$B:$B,0),4))</f>
        <v>6.8210963970895926E-3</v>
      </c>
      <c r="AG105" s="7" t="s">
        <v>83</v>
      </c>
      <c r="AH105" t="str">
        <f>INDEX('SMILES Materials Info'!$A:$F,MATCH(AG105,'SMILES Materials Info'!$B:$B,0),1)</f>
        <v>CN1CCN(C1=O)C</v>
      </c>
      <c r="AI105">
        <v>23.5</v>
      </c>
      <c r="AJ105">
        <f>AI105/1000/( INDEX('SMILES Materials Info'!$A:$F,MATCH(AG105,'SMILES Materials Info'!$B:$B,0),4))</f>
        <v>2.0587307705785475E-4</v>
      </c>
      <c r="AK105" s="7" t="s">
        <v>55</v>
      </c>
      <c r="AL105" t="str">
        <f>INDEX('SMILES Materials Info'!$A:$F,MATCH(AK105,'SMILES Materials Info'!$B:$B,0),1)</f>
        <v>C1COC(=O)O1</v>
      </c>
      <c r="AM105">
        <v>88.1</v>
      </c>
      <c r="AN105">
        <f>AM105/1000/( INDEX('SMILES Materials Info'!$A:$F,MATCH(AK105,'SMILES Materials Info'!$B:$B,0),4))</f>
        <v>1.0004315141604778E-3</v>
      </c>
      <c r="AO105" s="7" t="s">
        <v>53</v>
      </c>
      <c r="AP105" t="str">
        <f>INDEX('SMILES Materials Info'!$A:$F,MATCH(AO105,'SMILES Materials Info'!$B:$B,0),1)</f>
        <v>COCCOCCOCCOCCOC</v>
      </c>
      <c r="AQ105">
        <v>133.69999999999999</v>
      </c>
      <c r="AR105">
        <f>AQ105/1000/( INDEX('SMILES Materials Info'!$A:$F,MATCH(AO105,'SMILES Materials Info'!$B:$B,0),4))</f>
        <v>6.0149090565545405E-4</v>
      </c>
      <c r="AT105" t="s">
        <v>176</v>
      </c>
    </row>
    <row r="106" spans="1:46" x14ac:dyDescent="0.2">
      <c r="A106" t="s">
        <v>307</v>
      </c>
      <c r="B106" t="s">
        <v>163</v>
      </c>
      <c r="C106" t="s">
        <v>164</v>
      </c>
      <c r="D106" t="s">
        <v>10</v>
      </c>
      <c r="E106" t="s">
        <v>165</v>
      </c>
      <c r="F106" t="s">
        <v>171</v>
      </c>
      <c r="G106">
        <v>5.49</v>
      </c>
      <c r="H106">
        <v>43.99</v>
      </c>
      <c r="I106" s="8" t="s">
        <v>167</v>
      </c>
      <c r="J106" t="s">
        <v>168</v>
      </c>
      <c r="K106" t="s">
        <v>10</v>
      </c>
      <c r="L106" t="s">
        <v>169</v>
      </c>
      <c r="M106" s="7" t="s">
        <v>30</v>
      </c>
      <c r="N106" t="str">
        <f>INDEX('SMILES Materials Info'!A:F,MATCH(M106,'SMILES Materials Info'!B:B,0),1)</f>
        <v>[Li+].[Cl-]  </v>
      </c>
      <c r="O106">
        <v>33.93</v>
      </c>
      <c r="P106">
        <f>O106/1000/( INDEX('SMILES Materials Info'!$A:$F,MATCH(M106,'SMILES Materials Info'!$B:$B,0),4))</f>
        <v>8.0042462845010618E-4</v>
      </c>
      <c r="Q106" t="s">
        <v>38</v>
      </c>
      <c r="R106" t="str">
        <f>INDEX('SMILES Materials Info'!$A:$F,MATCH(Q106,'SMILES Materials Info'!$B:$B,0),1)</f>
        <v>[Li+].[N+](=O)([O-])[O-]</v>
      </c>
      <c r="S106">
        <v>14.22</v>
      </c>
      <c r="T106">
        <f>S106/1000/( INDEX('SMILES Materials Info'!$A:$F,MATCH(Q106,'SMILES Materials Info'!$B:$B,0),4))</f>
        <v>2.0625435135762356E-4</v>
      </c>
      <c r="U106" t="s">
        <v>34</v>
      </c>
      <c r="V106" t="str">
        <f>INDEX('SMILES Materials Info'!$A:$F,MATCH(U106,'SMILES Materials Info'!$B:$B,0),1)</f>
        <v>[Li+].[B-]12(OC(=O)C(=O)O1)OC(=O)C(=O)O2  </v>
      </c>
      <c r="W106">
        <v>19.39</v>
      </c>
      <c r="X106">
        <f>W106/1000/( INDEX('SMILES Materials Info'!$A:$F,MATCH(U106,'SMILES Materials Info'!$B:$B,0),4))</f>
        <v>1.0005882777909654E-4</v>
      </c>
      <c r="Y106" t="s">
        <v>19</v>
      </c>
      <c r="Z106" t="str">
        <f>INDEX('SMILES Materials Info'!$A:$F,MATCH(Y106,'SMILES Materials Info'!$B:$B,0),1)</f>
        <v>[Li+].C(F)(F)(F)S(=O)(=O)[N-]S(=O)(=O)C(F)(F)F</v>
      </c>
      <c r="AA106">
        <v>86.29</v>
      </c>
      <c r="AB106">
        <f>AA106/1000/( INDEX('SMILES Materials Info'!$A:$F,MATCH(Y106,'SMILES Materials Info'!$B:$B,0),4))</f>
        <v>3.0058556534400655E-4</v>
      </c>
      <c r="AC106" t="s">
        <v>42</v>
      </c>
      <c r="AD106" t="str">
        <f>INDEX('SMILES Materials Info'!$A:$F,MATCH(AC106,'SMILES Materials Info'!$B:$B,0),1)</f>
        <v>C1COCO1</v>
      </c>
      <c r="AE106">
        <v>444.98</v>
      </c>
      <c r="AF106">
        <f>AE106/1000/( INDEX('SMILES Materials Info'!$A:$F,MATCH(AC106,'SMILES Materials Info'!$B:$B,0),4))</f>
        <v>6.0068305457687066E-3</v>
      </c>
      <c r="AG106" s="7" t="s">
        <v>83</v>
      </c>
      <c r="AH106" t="str">
        <f>INDEX('SMILES Materials Info'!$A:$F,MATCH(AG106,'SMILES Materials Info'!$B:$B,0),1)</f>
        <v>CN1CCN(C1=O)C</v>
      </c>
      <c r="AI106">
        <v>48.6</v>
      </c>
      <c r="AJ106">
        <f>AI106/1000/( INDEX('SMILES Materials Info'!$A:$F,MATCH(AG106,'SMILES Materials Info'!$B:$B,0),4))</f>
        <v>4.2576304446858475E-4</v>
      </c>
      <c r="AK106" s="7" t="s">
        <v>55</v>
      </c>
      <c r="AL106" t="str">
        <f>INDEX('SMILES Materials Info'!$A:$F,MATCH(AK106,'SMILES Materials Info'!$B:$B,0),1)</f>
        <v>C1COC(=O)O1</v>
      </c>
      <c r="AM106">
        <v>127.26</v>
      </c>
      <c r="AN106">
        <f>AM106/1000/( INDEX('SMILES Materials Info'!$A:$F,MATCH(AK106,'SMILES Materials Info'!$B:$B,0),4))</f>
        <v>1.4451182121686995E-3</v>
      </c>
      <c r="AO106" s="7" t="s">
        <v>53</v>
      </c>
      <c r="AP106" t="str">
        <f>INDEX('SMILES Materials Info'!$A:$F,MATCH(AO106,'SMILES Materials Info'!$B:$B,0),1)</f>
        <v>COCCOCCOCCOCCOC</v>
      </c>
      <c r="AQ106">
        <v>187.57</v>
      </c>
      <c r="AR106">
        <f>AQ106/1000/( INDEX('SMILES Materials Info'!$A:$F,MATCH(AO106,'SMILES Materials Info'!$B:$B,0),4))</f>
        <v>8.4384180384288344E-4</v>
      </c>
      <c r="AT106" t="s">
        <v>184</v>
      </c>
    </row>
    <row r="107" spans="1:46" x14ac:dyDescent="0.2">
      <c r="A107" t="s">
        <v>308</v>
      </c>
      <c r="B107" t="s">
        <v>163</v>
      </c>
      <c r="C107" t="s">
        <v>164</v>
      </c>
      <c r="D107" t="s">
        <v>10</v>
      </c>
      <c r="E107" t="s">
        <v>165</v>
      </c>
      <c r="F107" t="s">
        <v>171</v>
      </c>
      <c r="G107">
        <v>5.38</v>
      </c>
      <c r="H107">
        <v>41.97</v>
      </c>
      <c r="I107" s="8" t="s">
        <v>167</v>
      </c>
      <c r="J107" t="s">
        <v>168</v>
      </c>
      <c r="K107" t="s">
        <v>10</v>
      </c>
      <c r="L107" t="s">
        <v>169</v>
      </c>
      <c r="M107" s="7" t="s">
        <v>30</v>
      </c>
      <c r="N107" t="str">
        <f>INDEX('SMILES Materials Info'!A:F,MATCH(M107,'SMILES Materials Info'!B:B,0),1)</f>
        <v>[Li+].[Cl-]  </v>
      </c>
      <c r="O107">
        <v>25.57</v>
      </c>
      <c r="P107">
        <f>O107/1000/( INDEX('SMILES Materials Info'!$A:$F,MATCH(M107,'SMILES Materials Info'!$B:$B,0),4))</f>
        <v>6.0320830384524653E-4</v>
      </c>
      <c r="Q107" t="s">
        <v>38</v>
      </c>
      <c r="R107" t="str">
        <f>INDEX('SMILES Materials Info'!$A:$F,MATCH(Q107,'SMILES Materials Info'!$B:$B,0),1)</f>
        <v>[Li+].[N+](=O)([O-])[O-]</v>
      </c>
      <c r="S107">
        <v>13.93</v>
      </c>
      <c r="T107">
        <f>S107/1000/( INDEX('SMILES Materials Info'!$A:$F,MATCH(Q107,'SMILES Materials Info'!$B:$B,0),4))</f>
        <v>2.0204803898816429E-4</v>
      </c>
      <c r="U107" t="s">
        <v>34</v>
      </c>
      <c r="V107" t="str">
        <f>INDEX('SMILES Materials Info'!$A:$F,MATCH(U107,'SMILES Materials Info'!$B:$B,0),1)</f>
        <v>[Li+].[B-]12(OC(=O)C(=O)O1)OC(=O)C(=O)O2  </v>
      </c>
      <c r="W107">
        <v>58.37</v>
      </c>
      <c r="X107">
        <f>W107/1000/( INDEX('SMILES Materials Info'!$A:$F,MATCH(U107,'SMILES Materials Info'!$B:$B,0),4))</f>
        <v>3.0120854963722871E-4</v>
      </c>
      <c r="Y107" t="s">
        <v>19</v>
      </c>
      <c r="Z107" t="str">
        <f>INDEX('SMILES Materials Info'!$A:$F,MATCH(Y107,'SMILES Materials Info'!$B:$B,0),1)</f>
        <v>[Li+].C(F)(F)(F)S(=O)(=O)[N-]S(=O)(=O)C(F)(F)F</v>
      </c>
      <c r="AA107">
        <v>28.96</v>
      </c>
      <c r="AB107">
        <f>AA107/1000/( INDEX('SMILES Materials Info'!$A:$F,MATCH(Y107,'SMILES Materials Info'!$B:$B,0),4))</f>
        <v>1.0088026390499976E-4</v>
      </c>
      <c r="AC107" t="s">
        <v>42</v>
      </c>
      <c r="AD107" t="str">
        <f>INDEX('SMILES Materials Info'!$A:$F,MATCH(AC107,'SMILES Materials Info'!$B:$B,0),1)</f>
        <v>C1COCO1</v>
      </c>
      <c r="AE107">
        <v>474.54</v>
      </c>
      <c r="AF107">
        <f>AE107/1000/( INDEX('SMILES Materials Info'!$A:$F,MATCH(AC107,'SMILES Materials Info'!$B:$B,0),4))</f>
        <v>6.4058640100433314E-3</v>
      </c>
      <c r="AG107" s="7" t="s">
        <v>83</v>
      </c>
      <c r="AH107" t="str">
        <f>INDEX('SMILES Materials Info'!$A:$F,MATCH(AG107,'SMILES Materials Info'!$B:$B,0),1)</f>
        <v>CN1CCN(C1=O)C</v>
      </c>
      <c r="AI107">
        <v>93</v>
      </c>
      <c r="AJ107">
        <f>AI107/1000/( INDEX('SMILES Materials Info'!$A:$F,MATCH(AG107,'SMILES Materials Info'!$B:$B,0),4))</f>
        <v>8.1473175176087194E-4</v>
      </c>
      <c r="AK107" s="7" t="s">
        <v>55</v>
      </c>
      <c r="AL107" t="str">
        <f>INDEX('SMILES Materials Info'!$A:$F,MATCH(AK107,'SMILES Materials Info'!$B:$B,0),1)</f>
        <v>C1COC(=O)O1</v>
      </c>
      <c r="AM107">
        <v>35.5</v>
      </c>
      <c r="AN107">
        <f>AM107/1000/( INDEX('SMILES Materials Info'!$A:$F,MATCH(AK107,'SMILES Materials Info'!$B:$B,0),4))</f>
        <v>4.0312507097272374E-4</v>
      </c>
      <c r="AO107" s="7" t="s">
        <v>53</v>
      </c>
      <c r="AP107" t="str">
        <f>INDEX('SMILES Materials Info'!$A:$F,MATCH(AO107,'SMILES Materials Info'!$B:$B,0),1)</f>
        <v>COCCOCCOCCOCCOC</v>
      </c>
      <c r="AQ107">
        <v>266.85000000000002</v>
      </c>
      <c r="AR107">
        <f>AQ107/1000/( INDEX('SMILES Materials Info'!$A:$F,MATCH(AO107,'SMILES Materials Info'!$B:$B,0),4))</f>
        <v>1.2005074657753026E-3</v>
      </c>
      <c r="AT107" t="s">
        <v>184</v>
      </c>
    </row>
    <row r="108" spans="1:46" x14ac:dyDescent="0.2">
      <c r="A108" t="s">
        <v>309</v>
      </c>
      <c r="B108" t="s">
        <v>163</v>
      </c>
      <c r="C108" t="s">
        <v>164</v>
      </c>
      <c r="D108" t="s">
        <v>10</v>
      </c>
      <c r="E108" t="s">
        <v>165</v>
      </c>
      <c r="F108" t="s">
        <v>171</v>
      </c>
      <c r="G108">
        <v>5.36</v>
      </c>
      <c r="H108">
        <v>41.81</v>
      </c>
      <c r="I108" s="8" t="s">
        <v>167</v>
      </c>
      <c r="J108" t="s">
        <v>168</v>
      </c>
      <c r="K108" t="s">
        <v>10</v>
      </c>
      <c r="L108" t="s">
        <v>169</v>
      </c>
      <c r="M108" s="7" t="s">
        <v>30</v>
      </c>
      <c r="N108" t="str">
        <f>INDEX('SMILES Materials Info'!A:F,MATCH(M108,'SMILES Materials Info'!B:B,0),1)</f>
        <v>[Li+].[Cl-]  </v>
      </c>
      <c r="O108">
        <v>13.13</v>
      </c>
      <c r="P108">
        <f>O108/1000/( INDEX('SMILES Materials Info'!$A:$F,MATCH(M108,'SMILES Materials Info'!$B:$B,0),4))</f>
        <v>3.097428638829913E-4</v>
      </c>
      <c r="Q108" t="s">
        <v>38</v>
      </c>
      <c r="R108" t="str">
        <f>INDEX('SMILES Materials Info'!$A:$F,MATCH(Q108,'SMILES Materials Info'!$B:$B,0),1)</f>
        <v>[Li+].[N+](=O)([O-])[O-]</v>
      </c>
      <c r="S108">
        <v>6.94</v>
      </c>
      <c r="T108">
        <f>S108/1000/( INDEX('SMILES Materials Info'!$A:$F,MATCH(Q108,'SMILES Materials Info'!$B:$B,0),4))</f>
        <v>1.0066140635878393E-4</v>
      </c>
      <c r="U108" t="s">
        <v>34</v>
      </c>
      <c r="V108" t="str">
        <f>INDEX('SMILES Materials Info'!$A:$F,MATCH(U108,'SMILES Materials Info'!$B:$B,0),1)</f>
        <v>[Li+].[B-]12(OC(=O)C(=O)O1)OC(=O)C(=O)O2  </v>
      </c>
      <c r="W108">
        <v>19.43</v>
      </c>
      <c r="X108">
        <f>W108/1000/( INDEX('SMILES Materials Info'!$A:$F,MATCH(U108,'SMILES Materials Info'!$B:$B,0),4))</f>
        <v>1.0026524103908435E-4</v>
      </c>
      <c r="Y108" t="s">
        <v>19</v>
      </c>
      <c r="Z108" t="str">
        <f>INDEX('SMILES Materials Info'!$A:$F,MATCH(Y108,'SMILES Materials Info'!$B:$B,0),1)</f>
        <v>[Li+].C(F)(F)(F)S(=O)(=O)[N-]S(=O)(=O)C(F)(F)F</v>
      </c>
      <c r="AA108">
        <v>86.39</v>
      </c>
      <c r="AB108">
        <f>AA108/1000/( INDEX('SMILES Materials Info'!$A:$F,MATCH(Y108,'SMILES Materials Info'!$B:$B,0),4))</f>
        <v>3.0093390879671716E-4</v>
      </c>
      <c r="AC108" t="s">
        <v>42</v>
      </c>
      <c r="AD108" t="str">
        <f>INDEX('SMILES Materials Info'!$A:$F,MATCH(AC108,'SMILES Materials Info'!$B:$B,0),1)</f>
        <v>C1COCO1</v>
      </c>
      <c r="AE108">
        <v>416.41</v>
      </c>
      <c r="AF108">
        <f>AE108/1000/( INDEX('SMILES Materials Info'!$A:$F,MATCH(AC108,'SMILES Materials Info'!$B:$B,0),4))</f>
        <v>5.6211611927806798E-3</v>
      </c>
      <c r="AG108" s="7" t="s">
        <v>83</v>
      </c>
      <c r="AH108" t="str">
        <f>INDEX('SMILES Materials Info'!$A:$F,MATCH(AG108,'SMILES Materials Info'!$B:$B,0),1)</f>
        <v>CN1CCN(C1=O)C</v>
      </c>
      <c r="AI108">
        <v>95.53</v>
      </c>
      <c r="AJ108">
        <f>AI108/1000/( INDEX('SMILES Materials Info'!$A:$F,MATCH(AG108,'SMILES Materials Info'!$B:$B,0),4))</f>
        <v>8.3689595963135598E-4</v>
      </c>
      <c r="AK108" s="7" t="s">
        <v>55</v>
      </c>
      <c r="AL108" t="str">
        <f>INDEX('SMILES Materials Info'!$A:$F,MATCH(AK108,'SMILES Materials Info'!$B:$B,0),1)</f>
        <v>C1COC(=O)O1</v>
      </c>
      <c r="AM108">
        <v>145.13</v>
      </c>
      <c r="AN108">
        <f>AM108/1000/( INDEX('SMILES Materials Info'!$A:$F,MATCH(AK108,'SMILES Materials Info'!$B:$B,0),4))</f>
        <v>1.6480434239513071E-3</v>
      </c>
      <c r="AO108" s="7" t="s">
        <v>53</v>
      </c>
      <c r="AP108" t="str">
        <f>INDEX('SMILES Materials Info'!$A:$F,MATCH(AO108,'SMILES Materials Info'!$B:$B,0),1)</f>
        <v>COCCOCCOCCOCCOC</v>
      </c>
      <c r="AQ108">
        <v>270.64</v>
      </c>
      <c r="AR108">
        <f>AQ108/1000/( INDEX('SMILES Materials Info'!$A:$F,MATCH(AO108,'SMILES Materials Info'!$B:$B,0),4))</f>
        <v>1.217557955920659E-3</v>
      </c>
      <c r="AT108" t="s">
        <v>185</v>
      </c>
    </row>
    <row r="109" spans="1:46" x14ac:dyDescent="0.2">
      <c r="A109" t="s">
        <v>310</v>
      </c>
      <c r="B109" t="s">
        <v>163</v>
      </c>
      <c r="C109" t="s">
        <v>164</v>
      </c>
      <c r="D109" t="s">
        <v>10</v>
      </c>
      <c r="E109" t="s">
        <v>165</v>
      </c>
      <c r="F109" t="s">
        <v>171</v>
      </c>
      <c r="G109">
        <v>5.03</v>
      </c>
      <c r="H109">
        <v>42.77</v>
      </c>
      <c r="I109" s="8" t="s">
        <v>167</v>
      </c>
      <c r="J109" t="s">
        <v>168</v>
      </c>
      <c r="K109" t="s">
        <v>10</v>
      </c>
      <c r="L109" t="s">
        <v>169</v>
      </c>
      <c r="M109" s="7" t="s">
        <v>30</v>
      </c>
      <c r="N109" t="str">
        <f>INDEX('SMILES Materials Info'!A:F,MATCH(M109,'SMILES Materials Info'!B:B,0),1)</f>
        <v>[Li+].[Cl-]  </v>
      </c>
      <c r="O109">
        <v>17.37</v>
      </c>
      <c r="P109">
        <f>O109/1000/( INDEX('SMILES Materials Info'!$A:$F,MATCH(M109,'SMILES Materials Info'!$B:$B,0),4))</f>
        <v>4.0976645435244162E-4</v>
      </c>
      <c r="Q109" t="s">
        <v>38</v>
      </c>
      <c r="R109" t="str">
        <f>INDEX('SMILES Materials Info'!$A:$F,MATCH(Q109,'SMILES Materials Info'!$B:$B,0),1)</f>
        <v>[Li+].[N+](=O)([O-])[O-]</v>
      </c>
      <c r="S109">
        <v>41.53</v>
      </c>
      <c r="T109">
        <f>S109/1000/( INDEX('SMILES Materials Info'!$A:$F,MATCH(Q109,'SMILES Materials Info'!$B:$B,0),4))</f>
        <v>6.0237294035739156E-4</v>
      </c>
      <c r="U109" t="s">
        <v>34</v>
      </c>
      <c r="V109" t="str">
        <f>INDEX('SMILES Materials Info'!$A:$F,MATCH(U109,'SMILES Materials Info'!$B:$B,0),1)</f>
        <v>[Li+].[B-]12(OC(=O)C(=O)O1)OC(=O)C(=O)O2  </v>
      </c>
      <c r="W109">
        <v>58.44</v>
      </c>
      <c r="X109">
        <f>W109/1000/( INDEX('SMILES Materials Info'!$A:$F,MATCH(U109,'SMILES Materials Info'!$B:$B,0),4))</f>
        <v>3.015697728422074E-4</v>
      </c>
      <c r="Y109" t="s">
        <v>19</v>
      </c>
      <c r="Z109" t="str">
        <f>INDEX('SMILES Materials Info'!$A:$F,MATCH(Y109,'SMILES Materials Info'!$B:$B,0),1)</f>
        <v>[Li+].C(F)(F)(F)S(=O)(=O)[N-]S(=O)(=O)C(F)(F)F</v>
      </c>
      <c r="AA109">
        <v>28.86</v>
      </c>
      <c r="AB109">
        <f>AA109/1000/( INDEX('SMILES Materials Info'!$A:$F,MATCH(Y109,'SMILES Materials Info'!$B:$B,0),4))</f>
        <v>1.0053192045228913E-4</v>
      </c>
      <c r="AC109" t="s">
        <v>42</v>
      </c>
      <c r="AD109" t="str">
        <f>INDEX('SMILES Materials Info'!$A:$F,MATCH(AC109,'SMILES Materials Info'!$B:$B,0),1)</f>
        <v>C1COCO1</v>
      </c>
      <c r="AE109">
        <v>506.78</v>
      </c>
      <c r="AF109">
        <f>AE109/1000/( INDEX('SMILES Materials Info'!$A:$F,MATCH(AC109,'SMILES Materials Info'!$B:$B,0),4))</f>
        <v>6.8410750685079435E-3</v>
      </c>
      <c r="AG109" s="7" t="s">
        <v>83</v>
      </c>
      <c r="AH109" t="str">
        <f>INDEX('SMILES Materials Info'!$A:$F,MATCH(AG109,'SMILES Materials Info'!$B:$B,0),1)</f>
        <v>CN1CCN(C1=O)C</v>
      </c>
      <c r="AI109">
        <v>25.81</v>
      </c>
      <c r="AJ109">
        <f>AI109/1000/( INDEX('SMILES Materials Info'!$A:$F,MATCH(AG109,'SMILES Materials Info'!$B:$B,0),4))</f>
        <v>2.2610996250481833E-4</v>
      </c>
      <c r="AK109" s="7" t="s">
        <v>55</v>
      </c>
      <c r="AL109" t="str">
        <f>INDEX('SMILES Materials Info'!$A:$F,MATCH(AK109,'SMILES Materials Info'!$B:$B,0),1)</f>
        <v>C1COC(=O)O1</v>
      </c>
      <c r="AM109">
        <v>88.57</v>
      </c>
      <c r="AN109">
        <f>AM109/1000/( INDEX('SMILES Materials Info'!$A:$F,MATCH(AK109,'SMILES Materials Info'!$B:$B,0),4))</f>
        <v>1.0057686629874408E-3</v>
      </c>
      <c r="AO109" s="7" t="s">
        <v>53</v>
      </c>
      <c r="AP109" t="str">
        <f>INDEX('SMILES Materials Info'!$A:$F,MATCH(AO109,'SMILES Materials Info'!$B:$B,0),1)</f>
        <v>COCCOCCOCCOCCOC</v>
      </c>
      <c r="AQ109">
        <v>136.97</v>
      </c>
      <c r="AR109">
        <f>AQ109/1000/( INDEX('SMILES Materials Info'!$A:$F,MATCH(AO109,'SMILES Materials Info'!$B:$B,0),4))</f>
        <v>6.1620201456714702E-4</v>
      </c>
      <c r="AT109" t="s">
        <v>184</v>
      </c>
    </row>
    <row r="110" spans="1:46" x14ac:dyDescent="0.2">
      <c r="A110" t="s">
        <v>311</v>
      </c>
      <c r="B110" t="s">
        <v>163</v>
      </c>
      <c r="C110" t="s">
        <v>164</v>
      </c>
      <c r="D110" t="s">
        <v>10</v>
      </c>
      <c r="E110" t="s">
        <v>165</v>
      </c>
      <c r="F110" t="s">
        <v>171</v>
      </c>
      <c r="G110">
        <v>4.9000000000000004</v>
      </c>
      <c r="H110">
        <v>39.869999999999997</v>
      </c>
      <c r="I110" s="8" t="s">
        <v>167</v>
      </c>
      <c r="J110" t="s">
        <v>168</v>
      </c>
      <c r="K110" t="s">
        <v>10</v>
      </c>
      <c r="L110" t="s">
        <v>169</v>
      </c>
      <c r="M110" s="7" t="s">
        <v>30</v>
      </c>
      <c r="N110" t="str">
        <f>INDEX('SMILES Materials Info'!A:F,MATCH(M110,'SMILES Materials Info'!B:B,0),1)</f>
        <v>[Li+].[Cl-]  </v>
      </c>
      <c r="O110">
        <v>33.93</v>
      </c>
      <c r="P110">
        <f>O110/1000/( INDEX('SMILES Materials Info'!$A:$F,MATCH(M110,'SMILES Materials Info'!$B:$B,0),4))</f>
        <v>8.0042462845010618E-4</v>
      </c>
      <c r="Q110" t="s">
        <v>38</v>
      </c>
      <c r="R110" t="str">
        <f>INDEX('SMILES Materials Info'!$A:$F,MATCH(Q110,'SMILES Materials Info'!$B:$B,0),1)</f>
        <v>[Li+].[N+](=O)([O-])[O-]</v>
      </c>
      <c r="S110">
        <v>14.22</v>
      </c>
      <c r="T110">
        <f>S110/1000/( INDEX('SMILES Materials Info'!$A:$F,MATCH(Q110,'SMILES Materials Info'!$B:$B,0),4))</f>
        <v>2.0625435135762356E-4</v>
      </c>
      <c r="U110" t="s">
        <v>34</v>
      </c>
      <c r="V110" t="str">
        <f>INDEX('SMILES Materials Info'!$A:$F,MATCH(U110,'SMILES Materials Info'!$B:$B,0),1)</f>
        <v>[Li+].[B-]12(OC(=O)C(=O)O1)OC(=O)C(=O)O2  </v>
      </c>
      <c r="W110">
        <v>19.39</v>
      </c>
      <c r="X110">
        <f>W110/1000/( INDEX('SMILES Materials Info'!$A:$F,MATCH(U110,'SMILES Materials Info'!$B:$B,0),4))</f>
        <v>1.0005882777909654E-4</v>
      </c>
      <c r="Y110" t="s">
        <v>19</v>
      </c>
      <c r="Z110" t="str">
        <f>INDEX('SMILES Materials Info'!$A:$F,MATCH(Y110,'SMILES Materials Info'!$B:$B,0),1)</f>
        <v>[Li+].C(F)(F)(F)S(=O)(=O)[N-]S(=O)(=O)C(F)(F)F</v>
      </c>
      <c r="AA110">
        <v>86.29</v>
      </c>
      <c r="AB110">
        <f>AA110/1000/( INDEX('SMILES Materials Info'!$A:$F,MATCH(Y110,'SMILES Materials Info'!$B:$B,0),4))</f>
        <v>3.0058556534400655E-4</v>
      </c>
      <c r="AC110" t="s">
        <v>42</v>
      </c>
      <c r="AD110" t="str">
        <f>INDEX('SMILES Materials Info'!$A:$F,MATCH(AC110,'SMILES Materials Info'!$B:$B,0),1)</f>
        <v>C1COCO1</v>
      </c>
      <c r="AE110">
        <v>444.98</v>
      </c>
      <c r="AF110">
        <f>AE110/1000/( INDEX('SMILES Materials Info'!$A:$F,MATCH(AC110,'SMILES Materials Info'!$B:$B,0),4))</f>
        <v>6.0068305457687066E-3</v>
      </c>
      <c r="AG110" s="7" t="s">
        <v>83</v>
      </c>
      <c r="AH110" t="str">
        <f>INDEX('SMILES Materials Info'!$A:$F,MATCH(AG110,'SMILES Materials Info'!$B:$B,0),1)</f>
        <v>CN1CCN(C1=O)C</v>
      </c>
      <c r="AI110">
        <v>48.6</v>
      </c>
      <c r="AJ110">
        <f>AI110/1000/( INDEX('SMILES Materials Info'!$A:$F,MATCH(AG110,'SMILES Materials Info'!$B:$B,0),4))</f>
        <v>4.2576304446858475E-4</v>
      </c>
      <c r="AK110" s="7" t="s">
        <v>55</v>
      </c>
      <c r="AL110" t="str">
        <f>INDEX('SMILES Materials Info'!$A:$F,MATCH(AK110,'SMILES Materials Info'!$B:$B,0),1)</f>
        <v>C1COC(=O)O1</v>
      </c>
      <c r="AM110">
        <v>127.26</v>
      </c>
      <c r="AN110">
        <f>AM110/1000/( INDEX('SMILES Materials Info'!$A:$F,MATCH(AK110,'SMILES Materials Info'!$B:$B,0),4))</f>
        <v>1.4451182121686995E-3</v>
      </c>
      <c r="AO110" s="7" t="s">
        <v>53</v>
      </c>
      <c r="AP110" t="str">
        <f>INDEX('SMILES Materials Info'!$A:$F,MATCH(AO110,'SMILES Materials Info'!$B:$B,0),1)</f>
        <v>COCCOCCOCCOCCOC</v>
      </c>
      <c r="AQ110">
        <v>187.57</v>
      </c>
      <c r="AR110">
        <f>AQ110/1000/( INDEX('SMILES Materials Info'!$A:$F,MATCH(AO110,'SMILES Materials Info'!$B:$B,0),4))</f>
        <v>8.4384180384288344E-4</v>
      </c>
      <c r="AT110" t="s">
        <v>184</v>
      </c>
    </row>
    <row r="111" spans="1:46" x14ac:dyDescent="0.2">
      <c r="A111" t="s">
        <v>312</v>
      </c>
      <c r="B111" t="s">
        <v>163</v>
      </c>
      <c r="C111" t="s">
        <v>164</v>
      </c>
      <c r="D111" t="s">
        <v>10</v>
      </c>
      <c r="E111" t="s">
        <v>165</v>
      </c>
      <c r="F111" t="s">
        <v>171</v>
      </c>
      <c r="G111">
        <v>4.76</v>
      </c>
      <c r="H111">
        <v>40.07</v>
      </c>
      <c r="I111" s="8" t="s">
        <v>167</v>
      </c>
      <c r="J111" t="s">
        <v>168</v>
      </c>
      <c r="K111" t="s">
        <v>10</v>
      </c>
      <c r="L111" t="s">
        <v>169</v>
      </c>
      <c r="M111" s="7" t="s">
        <v>30</v>
      </c>
      <c r="N111" t="str">
        <f>INDEX('SMILES Materials Info'!A:F,MATCH(M111,'SMILES Materials Info'!B:B,0),1)</f>
        <v>[Li+].[Cl-]  </v>
      </c>
      <c r="O111">
        <v>25.57</v>
      </c>
      <c r="P111">
        <f>O111/1000/( INDEX('SMILES Materials Info'!$A:$F,MATCH(M111,'SMILES Materials Info'!$B:$B,0),4))</f>
        <v>6.0320830384524653E-4</v>
      </c>
      <c r="Q111" t="s">
        <v>38</v>
      </c>
      <c r="R111" t="str">
        <f>INDEX('SMILES Materials Info'!$A:$F,MATCH(Q111,'SMILES Materials Info'!$B:$B,0),1)</f>
        <v>[Li+].[N+](=O)([O-])[O-]</v>
      </c>
      <c r="S111">
        <v>13.93</v>
      </c>
      <c r="T111">
        <f>S111/1000/( INDEX('SMILES Materials Info'!$A:$F,MATCH(Q111,'SMILES Materials Info'!$B:$B,0),4))</f>
        <v>2.0204803898816429E-4</v>
      </c>
      <c r="U111" t="s">
        <v>34</v>
      </c>
      <c r="V111" t="str">
        <f>INDEX('SMILES Materials Info'!$A:$F,MATCH(U111,'SMILES Materials Info'!$B:$B,0),1)</f>
        <v>[Li+].[B-]12(OC(=O)C(=O)O1)OC(=O)C(=O)O2  </v>
      </c>
      <c r="W111">
        <v>58.37</v>
      </c>
      <c r="X111">
        <f>W111/1000/( INDEX('SMILES Materials Info'!$A:$F,MATCH(U111,'SMILES Materials Info'!$B:$B,0),4))</f>
        <v>3.0120854963722871E-4</v>
      </c>
      <c r="Y111" t="s">
        <v>19</v>
      </c>
      <c r="Z111" t="str">
        <f>INDEX('SMILES Materials Info'!$A:$F,MATCH(Y111,'SMILES Materials Info'!$B:$B,0),1)</f>
        <v>[Li+].C(F)(F)(F)S(=O)(=O)[N-]S(=O)(=O)C(F)(F)F</v>
      </c>
      <c r="AA111">
        <v>28.96</v>
      </c>
      <c r="AB111">
        <f>AA111/1000/( INDEX('SMILES Materials Info'!$A:$F,MATCH(Y111,'SMILES Materials Info'!$B:$B,0),4))</f>
        <v>1.0088026390499976E-4</v>
      </c>
      <c r="AC111" t="s">
        <v>42</v>
      </c>
      <c r="AD111" t="str">
        <f>INDEX('SMILES Materials Info'!$A:$F,MATCH(AC111,'SMILES Materials Info'!$B:$B,0),1)</f>
        <v>C1COCO1</v>
      </c>
      <c r="AE111">
        <v>474.54</v>
      </c>
      <c r="AF111">
        <f>AE111/1000/( INDEX('SMILES Materials Info'!$A:$F,MATCH(AC111,'SMILES Materials Info'!$B:$B,0),4))</f>
        <v>6.4058640100433314E-3</v>
      </c>
      <c r="AG111" s="7" t="s">
        <v>83</v>
      </c>
      <c r="AH111" t="str">
        <f>INDEX('SMILES Materials Info'!$A:$F,MATCH(AG111,'SMILES Materials Info'!$B:$B,0),1)</f>
        <v>CN1CCN(C1=O)C</v>
      </c>
      <c r="AI111">
        <v>93</v>
      </c>
      <c r="AJ111">
        <f>AI111/1000/( INDEX('SMILES Materials Info'!$A:$F,MATCH(AG111,'SMILES Materials Info'!$B:$B,0),4))</f>
        <v>8.1473175176087194E-4</v>
      </c>
      <c r="AK111" s="7" t="s">
        <v>55</v>
      </c>
      <c r="AL111" t="str">
        <f>INDEX('SMILES Materials Info'!$A:$F,MATCH(AK111,'SMILES Materials Info'!$B:$B,0),1)</f>
        <v>C1COC(=O)O1</v>
      </c>
      <c r="AM111">
        <v>35.5</v>
      </c>
      <c r="AN111">
        <f>AM111/1000/( INDEX('SMILES Materials Info'!$A:$F,MATCH(AK111,'SMILES Materials Info'!$B:$B,0),4))</f>
        <v>4.0312507097272374E-4</v>
      </c>
      <c r="AO111" s="7" t="s">
        <v>53</v>
      </c>
      <c r="AP111" t="str">
        <f>INDEX('SMILES Materials Info'!$A:$F,MATCH(AO111,'SMILES Materials Info'!$B:$B,0),1)</f>
        <v>COCCOCCOCCOCCOC</v>
      </c>
      <c r="AQ111">
        <v>266.85000000000002</v>
      </c>
      <c r="AR111">
        <f>AQ111/1000/( INDEX('SMILES Materials Info'!$A:$F,MATCH(AO111,'SMILES Materials Info'!$B:$B,0),4))</f>
        <v>1.2005074657753026E-3</v>
      </c>
      <c r="AT111" t="s">
        <v>184</v>
      </c>
    </row>
    <row r="112" spans="1:46" x14ac:dyDescent="0.2">
      <c r="A112" t="s">
        <v>313</v>
      </c>
      <c r="B112" t="s">
        <v>163</v>
      </c>
      <c r="C112" t="s">
        <v>164</v>
      </c>
      <c r="D112" t="s">
        <v>10</v>
      </c>
      <c r="E112" t="s">
        <v>165</v>
      </c>
      <c r="F112" t="s">
        <v>171</v>
      </c>
      <c r="G112">
        <v>4.22</v>
      </c>
      <c r="H112">
        <v>37.18</v>
      </c>
      <c r="I112" s="8" t="s">
        <v>167</v>
      </c>
      <c r="J112" t="s">
        <v>168</v>
      </c>
      <c r="K112" t="s">
        <v>10</v>
      </c>
      <c r="L112" t="s">
        <v>169</v>
      </c>
      <c r="M112" s="7" t="s">
        <v>30</v>
      </c>
      <c r="N112" t="str">
        <f>INDEX('SMILES Materials Info'!A:F,MATCH(M112,'SMILES Materials Info'!B:B,0),1)</f>
        <v>[Li+].[Cl-]  </v>
      </c>
      <c r="O112">
        <v>13.13</v>
      </c>
      <c r="P112">
        <f>O112/1000/( INDEX('SMILES Materials Info'!$A:$F,MATCH(M112,'SMILES Materials Info'!$B:$B,0),4))</f>
        <v>3.097428638829913E-4</v>
      </c>
      <c r="Q112" t="s">
        <v>38</v>
      </c>
      <c r="R112" t="str">
        <f>INDEX('SMILES Materials Info'!$A:$F,MATCH(Q112,'SMILES Materials Info'!$B:$B,0),1)</f>
        <v>[Li+].[N+](=O)([O-])[O-]</v>
      </c>
      <c r="S112">
        <v>6.94</v>
      </c>
      <c r="T112">
        <f>S112/1000/( INDEX('SMILES Materials Info'!$A:$F,MATCH(Q112,'SMILES Materials Info'!$B:$B,0),4))</f>
        <v>1.0066140635878393E-4</v>
      </c>
      <c r="U112" t="s">
        <v>34</v>
      </c>
      <c r="V112" t="str">
        <f>INDEX('SMILES Materials Info'!$A:$F,MATCH(U112,'SMILES Materials Info'!$B:$B,0),1)</f>
        <v>[Li+].[B-]12(OC(=O)C(=O)O1)OC(=O)C(=O)O2  </v>
      </c>
      <c r="W112">
        <v>19.43</v>
      </c>
      <c r="X112">
        <f>W112/1000/( INDEX('SMILES Materials Info'!$A:$F,MATCH(U112,'SMILES Materials Info'!$B:$B,0),4))</f>
        <v>1.0026524103908435E-4</v>
      </c>
      <c r="Y112" t="s">
        <v>19</v>
      </c>
      <c r="Z112" t="str">
        <f>INDEX('SMILES Materials Info'!$A:$F,MATCH(Y112,'SMILES Materials Info'!$B:$B,0),1)</f>
        <v>[Li+].C(F)(F)(F)S(=O)(=O)[N-]S(=O)(=O)C(F)(F)F</v>
      </c>
      <c r="AA112">
        <v>86.39</v>
      </c>
      <c r="AB112">
        <f>AA112/1000/( INDEX('SMILES Materials Info'!$A:$F,MATCH(Y112,'SMILES Materials Info'!$B:$B,0),4))</f>
        <v>3.0093390879671716E-4</v>
      </c>
      <c r="AC112" t="s">
        <v>42</v>
      </c>
      <c r="AD112" t="str">
        <f>INDEX('SMILES Materials Info'!$A:$F,MATCH(AC112,'SMILES Materials Info'!$B:$B,0),1)</f>
        <v>C1COCO1</v>
      </c>
      <c r="AE112">
        <v>416.41</v>
      </c>
      <c r="AF112">
        <f>AE112/1000/( INDEX('SMILES Materials Info'!$A:$F,MATCH(AC112,'SMILES Materials Info'!$B:$B,0),4))</f>
        <v>5.6211611927806798E-3</v>
      </c>
      <c r="AG112" s="7" t="s">
        <v>83</v>
      </c>
      <c r="AH112" t="str">
        <f>INDEX('SMILES Materials Info'!$A:$F,MATCH(AG112,'SMILES Materials Info'!$B:$B,0),1)</f>
        <v>CN1CCN(C1=O)C</v>
      </c>
      <c r="AI112">
        <v>95.53</v>
      </c>
      <c r="AJ112">
        <f>AI112/1000/( INDEX('SMILES Materials Info'!$A:$F,MATCH(AG112,'SMILES Materials Info'!$B:$B,0),4))</f>
        <v>8.3689595963135598E-4</v>
      </c>
      <c r="AK112" s="7" t="s">
        <v>55</v>
      </c>
      <c r="AL112" t="str">
        <f>INDEX('SMILES Materials Info'!$A:$F,MATCH(AK112,'SMILES Materials Info'!$B:$B,0),1)</f>
        <v>C1COC(=O)O1</v>
      </c>
      <c r="AM112">
        <v>145.13</v>
      </c>
      <c r="AN112">
        <f>AM112/1000/( INDEX('SMILES Materials Info'!$A:$F,MATCH(AK112,'SMILES Materials Info'!$B:$B,0),4))</f>
        <v>1.6480434239513071E-3</v>
      </c>
      <c r="AO112" s="7" t="s">
        <v>53</v>
      </c>
      <c r="AP112" t="str">
        <f>INDEX('SMILES Materials Info'!$A:$F,MATCH(AO112,'SMILES Materials Info'!$B:$B,0),1)</f>
        <v>COCCOCCOCCOCCOC</v>
      </c>
      <c r="AQ112">
        <v>270.64</v>
      </c>
      <c r="AR112">
        <f>AQ112/1000/( INDEX('SMILES Materials Info'!$A:$F,MATCH(AO112,'SMILES Materials Info'!$B:$B,0),4))</f>
        <v>1.217557955920659E-3</v>
      </c>
      <c r="AT112" t="s">
        <v>185</v>
      </c>
    </row>
    <row r="113" spans="1:46" x14ac:dyDescent="0.2">
      <c r="A113" t="s">
        <v>314</v>
      </c>
      <c r="B113" t="s">
        <v>163</v>
      </c>
      <c r="C113" t="s">
        <v>164</v>
      </c>
      <c r="D113" t="s">
        <v>10</v>
      </c>
      <c r="E113" t="s">
        <v>165</v>
      </c>
      <c r="F113" t="s">
        <v>171</v>
      </c>
      <c r="G113">
        <v>4.38</v>
      </c>
      <c r="H113">
        <v>37.4</v>
      </c>
      <c r="I113" s="8" t="s">
        <v>167</v>
      </c>
      <c r="J113" t="s">
        <v>168</v>
      </c>
      <c r="K113" t="s">
        <v>10</v>
      </c>
      <c r="L113" t="s">
        <v>169</v>
      </c>
      <c r="M113" s="7" t="s">
        <v>30</v>
      </c>
      <c r="N113" t="str">
        <f>INDEX('SMILES Materials Info'!A:F,MATCH(M113,'SMILES Materials Info'!B:B,0),1)</f>
        <v>[Li+].[Cl-]  </v>
      </c>
      <c r="O113">
        <v>17.37</v>
      </c>
      <c r="P113">
        <f>O113/1000/( INDEX('SMILES Materials Info'!$A:$F,MATCH(M113,'SMILES Materials Info'!$B:$B,0),4))</f>
        <v>4.0976645435244162E-4</v>
      </c>
      <c r="Q113" t="s">
        <v>38</v>
      </c>
      <c r="R113" t="str">
        <f>INDEX('SMILES Materials Info'!$A:$F,MATCH(Q113,'SMILES Materials Info'!$B:$B,0),1)</f>
        <v>[Li+].[N+](=O)([O-])[O-]</v>
      </c>
      <c r="S113">
        <v>41.53</v>
      </c>
      <c r="T113">
        <f>S113/1000/( INDEX('SMILES Materials Info'!$A:$F,MATCH(Q113,'SMILES Materials Info'!$B:$B,0),4))</f>
        <v>6.0237294035739156E-4</v>
      </c>
      <c r="U113" t="s">
        <v>34</v>
      </c>
      <c r="V113" t="str">
        <f>INDEX('SMILES Materials Info'!$A:$F,MATCH(U113,'SMILES Materials Info'!$B:$B,0),1)</f>
        <v>[Li+].[B-]12(OC(=O)C(=O)O1)OC(=O)C(=O)O2  </v>
      </c>
      <c r="W113">
        <v>58.44</v>
      </c>
      <c r="X113">
        <f>W113/1000/( INDEX('SMILES Materials Info'!$A:$F,MATCH(U113,'SMILES Materials Info'!$B:$B,0),4))</f>
        <v>3.015697728422074E-4</v>
      </c>
      <c r="Y113" t="s">
        <v>19</v>
      </c>
      <c r="Z113" t="str">
        <f>INDEX('SMILES Materials Info'!$A:$F,MATCH(Y113,'SMILES Materials Info'!$B:$B,0),1)</f>
        <v>[Li+].C(F)(F)(F)S(=O)(=O)[N-]S(=O)(=O)C(F)(F)F</v>
      </c>
      <c r="AA113">
        <v>28.86</v>
      </c>
      <c r="AB113">
        <f>AA113/1000/( INDEX('SMILES Materials Info'!$A:$F,MATCH(Y113,'SMILES Materials Info'!$B:$B,0),4))</f>
        <v>1.0053192045228913E-4</v>
      </c>
      <c r="AC113" t="s">
        <v>42</v>
      </c>
      <c r="AD113" t="str">
        <f>INDEX('SMILES Materials Info'!$A:$F,MATCH(AC113,'SMILES Materials Info'!$B:$B,0),1)</f>
        <v>C1COCO1</v>
      </c>
      <c r="AE113">
        <v>506.78</v>
      </c>
      <c r="AF113">
        <f>AE113/1000/( INDEX('SMILES Materials Info'!$A:$F,MATCH(AC113,'SMILES Materials Info'!$B:$B,0),4))</f>
        <v>6.8410750685079435E-3</v>
      </c>
      <c r="AG113" s="7" t="s">
        <v>83</v>
      </c>
      <c r="AH113" t="str">
        <f>INDEX('SMILES Materials Info'!$A:$F,MATCH(AG113,'SMILES Materials Info'!$B:$B,0),1)</f>
        <v>CN1CCN(C1=O)C</v>
      </c>
      <c r="AI113">
        <v>25.81</v>
      </c>
      <c r="AJ113">
        <f>AI113/1000/( INDEX('SMILES Materials Info'!$A:$F,MATCH(AG113,'SMILES Materials Info'!$B:$B,0),4))</f>
        <v>2.2610996250481833E-4</v>
      </c>
      <c r="AK113" s="7" t="s">
        <v>55</v>
      </c>
      <c r="AL113" t="str">
        <f>INDEX('SMILES Materials Info'!$A:$F,MATCH(AK113,'SMILES Materials Info'!$B:$B,0),1)</f>
        <v>C1COC(=O)O1</v>
      </c>
      <c r="AM113">
        <v>88.57</v>
      </c>
      <c r="AN113">
        <f>AM113/1000/( INDEX('SMILES Materials Info'!$A:$F,MATCH(AK113,'SMILES Materials Info'!$B:$B,0),4))</f>
        <v>1.0057686629874408E-3</v>
      </c>
      <c r="AO113" s="7" t="s">
        <v>53</v>
      </c>
      <c r="AP113" t="str">
        <f>INDEX('SMILES Materials Info'!$A:$F,MATCH(AO113,'SMILES Materials Info'!$B:$B,0),1)</f>
        <v>COCCOCCOCCOCCOC</v>
      </c>
      <c r="AQ113">
        <v>136.97</v>
      </c>
      <c r="AR113">
        <f>AQ113/1000/( INDEX('SMILES Materials Info'!$A:$F,MATCH(AO113,'SMILES Materials Info'!$B:$B,0),4))</f>
        <v>6.1620201456714702E-4</v>
      </c>
      <c r="AT113" t="s">
        <v>184</v>
      </c>
    </row>
    <row r="114" spans="1:46" x14ac:dyDescent="0.2">
      <c r="I114" s="8"/>
      <c r="M114" s="7"/>
      <c r="AG114" s="7"/>
      <c r="AK114" s="7"/>
      <c r="AO114" s="7"/>
    </row>
    <row r="115" spans="1:46" x14ac:dyDescent="0.2">
      <c r="A115" s="10" t="s">
        <v>328</v>
      </c>
      <c r="I115" s="8"/>
      <c r="M115" s="7"/>
      <c r="AG115" s="7"/>
      <c r="AK115" s="7"/>
      <c r="AO115" s="7"/>
    </row>
    <row r="116" spans="1:46" s="55" customFormat="1" x14ac:dyDescent="0.2">
      <c r="A116" s="55" t="s">
        <v>315</v>
      </c>
      <c r="B116" s="55" t="s">
        <v>163</v>
      </c>
      <c r="C116" s="55" t="s">
        <v>164</v>
      </c>
      <c r="D116" s="55" t="s">
        <v>10</v>
      </c>
      <c r="E116" s="55" t="s">
        <v>165</v>
      </c>
      <c r="F116" s="55" t="s">
        <v>171</v>
      </c>
      <c r="G116" s="55">
        <v>6.13</v>
      </c>
      <c r="H116" s="55">
        <v>46.47</v>
      </c>
      <c r="I116" s="8" t="s">
        <v>167</v>
      </c>
      <c r="J116" s="55" t="s">
        <v>168</v>
      </c>
      <c r="K116" s="55" t="s">
        <v>10</v>
      </c>
      <c r="L116" s="55" t="s">
        <v>169</v>
      </c>
      <c r="M116" s="56" t="s">
        <v>30</v>
      </c>
      <c r="N116" s="55" t="str">
        <f>INDEX('SMILES Materials Info'!A:F,MATCH(M116,'SMILES Materials Info'!B:B,0),1)</f>
        <v>[Li+].[Cl-]  </v>
      </c>
      <c r="O116" s="55">
        <v>17.13</v>
      </c>
      <c r="P116" s="55">
        <f>O116/1000/( INDEX('SMILES Materials Info'!$A:$F,MATCH(M116,'SMILES Materials Info'!$B:$B,0),4))</f>
        <v>4.0410474168435951E-4</v>
      </c>
      <c r="Q116" s="55" t="s">
        <v>38</v>
      </c>
      <c r="R116" s="55" t="str">
        <f>INDEX('SMILES Materials Info'!$A:$F,MATCH(Q116,'SMILES Materials Info'!$B:$B,0),1)</f>
        <v>[Li+].[N+](=O)([O-])[O-]</v>
      </c>
      <c r="S116" s="55">
        <v>20.89</v>
      </c>
      <c r="T116" s="55">
        <f>S116/1000/( INDEX('SMILES Materials Info'!$A:$F,MATCH(Q116,'SMILES Materials Info'!$B:$B,0),4))</f>
        <v>3.0299953585518681E-4</v>
      </c>
      <c r="U116" s="55" t="s">
        <v>34</v>
      </c>
      <c r="V116" s="55" t="str">
        <f>INDEX('SMILES Materials Info'!$A:$F,MATCH(U116,'SMILES Materials Info'!$B:$B,0),1)</f>
        <v>[Li+].[B-]12(OC(=O)C(=O)O1)OC(=O)C(=O)O2  </v>
      </c>
      <c r="W116" s="55">
        <v>0</v>
      </c>
      <c r="X116" s="55">
        <f>W116/1000/( INDEX('SMILES Materials Info'!$A:$F,MATCH(U116,'SMILES Materials Info'!$B:$B,0),4))</f>
        <v>0</v>
      </c>
      <c r="Y116" s="55" t="s">
        <v>19</v>
      </c>
      <c r="Z116" s="55" t="str">
        <f>INDEX('SMILES Materials Info'!$A:$F,MATCH(Y116,'SMILES Materials Info'!$B:$B,0),1)</f>
        <v>[Li+].C(F)(F)(F)S(=O)(=O)[N-]S(=O)(=O)C(F)(F)F</v>
      </c>
      <c r="AA116" s="55">
        <v>115</v>
      </c>
      <c r="AB116" s="55">
        <f>AA116/1000/( INDEX('SMILES Materials Info'!$A:$F,MATCH(Y116,'SMILES Materials Info'!$B:$B,0),4))</f>
        <v>4.0059497061722976E-4</v>
      </c>
      <c r="AC116" s="55" t="s">
        <v>42</v>
      </c>
      <c r="AD116" s="55" t="str">
        <f>INDEX('SMILES Materials Info'!$A:$F,MATCH(AC116,'SMILES Materials Info'!$B:$B,0),1)</f>
        <v>C1COCO1</v>
      </c>
      <c r="AE116" s="55">
        <v>519.14</v>
      </c>
      <c r="AF116" s="55">
        <f>AE116/1000/( INDEX('SMILES Materials Info'!$A:$F,MATCH(AC116,'SMILES Materials Info'!$B:$B,0),4))</f>
        <v>7.0079239730557906E-3</v>
      </c>
      <c r="AG116" s="56" t="s">
        <v>83</v>
      </c>
      <c r="AH116" s="55" t="str">
        <f>INDEX('SMILES Materials Info'!$A:$F,MATCH(AG116,'SMILES Materials Info'!$B:$B,0),1)</f>
        <v>CN1CCN(C1=O)C</v>
      </c>
      <c r="AI116" s="55">
        <v>22.74</v>
      </c>
      <c r="AJ116" s="55">
        <f>AI116/1000/( INDEX('SMILES Materials Info'!$A:$F,MATCH(AG116,'SMILES Materials Info'!$B:$B,0),4))</f>
        <v>1.9921505414023901E-4</v>
      </c>
      <c r="AK116" s="56" t="s">
        <v>55</v>
      </c>
      <c r="AL116" s="55" t="str">
        <f>INDEX('SMILES Materials Info'!$A:$F,MATCH(AK116,'SMILES Materials Info'!$B:$B,0),1)</f>
        <v>C1COC(=O)O1</v>
      </c>
      <c r="AM116" s="55">
        <v>89.31</v>
      </c>
      <c r="AN116" s="55">
        <f>AM116/1000/( INDEX('SMILES Materials Info'!$A:$F,MATCH(AK116,'SMILES Materials Info'!$B:$B,0),4))</f>
        <v>1.0141718334809567E-3</v>
      </c>
      <c r="AO116" s="56" t="s">
        <v>53</v>
      </c>
      <c r="AP116" s="55" t="str">
        <f>INDEX('SMILES Materials Info'!$A:$F,MATCH(AO116,'SMILES Materials Info'!$B:$B,0),1)</f>
        <v>COCCOCCOCCOCCOC</v>
      </c>
      <c r="AQ116" s="55">
        <v>203.42</v>
      </c>
      <c r="AR116" s="55">
        <f>AQ116/1000/( INDEX('SMILES Materials Info'!$A:$F,MATCH(AO116,'SMILES Materials Info'!$B:$B,0),4))</f>
        <v>9.151479433689788E-4</v>
      </c>
      <c r="AT116" s="55" t="s">
        <v>184</v>
      </c>
    </row>
    <row r="117" spans="1:46" s="57" customFormat="1" x14ac:dyDescent="0.2">
      <c r="A117" s="57" t="s">
        <v>316</v>
      </c>
      <c r="B117" s="57" t="s">
        <v>163</v>
      </c>
      <c r="C117" s="57" t="s">
        <v>164</v>
      </c>
      <c r="D117" s="57" t="s">
        <v>10</v>
      </c>
      <c r="E117" s="57" t="s">
        <v>165</v>
      </c>
      <c r="F117" s="57" t="s">
        <v>171</v>
      </c>
      <c r="G117" s="57">
        <v>5.87</v>
      </c>
      <c r="H117" s="57">
        <v>45.9</v>
      </c>
      <c r="I117" s="54" t="s">
        <v>167</v>
      </c>
      <c r="J117" s="57" t="s">
        <v>168</v>
      </c>
      <c r="K117" s="57" t="s">
        <v>10</v>
      </c>
      <c r="L117" s="57" t="s">
        <v>169</v>
      </c>
      <c r="M117" s="58" t="s">
        <v>30</v>
      </c>
      <c r="N117" s="57" t="str">
        <f>INDEX('SMILES Materials Info'!A:F,MATCH(M117,'SMILES Materials Info'!B:B,0),1)</f>
        <v>[Li+].[Cl-]  </v>
      </c>
      <c r="O117" s="57">
        <v>17.22</v>
      </c>
      <c r="P117" s="57">
        <f>O117/1000/( INDEX('SMILES Materials Info'!$A:$F,MATCH(M117,'SMILES Materials Info'!$B:$B,0),4))</f>
        <v>4.0622788393489029E-4</v>
      </c>
      <c r="Q117" s="57" t="s">
        <v>38</v>
      </c>
      <c r="R117" s="57" t="str">
        <f>INDEX('SMILES Materials Info'!$A:$F,MATCH(Q117,'SMILES Materials Info'!$B:$B,0),1)</f>
        <v>[Li+].[N+](=O)([O-])[O-]</v>
      </c>
      <c r="S117" s="57">
        <v>41.65</v>
      </c>
      <c r="T117" s="57">
        <f>S117/1000/( INDEX('SMILES Materials Info'!$A:$F,MATCH(Q117,'SMILES Materials Info'!$B:$B,0),4))</f>
        <v>6.0411348340682291E-4</v>
      </c>
      <c r="U117" s="57" t="s">
        <v>34</v>
      </c>
      <c r="V117" s="57" t="str">
        <f>INDEX('SMILES Materials Info'!$A:$F,MATCH(U117,'SMILES Materials Info'!$B:$B,0),1)</f>
        <v>[Li+].[B-]12(OC(=O)C(=O)O1)OC(=O)C(=O)O2  </v>
      </c>
      <c r="W117" s="57">
        <v>0</v>
      </c>
      <c r="X117" s="57">
        <f>W117/1000/( INDEX('SMILES Materials Info'!$A:$F,MATCH(U117,'SMILES Materials Info'!$B:$B,0),4))</f>
        <v>0</v>
      </c>
      <c r="Y117" s="57" t="s">
        <v>19</v>
      </c>
      <c r="Z117" s="57" t="str">
        <f>INDEX('SMILES Materials Info'!$A:$F,MATCH(Y117,'SMILES Materials Info'!$B:$B,0),1)</f>
        <v>[Li+].C(F)(F)(F)S(=O)(=O)[N-]S(=O)(=O)C(F)(F)F</v>
      </c>
      <c r="AA117" s="57">
        <v>28.87</v>
      </c>
      <c r="AB117" s="57">
        <f>AA117/1000/( INDEX('SMILES Materials Info'!$A:$F,MATCH(Y117,'SMILES Materials Info'!$B:$B,0),4))</f>
        <v>1.0056675479756019E-4</v>
      </c>
      <c r="AC117" s="57" t="s">
        <v>42</v>
      </c>
      <c r="AD117" s="57" t="str">
        <f>INDEX('SMILES Materials Info'!$A:$F,MATCH(AC117,'SMILES Materials Info'!$B:$B,0),1)</f>
        <v>C1COCO1</v>
      </c>
      <c r="AE117" s="57">
        <v>502.07</v>
      </c>
      <c r="AF117" s="57">
        <f>AE117/1000/( INDEX('SMILES Materials Info'!$A:$F,MATCH(AC117,'SMILES Materials Info'!$B:$B,0),4))</f>
        <v>6.7774942966292735E-3</v>
      </c>
      <c r="AG117" s="58" t="s">
        <v>83</v>
      </c>
      <c r="AH117" s="57" t="str">
        <f>INDEX('SMILES Materials Info'!$A:$F,MATCH(AG117,'SMILES Materials Info'!$B:$B,0),1)</f>
        <v>CN1CCN(C1=O)C</v>
      </c>
      <c r="AI117" s="57">
        <v>23.15</v>
      </c>
      <c r="AJ117" s="57">
        <f>AI117/1000/( INDEX('SMILES Materials Info'!$A:$F,MATCH(AG117,'SMILES Materials Info'!$B:$B,0),4))</f>
        <v>2.0280688229316326E-4</v>
      </c>
      <c r="AK117" s="58" t="s">
        <v>55</v>
      </c>
      <c r="AL117" s="57" t="str">
        <f>INDEX('SMILES Materials Info'!$A:$F,MATCH(AK117,'SMILES Materials Info'!$B:$B,0),1)</f>
        <v>C1COC(=O)O1</v>
      </c>
      <c r="AM117" s="57">
        <v>89.25</v>
      </c>
      <c r="AN117" s="57">
        <f>AM117/1000/( INDEX('SMILES Materials Info'!$A:$F,MATCH(AK117,'SMILES Materials Info'!$B:$B,0),4))</f>
        <v>1.0134904953328337E-3</v>
      </c>
      <c r="AO117" s="58" t="s">
        <v>53</v>
      </c>
      <c r="AP117" s="57" t="str">
        <f>INDEX('SMILES Materials Info'!$A:$F,MATCH(AO117,'SMILES Materials Info'!$B:$B,0),1)</f>
        <v>COCCOCCOCCOCCOC</v>
      </c>
      <c r="AQ117" s="57">
        <v>200.79</v>
      </c>
      <c r="AR117" s="57">
        <f>AQ117/1000/( INDEX('SMILES Materials Info'!$A:$F,MATCH(AO117,'SMILES Materials Info'!$B:$B,0),4))</f>
        <v>9.0331607289871824E-4</v>
      </c>
      <c r="AT117" s="57" t="s">
        <v>184</v>
      </c>
    </row>
    <row r="118" spans="1:46" s="55" customFormat="1" x14ac:dyDescent="0.2">
      <c r="A118" s="55" t="s">
        <v>317</v>
      </c>
      <c r="B118" s="55" t="s">
        <v>163</v>
      </c>
      <c r="C118" s="55" t="s">
        <v>164</v>
      </c>
      <c r="D118" s="55" t="s">
        <v>10</v>
      </c>
      <c r="E118" s="55" t="s">
        <v>165</v>
      </c>
      <c r="F118" s="55" t="s">
        <v>171</v>
      </c>
      <c r="G118" s="55">
        <v>6.29</v>
      </c>
      <c r="H118" s="55">
        <v>47.87</v>
      </c>
      <c r="I118" s="8" t="s">
        <v>167</v>
      </c>
      <c r="J118" s="55" t="s">
        <v>168</v>
      </c>
      <c r="K118" s="55" t="s">
        <v>10</v>
      </c>
      <c r="L118" s="55" t="s">
        <v>169</v>
      </c>
      <c r="M118" s="56" t="s">
        <v>30</v>
      </c>
      <c r="N118" s="55" t="str">
        <f>INDEX('SMILES Materials Info'!A:F,MATCH(M118,'SMILES Materials Info'!B:B,0),1)</f>
        <v>[Li+].[Cl-]  </v>
      </c>
      <c r="O118" s="55">
        <v>25.58</v>
      </c>
      <c r="P118" s="55">
        <f>O118/1000/( INDEX('SMILES Materials Info'!$A:$F,MATCH(M118,'SMILES Materials Info'!$B:$B,0),4))</f>
        <v>6.0344420853974989E-4</v>
      </c>
      <c r="Q118" s="55" t="s">
        <v>38</v>
      </c>
      <c r="R118" s="55" t="str">
        <f>INDEX('SMILES Materials Info'!$A:$F,MATCH(Q118,'SMILES Materials Info'!$B:$B,0),1)</f>
        <v>[Li+].[N+](=O)([O-])[O-]</v>
      </c>
      <c r="S118" s="55">
        <v>20.8</v>
      </c>
      <c r="T118" s="55">
        <f>S118/1000/( INDEX('SMILES Materials Info'!$A:$F,MATCH(Q118,'SMILES Materials Info'!$B:$B,0),4))</f>
        <v>3.0169412856811322E-4</v>
      </c>
      <c r="U118" s="55" t="s">
        <v>34</v>
      </c>
      <c r="V118" s="55" t="str">
        <f>INDEX('SMILES Materials Info'!$A:$F,MATCH(U118,'SMILES Materials Info'!$B:$B,0),1)</f>
        <v>[Li+].[B-]12(OC(=O)C(=O)O1)OC(=O)C(=O)O2  </v>
      </c>
      <c r="W118" s="55">
        <v>0</v>
      </c>
      <c r="X118" s="55">
        <f>W118/1000/( INDEX('SMILES Materials Info'!$A:$F,MATCH(U118,'SMILES Materials Info'!$B:$B,0),4))</f>
        <v>0</v>
      </c>
      <c r="Y118" s="55" t="s">
        <v>19</v>
      </c>
      <c r="Z118" s="55" t="str">
        <f>INDEX('SMILES Materials Info'!$A:$F,MATCH(Y118,'SMILES Materials Info'!$B:$B,0),1)</f>
        <v>[Li+].C(F)(F)(F)S(=O)(=O)[N-]S(=O)(=O)C(F)(F)F</v>
      </c>
      <c r="AA118" s="55">
        <v>57.43</v>
      </c>
      <c r="AB118" s="55">
        <f>AA118/1000/( INDEX('SMILES Materials Info'!$A:$F,MATCH(Y118,'SMILES Materials Info'!$B:$B,0),4))</f>
        <v>2.0005364489171742E-4</v>
      </c>
      <c r="AC118" s="55" t="s">
        <v>42</v>
      </c>
      <c r="AD118" s="55" t="str">
        <f>INDEX('SMILES Materials Info'!$A:$F,MATCH(AC118,'SMILES Materials Info'!$B:$B,0),1)</f>
        <v>C1COCO1</v>
      </c>
      <c r="AE118" s="55">
        <v>531.62</v>
      </c>
      <c r="AF118" s="55">
        <f>AE118/1000/( INDEX('SMILES Materials Info'!$A:$F,MATCH(AC118,'SMILES Materials Info'!$B:$B,0),4))</f>
        <v>7.1763927698808017E-3</v>
      </c>
      <c r="AG118" s="56" t="s">
        <v>83</v>
      </c>
      <c r="AH118" s="55" t="str">
        <f>INDEX('SMILES Materials Info'!$A:$F,MATCH(AG118,'SMILES Materials Info'!$B:$B,0),1)</f>
        <v>CN1CCN(C1=O)C</v>
      </c>
      <c r="AI118" s="55">
        <v>69.17</v>
      </c>
      <c r="AJ118" s="55">
        <f>AI118/1000/( INDEX('SMILES Materials Info'!$A:$F,MATCH(AG118,'SMILES Materials Info'!$B:$B,0),4))</f>
        <v>6.0596769106773668E-4</v>
      </c>
      <c r="AK118" s="56" t="s">
        <v>55</v>
      </c>
      <c r="AL118" s="55" t="str">
        <f>INDEX('SMILES Materials Info'!$A:$F,MATCH(AK118,'SMILES Materials Info'!$B:$B,0),1)</f>
        <v>C1COC(=O)O1</v>
      </c>
      <c r="AM118" s="55">
        <v>55.81</v>
      </c>
      <c r="AN118" s="55">
        <f>AM118/1000/( INDEX('SMILES Materials Info'!$A:$F,MATCH(AK118,'SMILES Materials Info'!$B:$B,0),4))</f>
        <v>6.3375803411233004E-4</v>
      </c>
      <c r="AO118" s="56" t="s">
        <v>53</v>
      </c>
      <c r="AP118" s="55" t="str">
        <f>INDEX('SMILES Materials Info'!$A:$F,MATCH(AO118,'SMILES Materials Info'!$B:$B,0),1)</f>
        <v>COCCOCCOCCOCCOC</v>
      </c>
      <c r="AQ118" s="55">
        <v>158.29</v>
      </c>
      <c r="AR118" s="55">
        <f>AQ118/1000/( INDEX('SMILES Materials Info'!$A:$F,MATCH(AO118,'SMILES Materials Info'!$B:$B,0),4))</f>
        <v>7.1211664514735844E-4</v>
      </c>
      <c r="AT118" s="55" t="s">
        <v>184</v>
      </c>
    </row>
    <row r="119" spans="1:46" s="55" customFormat="1" x14ac:dyDescent="0.2">
      <c r="A119" s="55" t="s">
        <v>318</v>
      </c>
      <c r="B119" s="55" t="s">
        <v>163</v>
      </c>
      <c r="C119" s="55" t="s">
        <v>164</v>
      </c>
      <c r="D119" s="55" t="s">
        <v>10</v>
      </c>
      <c r="E119" s="55" t="s">
        <v>165</v>
      </c>
      <c r="F119" s="55" t="s">
        <v>171</v>
      </c>
      <c r="G119" s="55">
        <v>6.22</v>
      </c>
      <c r="H119" s="55">
        <v>47.23</v>
      </c>
      <c r="I119" s="8" t="s">
        <v>167</v>
      </c>
      <c r="J119" s="55" t="s">
        <v>168</v>
      </c>
      <c r="K119" s="55" t="s">
        <v>10</v>
      </c>
      <c r="L119" s="55" t="s">
        <v>169</v>
      </c>
      <c r="M119" s="56" t="s">
        <v>30</v>
      </c>
      <c r="N119" s="55" t="str">
        <f>INDEX('SMILES Materials Info'!A:F,MATCH(M119,'SMILES Materials Info'!B:B,0),1)</f>
        <v>[Li+].[Cl-]  </v>
      </c>
      <c r="O119" s="55">
        <v>33.99</v>
      </c>
      <c r="P119" s="55">
        <f>O119/1000/( INDEX('SMILES Materials Info'!$A:$F,MATCH(M119,'SMILES Materials Info'!$B:$B,0),4))</f>
        <v>8.0184005661712663E-4</v>
      </c>
      <c r="Q119" s="55" t="s">
        <v>38</v>
      </c>
      <c r="R119" s="55" t="str">
        <f>INDEX('SMILES Materials Info'!$A:$F,MATCH(Q119,'SMILES Materials Info'!$B:$B,0),1)</f>
        <v>[Li+].[N+](=O)([O-])[O-]</v>
      </c>
      <c r="S119" s="55">
        <v>13.9</v>
      </c>
      <c r="T119" s="55">
        <f>S119/1000/( INDEX('SMILES Materials Info'!$A:$F,MATCH(Q119,'SMILES Materials Info'!$B:$B,0),4))</f>
        <v>2.0161290322580645E-4</v>
      </c>
      <c r="U119" s="55" t="s">
        <v>34</v>
      </c>
      <c r="V119" s="55" t="str">
        <f>INDEX('SMILES Materials Info'!$A:$F,MATCH(U119,'SMILES Materials Info'!$B:$B,0),1)</f>
        <v>[Li+].[B-]12(OC(=O)C(=O)O1)OC(=O)C(=O)O2  </v>
      </c>
      <c r="W119" s="55">
        <v>0</v>
      </c>
      <c r="X119" s="55">
        <f>W119/1000/( INDEX('SMILES Materials Info'!$A:$F,MATCH(U119,'SMILES Materials Info'!$B:$B,0),4))</f>
        <v>0</v>
      </c>
      <c r="Y119" s="55" t="s">
        <v>19</v>
      </c>
      <c r="Z119" s="55" t="str">
        <f>INDEX('SMILES Materials Info'!$A:$F,MATCH(Y119,'SMILES Materials Info'!$B:$B,0),1)</f>
        <v>[Li+].C(F)(F)(F)S(=O)(=O)[N-]S(=O)(=O)C(F)(F)F</v>
      </c>
      <c r="AA119" s="55">
        <v>88.51</v>
      </c>
      <c r="AB119" s="55">
        <f>AA119/1000/( INDEX('SMILES Materials Info'!$A:$F,MATCH(Y119,'SMILES Materials Info'!$B:$B,0),4))</f>
        <v>3.0831878999418262E-4</v>
      </c>
      <c r="AC119" s="55" t="s">
        <v>42</v>
      </c>
      <c r="AD119" s="55" t="str">
        <f>INDEX('SMILES Materials Info'!$A:$F,MATCH(AC119,'SMILES Materials Info'!$B:$B,0),1)</f>
        <v>C1COCO1</v>
      </c>
      <c r="AE119" s="55">
        <v>453.26</v>
      </c>
      <c r="AF119" s="55">
        <f>AE119/1000/( INDEX('SMILES Materials Info'!$A:$F,MATCH(AC119,'SMILES Materials Info'!$B:$B,0),4))</f>
        <v>6.1186031128929921E-3</v>
      </c>
      <c r="AG119" s="56" t="s">
        <v>83</v>
      </c>
      <c r="AH119" s="55" t="str">
        <f>INDEX('SMILES Materials Info'!$A:$F,MATCH(AG119,'SMILES Materials Info'!$B:$B,0),1)</f>
        <v>CN1CCN(C1=O)C</v>
      </c>
      <c r="AI119" s="55">
        <v>58.34</v>
      </c>
      <c r="AJ119" s="55">
        <f>AI119/1000/( INDEX('SMILES Materials Info'!$A:$F,MATCH(AG119,'SMILES Materials Info'!$B:$B,0),4))</f>
        <v>5.1109086449171266E-4</v>
      </c>
      <c r="AK119" s="56" t="s">
        <v>55</v>
      </c>
      <c r="AL119" s="55" t="str">
        <f>INDEX('SMILES Materials Info'!$A:$F,MATCH(AK119,'SMILES Materials Info'!$B:$B,0),1)</f>
        <v>C1COC(=O)O1</v>
      </c>
      <c r="AM119" s="55">
        <v>123.2</v>
      </c>
      <c r="AN119" s="55">
        <f>AM119/1000/( INDEX('SMILES Materials Info'!$A:$F,MATCH(AK119,'SMILES Materials Info'!$B:$B,0),4))</f>
        <v>1.3990143308123823E-3</v>
      </c>
      <c r="AO119" s="56" t="s">
        <v>53</v>
      </c>
      <c r="AP119" s="55" t="str">
        <f>INDEX('SMILES Materials Info'!$A:$F,MATCH(AO119,'SMILES Materials Info'!$B:$B,0),1)</f>
        <v>COCCOCCOCCOCCOC</v>
      </c>
      <c r="AQ119" s="55">
        <v>180.72</v>
      </c>
      <c r="AR119" s="55">
        <f>AQ119/1000/( INDEX('SMILES Materials Info'!$A:$F,MATCH(AO119,'SMILES Materials Info'!$B:$B,0),4))</f>
        <v>8.1302495489942903E-4</v>
      </c>
      <c r="AT119" s="55" t="s">
        <v>184</v>
      </c>
    </row>
    <row r="120" spans="1:46" s="55" customFormat="1" x14ac:dyDescent="0.2">
      <c r="A120" s="55" t="s">
        <v>319</v>
      </c>
      <c r="B120" s="55" t="s">
        <v>163</v>
      </c>
      <c r="C120" s="55" t="s">
        <v>164</v>
      </c>
      <c r="D120" s="55" t="s">
        <v>10</v>
      </c>
      <c r="E120" s="55" t="s">
        <v>165</v>
      </c>
      <c r="F120" s="55" t="s">
        <v>171</v>
      </c>
      <c r="G120" s="55">
        <v>6.13</v>
      </c>
      <c r="H120" s="55">
        <v>46.87</v>
      </c>
      <c r="I120" s="8" t="s">
        <v>167</v>
      </c>
      <c r="J120" s="55" t="s">
        <v>168</v>
      </c>
      <c r="K120" s="55" t="s">
        <v>10</v>
      </c>
      <c r="L120" s="55" t="s">
        <v>169</v>
      </c>
      <c r="M120" s="56" t="s">
        <v>30</v>
      </c>
      <c r="N120" s="55" t="str">
        <f>INDEX('SMILES Materials Info'!A:F,MATCH(M120,'SMILES Materials Info'!B:B,0),1)</f>
        <v>[Li+].[Cl-]  </v>
      </c>
      <c r="O120" s="55">
        <v>30.2</v>
      </c>
      <c r="P120" s="55">
        <f>O120/1000/( INDEX('SMILES Materials Info'!$A:$F,MATCH(M120,'SMILES Materials Info'!$B:$B,0),4))</f>
        <v>7.1243217740033025E-4</v>
      </c>
      <c r="Q120" s="55" t="s">
        <v>38</v>
      </c>
      <c r="R120" s="55" t="str">
        <f>INDEX('SMILES Materials Info'!$A:$F,MATCH(Q120,'SMILES Materials Info'!$B:$B,0),1)</f>
        <v>[Li+].[N+](=O)([O-])[O-]</v>
      </c>
      <c r="S120" s="55">
        <v>13.86</v>
      </c>
      <c r="T120" s="55">
        <f>S120/1000/( INDEX('SMILES Materials Info'!$A:$F,MATCH(Q120,'SMILES Materials Info'!$B:$B,0),4))</f>
        <v>2.0103272220932928E-4</v>
      </c>
      <c r="U120" s="55" t="s">
        <v>34</v>
      </c>
      <c r="V120" s="55" t="str">
        <f>INDEX('SMILES Materials Info'!$A:$F,MATCH(U120,'SMILES Materials Info'!$B:$B,0),1)</f>
        <v>[Li+].[B-]12(OC(=O)C(=O)O1)OC(=O)C(=O)O2  </v>
      </c>
      <c r="W120" s="55">
        <v>0</v>
      </c>
      <c r="X120" s="55">
        <f>W120/1000/( INDEX('SMILES Materials Info'!$A:$F,MATCH(U120,'SMILES Materials Info'!$B:$B,0),4))</f>
        <v>0</v>
      </c>
      <c r="Y120" s="55" t="s">
        <v>19</v>
      </c>
      <c r="Z120" s="55" t="str">
        <f>INDEX('SMILES Materials Info'!$A:$F,MATCH(Y120,'SMILES Materials Info'!$B:$B,0),1)</f>
        <v>[Li+].C(F)(F)(F)S(=O)(=O)[N-]S(=O)(=O)C(F)(F)F</v>
      </c>
      <c r="AA120" s="55">
        <v>86.31</v>
      </c>
      <c r="AB120" s="55">
        <f>AA120/1000/( INDEX('SMILES Materials Info'!$A:$F,MATCH(Y120,'SMILES Materials Info'!$B:$B,0),4))</f>
        <v>3.0065523403454867E-4</v>
      </c>
      <c r="AC120" s="55" t="s">
        <v>42</v>
      </c>
      <c r="AD120" s="55" t="str">
        <f>INDEX('SMILES Materials Info'!$A:$F,MATCH(AC120,'SMILES Materials Info'!$B:$B,0),1)</f>
        <v>C1COCO1</v>
      </c>
      <c r="AE120" s="55">
        <v>450.38</v>
      </c>
      <c r="AF120" s="55">
        <f>AE120/1000/( INDEX('SMILES Materials Info'!$A:$F,MATCH(AC120,'SMILES Materials Info'!$B:$B,0),4))</f>
        <v>6.0797256982410668E-3</v>
      </c>
      <c r="AG120" s="56" t="s">
        <v>83</v>
      </c>
      <c r="AH120" s="55" t="str">
        <f>INDEX('SMILES Materials Info'!$A:$F,MATCH(AG120,'SMILES Materials Info'!$B:$B,0),1)</f>
        <v>CN1CCN(C1=O)C</v>
      </c>
      <c r="AI120" s="55">
        <v>70.97</v>
      </c>
      <c r="AJ120" s="55">
        <f>AI120/1000/( INDEX('SMILES Materials Info'!$A:$F,MATCH(AG120,'SMILES Materials Info'!$B:$B,0),4))</f>
        <v>6.2173669271472142E-4</v>
      </c>
      <c r="AK120" s="56" t="s">
        <v>55</v>
      </c>
      <c r="AL120" s="55" t="str">
        <f>INDEX('SMILES Materials Info'!$A:$F,MATCH(AK120,'SMILES Materials Info'!$B:$B,0),1)</f>
        <v>C1COC(=O)O1</v>
      </c>
      <c r="AM120" s="55">
        <v>123.52</v>
      </c>
      <c r="AN120" s="55">
        <f>AM120/1000/( INDEX('SMILES Materials Info'!$A:$F,MATCH(AK120,'SMILES Materials Info'!$B:$B,0),4))</f>
        <v>1.4026481342690376E-3</v>
      </c>
      <c r="AO120" s="56" t="s">
        <v>53</v>
      </c>
      <c r="AP120" s="55" t="str">
        <f>INDEX('SMILES Materials Info'!$A:$F,MATCH(AO120,'SMILES Materials Info'!$B:$B,0),1)</f>
        <v>COCCOCCOCCOCCOC</v>
      </c>
      <c r="AQ120" s="55">
        <v>177.74</v>
      </c>
      <c r="AR120" s="55">
        <f>AQ120/1000/( INDEX('SMILES Materials Info'!$A:$F,MATCH(AO120,'SMILES Materials Info'!$B:$B,0),4))</f>
        <v>7.9961850090651027E-4</v>
      </c>
      <c r="AT120" s="55" t="s">
        <v>186</v>
      </c>
    </row>
    <row r="121" spans="1:46" s="55" customFormat="1" x14ac:dyDescent="0.2">
      <c r="A121" s="55" t="s">
        <v>320</v>
      </c>
      <c r="B121" s="55" t="s">
        <v>163</v>
      </c>
      <c r="C121" s="55" t="s">
        <v>164</v>
      </c>
      <c r="D121" s="55" t="s">
        <v>10</v>
      </c>
      <c r="E121" s="55" t="s">
        <v>165</v>
      </c>
      <c r="F121" s="55" t="s">
        <v>171</v>
      </c>
      <c r="G121" s="55">
        <v>6.19</v>
      </c>
      <c r="H121" s="55">
        <v>47.73</v>
      </c>
      <c r="I121" s="8" t="s">
        <v>167</v>
      </c>
      <c r="J121" s="55" t="s">
        <v>168</v>
      </c>
      <c r="K121" s="55" t="s">
        <v>10</v>
      </c>
      <c r="L121" s="55" t="s">
        <v>169</v>
      </c>
      <c r="M121" s="56" t="s">
        <v>30</v>
      </c>
      <c r="N121" s="55" t="str">
        <f>INDEX('SMILES Materials Info'!A:F,MATCH(M121,'SMILES Materials Info'!B:B,0),1)</f>
        <v>[Li+].[Cl-]  </v>
      </c>
      <c r="O121" s="55">
        <v>21.14</v>
      </c>
      <c r="P121" s="55">
        <f>O121/1000/( INDEX('SMILES Materials Info'!$A:$F,MATCH(M121,'SMILES Materials Info'!$B:$B,0),4))</f>
        <v>4.9870252418023119E-4</v>
      </c>
      <c r="Q121" s="55" t="s">
        <v>38</v>
      </c>
      <c r="R121" s="55" t="str">
        <f>INDEX('SMILES Materials Info'!$A:$F,MATCH(Q121,'SMILES Materials Info'!$B:$B,0),1)</f>
        <v>[Li+].[N+](=O)([O-])[O-]</v>
      </c>
      <c r="S121" s="55">
        <v>6.9</v>
      </c>
      <c r="T121" s="55">
        <f>S121/1000/( INDEX('SMILES Materials Info'!$A:$F,MATCH(Q121,'SMILES Materials Info'!$B:$B,0),4))</f>
        <v>1.0008122534230681E-4</v>
      </c>
      <c r="U121" s="55" t="s">
        <v>34</v>
      </c>
      <c r="V121" s="55" t="str">
        <f>INDEX('SMILES Materials Info'!$A:$F,MATCH(U121,'SMILES Materials Info'!$B:$B,0),1)</f>
        <v>[Li+].[B-]12(OC(=O)C(=O)O1)OC(=O)C(=O)O2  </v>
      </c>
      <c r="W121" s="55">
        <v>0</v>
      </c>
      <c r="X121" s="55">
        <f>W121/1000/( INDEX('SMILES Materials Info'!$A:$F,MATCH(U121,'SMILES Materials Info'!$B:$B,0),4))</f>
        <v>0</v>
      </c>
      <c r="Y121" s="55" t="s">
        <v>19</v>
      </c>
      <c r="Z121" s="55" t="str">
        <f>INDEX('SMILES Materials Info'!$A:$F,MATCH(Y121,'SMILES Materials Info'!$B:$B,0),1)</f>
        <v>[Li+].C(F)(F)(F)S(=O)(=O)[N-]S(=O)(=O)C(F)(F)F</v>
      </c>
      <c r="AA121" s="55">
        <v>86.3</v>
      </c>
      <c r="AB121" s="55">
        <f>AA121/1000/( INDEX('SMILES Materials Info'!$A:$F,MATCH(Y121,'SMILES Materials Info'!$B:$B,0),4))</f>
        <v>3.0062039968927758E-4</v>
      </c>
      <c r="AC121" s="55" t="s">
        <v>42</v>
      </c>
      <c r="AD121" s="55" t="str">
        <f>INDEX('SMILES Materials Info'!$A:$F,MATCH(AC121,'SMILES Materials Info'!$B:$B,0),1)</f>
        <v>C1COCO1</v>
      </c>
      <c r="AE121" s="55">
        <v>421.12</v>
      </c>
      <c r="AF121" s="55">
        <f>AE121/1000/( INDEX('SMILES Materials Info'!$A:$F,MATCH(AC121,'SMILES Materials Info'!$B:$B,0),4))</f>
        <v>5.6847419646593499E-3</v>
      </c>
      <c r="AG121" s="56" t="s">
        <v>83</v>
      </c>
      <c r="AH121" s="55" t="str">
        <f>INDEX('SMILES Materials Info'!$A:$F,MATCH(AG121,'SMILES Materials Info'!$B:$B,0),1)</f>
        <v>CN1CCN(C1=O)C</v>
      </c>
      <c r="AI121" s="55">
        <v>92.5</v>
      </c>
      <c r="AJ121" s="55">
        <f>AI121/1000/( INDEX('SMILES Materials Info'!$A:$F,MATCH(AG121,'SMILES Materials Info'!$B:$B,0),4))</f>
        <v>8.1035147352559846E-4</v>
      </c>
      <c r="AK121" s="56" t="s">
        <v>55</v>
      </c>
      <c r="AL121" s="55" t="str">
        <f>INDEX('SMILES Materials Info'!$A:$F,MATCH(AK121,'SMILES Materials Info'!$B:$B,0),1)</f>
        <v>C1COC(=O)O1</v>
      </c>
      <c r="AM121" s="55">
        <v>145.13999999999999</v>
      </c>
      <c r="AN121" s="55">
        <f>AM121/1000/( INDEX('SMILES Materials Info'!$A:$F,MATCH(AK121,'SMILES Materials Info'!$B:$B,0),4))</f>
        <v>1.6481569803093274E-3</v>
      </c>
      <c r="AO121" s="56" t="s">
        <v>53</v>
      </c>
      <c r="AP121" s="55" t="str">
        <f>INDEX('SMILES Materials Info'!$A:$F,MATCH(AO121,'SMILES Materials Info'!$B:$B,0),1)</f>
        <v>COCCOCCOCCOCCOC</v>
      </c>
      <c r="AQ121" s="55">
        <v>223.1</v>
      </c>
      <c r="AR121" s="55">
        <f>AQ121/1000/( INDEX('SMILES Materials Info'!$A:$F,MATCH(AO121,'SMILES Materials Info'!$B:$B,0),4))</f>
        <v>1.0036845254430202E-3</v>
      </c>
      <c r="AT121" s="55" t="s">
        <v>185</v>
      </c>
    </row>
    <row r="122" spans="1:46" s="55" customFormat="1" x14ac:dyDescent="0.2">
      <c r="A122" s="55" t="s">
        <v>321</v>
      </c>
      <c r="B122" s="55" t="s">
        <v>163</v>
      </c>
      <c r="C122" s="55" t="s">
        <v>164</v>
      </c>
      <c r="D122" s="55" t="s">
        <v>10</v>
      </c>
      <c r="E122" s="55" t="s">
        <v>165</v>
      </c>
      <c r="F122" s="55" t="s">
        <v>171</v>
      </c>
      <c r="G122" s="55">
        <v>5.0999999999999996</v>
      </c>
      <c r="H122" s="55">
        <v>42.148800000000001</v>
      </c>
      <c r="I122" s="8" t="s">
        <v>167</v>
      </c>
      <c r="J122" s="55" t="s">
        <v>168</v>
      </c>
      <c r="K122" s="55" t="s">
        <v>10</v>
      </c>
      <c r="L122" s="55" t="s">
        <v>169</v>
      </c>
      <c r="M122" s="56" t="s">
        <v>30</v>
      </c>
      <c r="N122" s="55" t="str">
        <f>INDEX('SMILES Materials Info'!A:F,MATCH(M122,'SMILES Materials Info'!B:B,0),1)</f>
        <v>[Li+].[Cl-]  </v>
      </c>
      <c r="O122" s="55">
        <v>17.100000000000001</v>
      </c>
      <c r="P122" s="55">
        <f>O122/1000/( INDEX('SMILES Materials Info'!$A:$F,MATCH(M122,'SMILES Materials Info'!$B:$B,0),4))</f>
        <v>4.0339702760084929E-4</v>
      </c>
      <c r="Q122" s="55" t="s">
        <v>38</v>
      </c>
      <c r="R122" s="55" t="str">
        <f>INDEX('SMILES Materials Info'!$A:$F,MATCH(Q122,'SMILES Materials Info'!$B:$B,0),1)</f>
        <v>[Li+].[N+](=O)([O-])[O-]</v>
      </c>
      <c r="S122" s="55">
        <v>20.3</v>
      </c>
      <c r="T122" s="55">
        <f>S122/1000/( INDEX('SMILES Materials Info'!$A:$F,MATCH(Q122,'SMILES Materials Info'!$B:$B,0),4))</f>
        <v>2.9444186586214901E-4</v>
      </c>
      <c r="U122" s="55" t="s">
        <v>34</v>
      </c>
      <c r="V122" s="55" t="str">
        <f>INDEX('SMILES Materials Info'!$A:$F,MATCH(U122,'SMILES Materials Info'!$B:$B,0),1)</f>
        <v>[Li+].[B-]12(OC(=O)C(=O)O1)OC(=O)C(=O)O2  </v>
      </c>
      <c r="W122" s="55">
        <v>0</v>
      </c>
      <c r="X122" s="55">
        <f>W122/1000/( INDEX('SMILES Materials Info'!$A:$F,MATCH(U122,'SMILES Materials Info'!$B:$B,0),4))</f>
        <v>0</v>
      </c>
      <c r="Y122" s="55" t="s">
        <v>19</v>
      </c>
      <c r="Z122" s="55" t="str">
        <f>INDEX('SMILES Materials Info'!$A:$F,MATCH(Y122,'SMILES Materials Info'!$B:$B,0),1)</f>
        <v>[Li+].C(F)(F)(F)S(=O)(=O)[N-]S(=O)(=O)C(F)(F)F</v>
      </c>
      <c r="AA122" s="55">
        <v>114.8</v>
      </c>
      <c r="AB122" s="55">
        <f>AA122/1000/( INDEX('SMILES Materials Info'!$A:$F,MATCH(Y122,'SMILES Materials Info'!$B:$B,0),4))</f>
        <v>3.9989828371180843E-4</v>
      </c>
      <c r="AC122" s="55" t="s">
        <v>42</v>
      </c>
      <c r="AD122" s="55" t="str">
        <f>INDEX('SMILES Materials Info'!$A:$F,MATCH(AC122,'SMILES Materials Info'!$B:$B,0),1)</f>
        <v>C1COCO1</v>
      </c>
      <c r="AE122" s="55">
        <v>504.5</v>
      </c>
      <c r="AF122" s="55">
        <f>AE122/1000/( INDEX('SMILES Materials Info'!$A:$F,MATCH(AC122,'SMILES Materials Info'!$B:$B,0),4))</f>
        <v>6.8102971152418351E-3</v>
      </c>
      <c r="AG122" s="56" t="s">
        <v>83</v>
      </c>
      <c r="AH122" s="55" t="str">
        <f>INDEX('SMILES Materials Info'!$A:$F,MATCH(AG122,'SMILES Materials Info'!$B:$B,0),1)</f>
        <v>CN1CCN(C1=O)C</v>
      </c>
      <c r="AI122" s="55">
        <v>23.2</v>
      </c>
      <c r="AJ122" s="55">
        <f>AI122/1000/( INDEX('SMILES Materials Info'!$A:$F,MATCH(AG122,'SMILES Materials Info'!$B:$B,0),4))</f>
        <v>2.0324491011669064E-4</v>
      </c>
      <c r="AK122" s="56" t="s">
        <v>55</v>
      </c>
      <c r="AL122" s="55" t="str">
        <f>INDEX('SMILES Materials Info'!$A:$F,MATCH(AK122,'SMILES Materials Info'!$B:$B,0),1)</f>
        <v>C1COC(=O)O1</v>
      </c>
      <c r="AM122" s="55">
        <v>88</v>
      </c>
      <c r="AN122" s="55">
        <f>AM122/1000/( INDEX('SMILES Materials Info'!$A:$F,MATCH(AK122,'SMILES Materials Info'!$B:$B,0),4))</f>
        <v>9.99295950580273E-4</v>
      </c>
      <c r="AO122" s="56" t="s">
        <v>53</v>
      </c>
      <c r="AP122" s="55" t="str">
        <f>INDEX('SMILES Materials Info'!$A:$F,MATCH(AO122,'SMILES Materials Info'!$B:$B,0),1)</f>
        <v>COCCOCCOCCOCCOC</v>
      </c>
      <c r="AQ122" s="55">
        <v>201.7</v>
      </c>
      <c r="AR122" s="55">
        <f>AQ122/1000/( INDEX('SMILES Materials Info'!$A:$F,MATCH(AO122,'SMILES Materials Info'!$B:$B,0),4))</f>
        <v>9.0740999005762971E-4</v>
      </c>
      <c r="AT122" s="55" t="s">
        <v>176</v>
      </c>
    </row>
    <row r="123" spans="1:46" s="57" customFormat="1" x14ac:dyDescent="0.2">
      <c r="A123" s="57" t="s">
        <v>322</v>
      </c>
      <c r="B123" s="57" t="s">
        <v>163</v>
      </c>
      <c r="C123" s="57" t="s">
        <v>164</v>
      </c>
      <c r="D123" s="57" t="s">
        <v>10</v>
      </c>
      <c r="E123" s="57" t="s">
        <v>165</v>
      </c>
      <c r="F123" s="57" t="s">
        <v>171</v>
      </c>
      <c r="G123" s="57">
        <v>5.2</v>
      </c>
      <c r="H123" s="57">
        <v>43.622999999999998</v>
      </c>
      <c r="I123" s="54" t="s">
        <v>167</v>
      </c>
      <c r="J123" s="57" t="s">
        <v>168</v>
      </c>
      <c r="K123" s="57" t="s">
        <v>10</v>
      </c>
      <c r="L123" s="57" t="s">
        <v>169</v>
      </c>
      <c r="M123" s="58" t="s">
        <v>30</v>
      </c>
      <c r="N123" s="57" t="str">
        <f>INDEX('SMILES Materials Info'!A:F,MATCH(M123,'SMILES Materials Info'!B:B,0),1)</f>
        <v>[Li+].[Cl-]  </v>
      </c>
      <c r="O123" s="57">
        <v>17</v>
      </c>
      <c r="P123" s="57">
        <f>O123/1000/( INDEX('SMILES Materials Info'!$A:$F,MATCH(M123,'SMILES Materials Info'!$B:$B,0),4))</f>
        <v>4.010379806558151E-4</v>
      </c>
      <c r="Q123" s="57" t="s">
        <v>38</v>
      </c>
      <c r="R123" s="57" t="str">
        <f>INDEX('SMILES Materials Info'!$A:$F,MATCH(Q123,'SMILES Materials Info'!$B:$B,0),1)</f>
        <v>[Li+].[N+](=O)([O-])[O-]</v>
      </c>
      <c r="S123" s="57">
        <v>41.5</v>
      </c>
      <c r="T123" s="57">
        <f>S123/1000/( INDEX('SMILES Materials Info'!$A:$F,MATCH(Q123,'SMILES Materials Info'!$B:$B,0),4))</f>
        <v>6.019378045950337E-4</v>
      </c>
      <c r="U123" s="57" t="s">
        <v>34</v>
      </c>
      <c r="V123" s="57" t="str">
        <f>INDEX('SMILES Materials Info'!$A:$F,MATCH(U123,'SMILES Materials Info'!$B:$B,0),1)</f>
        <v>[Li+].[B-]12(OC(=O)C(=O)O1)OC(=O)C(=O)O2  </v>
      </c>
      <c r="W123" s="57">
        <v>0</v>
      </c>
      <c r="X123" s="57">
        <f>W123/1000/( INDEX('SMILES Materials Info'!$A:$F,MATCH(U123,'SMILES Materials Info'!$B:$B,0),4))</f>
        <v>0</v>
      </c>
      <c r="Y123" s="57" t="s">
        <v>19</v>
      </c>
      <c r="Z123" s="57" t="str">
        <f>INDEX('SMILES Materials Info'!$A:$F,MATCH(Y123,'SMILES Materials Info'!$B:$B,0),1)</f>
        <v>[Li+].C(F)(F)(F)S(=O)(=O)[N-]S(=O)(=O)C(F)(F)F</v>
      </c>
      <c r="AA123" s="57">
        <v>28.8</v>
      </c>
      <c r="AB123" s="57">
        <f>AA123/1000/( INDEX('SMILES Materials Info'!$A:$F,MATCH(Y123,'SMILES Materials Info'!$B:$B,0),4))</f>
        <v>1.0032291438066275E-4</v>
      </c>
      <c r="AC123" s="57" t="s">
        <v>42</v>
      </c>
      <c r="AD123" s="57" t="str">
        <f>INDEX('SMILES Materials Info'!$A:$F,MATCH(AC123,'SMILES Materials Info'!$B:$B,0),1)</f>
        <v>C1COCO1</v>
      </c>
      <c r="AE123" s="57">
        <v>505.9</v>
      </c>
      <c r="AF123" s="57">
        <f>AE123/1000/( INDEX('SMILES Materials Info'!$A:$F,MATCH(AC123,'SMILES Materials Info'!$B:$B,0),4))</f>
        <v>6.8291958584754111E-3</v>
      </c>
      <c r="AG123" s="58" t="s">
        <v>83</v>
      </c>
      <c r="AH123" s="57" t="str">
        <f>INDEX('SMILES Materials Info'!$A:$F,MATCH(AG123,'SMILES Materials Info'!$B:$B,0),1)</f>
        <v>CN1CCN(C1=O)C</v>
      </c>
      <c r="AI123" s="57">
        <v>23.5</v>
      </c>
      <c r="AJ123" s="57">
        <f>AI123/1000/( INDEX('SMILES Materials Info'!$A:$F,MATCH(AG123,'SMILES Materials Info'!$B:$B,0),4))</f>
        <v>2.0587307705785475E-4</v>
      </c>
      <c r="AK123" s="58" t="s">
        <v>55</v>
      </c>
      <c r="AL123" s="57" t="str">
        <f>INDEX('SMILES Materials Info'!$A:$F,MATCH(AK123,'SMILES Materials Info'!$B:$B,0),1)</f>
        <v>C1COC(=O)O1</v>
      </c>
      <c r="AM123" s="57">
        <v>88.3</v>
      </c>
      <c r="AN123" s="57">
        <f>AM123/1000/( INDEX('SMILES Materials Info'!$A:$F,MATCH(AK123,'SMILES Materials Info'!$B:$B,0),4))</f>
        <v>1.0027026413208875E-3</v>
      </c>
      <c r="AO123" s="58" t="s">
        <v>53</v>
      </c>
      <c r="AP123" s="57" t="str">
        <f>INDEX('SMILES Materials Info'!$A:$F,MATCH(AO123,'SMILES Materials Info'!$B:$B,0),1)</f>
        <v>COCCOCCOCCOCCOC</v>
      </c>
      <c r="AQ123" s="57">
        <v>200</v>
      </c>
      <c r="AR123" s="57">
        <f>AQ123/1000/( INDEX('SMILES Materials Info'!$A:$F,MATCH(AO123,'SMILES Materials Info'!$B:$B,0),4))</f>
        <v>8.9976201294757543E-4</v>
      </c>
      <c r="AT123" s="57" t="s">
        <v>176</v>
      </c>
    </row>
    <row r="124" spans="1:46" s="55" customFormat="1" x14ac:dyDescent="0.2">
      <c r="A124" s="55" t="s">
        <v>323</v>
      </c>
      <c r="B124" s="55" t="s">
        <v>163</v>
      </c>
      <c r="C124" s="55" t="s">
        <v>164</v>
      </c>
      <c r="D124" s="55" t="s">
        <v>10</v>
      </c>
      <c r="E124" s="55" t="s">
        <v>165</v>
      </c>
      <c r="F124" s="55" t="s">
        <v>171</v>
      </c>
      <c r="G124" s="55">
        <v>5.4</v>
      </c>
      <c r="H124" s="55">
        <v>43.548400000000001</v>
      </c>
      <c r="I124" s="8" t="s">
        <v>167</v>
      </c>
      <c r="J124" s="55" t="s">
        <v>168</v>
      </c>
      <c r="K124" s="55" t="s">
        <v>10</v>
      </c>
      <c r="L124" s="55" t="s">
        <v>169</v>
      </c>
      <c r="M124" s="56" t="s">
        <v>30</v>
      </c>
      <c r="N124" s="55" t="str">
        <f>INDEX('SMILES Materials Info'!A:F,MATCH(M124,'SMILES Materials Info'!B:B,0),1)</f>
        <v>[Li+].[Cl-]  </v>
      </c>
      <c r="O124" s="55">
        <v>25.5</v>
      </c>
      <c r="P124" s="55">
        <f>O124/1000/( INDEX('SMILES Materials Info'!$A:$F,MATCH(M124,'SMILES Materials Info'!$B:$B,0),4))</f>
        <v>6.0155697098372251E-4</v>
      </c>
      <c r="Q124" s="55" t="s">
        <v>38</v>
      </c>
      <c r="R124" s="55" t="str">
        <f>INDEX('SMILES Materials Info'!$A:$F,MATCH(Q124,'SMILES Materials Info'!$B:$B,0),1)</f>
        <v>[Li+].[N+](=O)([O-])[O-]</v>
      </c>
      <c r="S124" s="55">
        <v>20.7</v>
      </c>
      <c r="T124" s="55">
        <f>S124/1000/( INDEX('SMILES Materials Info'!$A:$F,MATCH(Q124,'SMILES Materials Info'!$B:$B,0),4))</f>
        <v>3.0024367602692037E-4</v>
      </c>
      <c r="U124" s="55" t="s">
        <v>34</v>
      </c>
      <c r="V124" s="55" t="str">
        <f>INDEX('SMILES Materials Info'!$A:$F,MATCH(U124,'SMILES Materials Info'!$B:$B,0),1)</f>
        <v>[Li+].[B-]12(OC(=O)C(=O)O1)OC(=O)C(=O)O2  </v>
      </c>
      <c r="W124" s="55">
        <v>0</v>
      </c>
      <c r="X124" s="55">
        <f>W124/1000/( INDEX('SMILES Materials Info'!$A:$F,MATCH(U124,'SMILES Materials Info'!$B:$B,0),4))</f>
        <v>0</v>
      </c>
      <c r="Y124" s="55" t="s">
        <v>19</v>
      </c>
      <c r="Z124" s="55" t="str">
        <f>INDEX('SMILES Materials Info'!$A:$F,MATCH(Y124,'SMILES Materials Info'!$B:$B,0),1)</f>
        <v>[Li+].C(F)(F)(F)S(=O)(=O)[N-]S(=O)(=O)C(F)(F)F</v>
      </c>
      <c r="AA124" s="55">
        <v>57.8</v>
      </c>
      <c r="AB124" s="55">
        <f>AA124/1000/( INDEX('SMILES Materials Info'!$A:$F,MATCH(Y124,'SMILES Materials Info'!$B:$B,0),4))</f>
        <v>2.0134251566674674E-4</v>
      </c>
      <c r="AC124" s="55" t="s">
        <v>42</v>
      </c>
      <c r="AD124" s="55" t="str">
        <f>INDEX('SMILES Materials Info'!$A:$F,MATCH(AC124,'SMILES Materials Info'!$B:$B,0),1)</f>
        <v>C1COCO1</v>
      </c>
      <c r="AE124" s="55">
        <v>521.1</v>
      </c>
      <c r="AF124" s="55">
        <f>AE124/1000/( INDEX('SMILES Materials Info'!$A:$F,MATCH(AC124,'SMILES Materials Info'!$B:$B,0),4))</f>
        <v>7.034382213582796E-3</v>
      </c>
      <c r="AG124" s="56" t="s">
        <v>83</v>
      </c>
      <c r="AH124" s="55" t="str">
        <f>INDEX('SMILES Materials Info'!$A:$F,MATCH(AG124,'SMILES Materials Info'!$B:$B,0),1)</f>
        <v>CN1CCN(C1=O)C</v>
      </c>
      <c r="AI124" s="55">
        <v>68.5</v>
      </c>
      <c r="AJ124" s="55">
        <f>AI124/1000/( INDEX('SMILES Materials Info'!$A:$F,MATCH(AG124,'SMILES Materials Info'!$B:$B,0),4))</f>
        <v>6.0009811823247023E-4</v>
      </c>
      <c r="AK124" s="56" t="s">
        <v>55</v>
      </c>
      <c r="AL124" s="55" t="str">
        <f>INDEX('SMILES Materials Info'!$A:$F,MATCH(AK124,'SMILES Materials Info'!$B:$B,0),1)</f>
        <v>C1COC(=O)O1</v>
      </c>
      <c r="AM124" s="55">
        <v>56.1</v>
      </c>
      <c r="AN124" s="55">
        <f>AM124/1000/( INDEX('SMILES Materials Info'!$A:$F,MATCH(AK124,'SMILES Materials Info'!$B:$B,0),4))</f>
        <v>6.3705116849492409E-4</v>
      </c>
      <c r="AO124" s="56" t="s">
        <v>53</v>
      </c>
      <c r="AP124" s="55" t="str">
        <f>INDEX('SMILES Materials Info'!$A:$F,MATCH(AO124,'SMILES Materials Info'!$B:$B,0),1)</f>
        <v>COCCOCCOCCOCCOC</v>
      </c>
      <c r="AQ124" s="55">
        <v>157.30000000000001</v>
      </c>
      <c r="AR124" s="55">
        <f>AQ124/1000/( INDEX('SMILES Materials Info'!$A:$F,MATCH(AO124,'SMILES Materials Info'!$B:$B,0),4))</f>
        <v>7.0766282318326815E-4</v>
      </c>
      <c r="AT124" s="55" t="s">
        <v>176</v>
      </c>
    </row>
    <row r="125" spans="1:46" s="55" customFormat="1" x14ac:dyDescent="0.2">
      <c r="A125" s="55" t="s">
        <v>324</v>
      </c>
      <c r="B125" s="55" t="s">
        <v>163</v>
      </c>
      <c r="C125" s="55" t="s">
        <v>164</v>
      </c>
      <c r="D125" s="55" t="s">
        <v>10</v>
      </c>
      <c r="E125" s="55" t="s">
        <v>165</v>
      </c>
      <c r="F125" s="55" t="s">
        <v>171</v>
      </c>
      <c r="G125" s="55">
        <v>5.3</v>
      </c>
      <c r="H125" s="55">
        <v>42.063499999999998</v>
      </c>
      <c r="I125" s="8" t="s">
        <v>167</v>
      </c>
      <c r="J125" s="55" t="s">
        <v>168</v>
      </c>
      <c r="K125" s="55" t="s">
        <v>10</v>
      </c>
      <c r="L125" s="55" t="s">
        <v>169</v>
      </c>
      <c r="M125" s="56" t="s">
        <v>30</v>
      </c>
      <c r="N125" s="55" t="str">
        <f>INDEX('SMILES Materials Info'!A:F,MATCH(M125,'SMILES Materials Info'!B:B,0),1)</f>
        <v>[Li+].[Cl-]  </v>
      </c>
      <c r="O125" s="55">
        <v>33.9</v>
      </c>
      <c r="P125" s="55">
        <f>O125/1000/( INDEX('SMILES Materials Info'!$A:$F,MATCH(M125,'SMILES Materials Info'!$B:$B,0),4))</f>
        <v>7.9971691436659591E-4</v>
      </c>
      <c r="Q125" s="55" t="s">
        <v>38</v>
      </c>
      <c r="R125" s="55" t="str">
        <f>INDEX('SMILES Materials Info'!$A:$F,MATCH(Q125,'SMILES Materials Info'!$B:$B,0),1)</f>
        <v>[Li+].[N+](=O)([O-])[O-]</v>
      </c>
      <c r="S125" s="55">
        <v>13.8</v>
      </c>
      <c r="T125" s="55">
        <f>S125/1000/( INDEX('SMILES Materials Info'!$A:$F,MATCH(Q125,'SMILES Materials Info'!$B:$B,0),4))</f>
        <v>2.0016245068461361E-4</v>
      </c>
      <c r="U125" s="55" t="s">
        <v>34</v>
      </c>
      <c r="V125" s="55" t="str">
        <f>INDEX('SMILES Materials Info'!$A:$F,MATCH(U125,'SMILES Materials Info'!$B:$B,0),1)</f>
        <v>[Li+].[B-]12(OC(=O)C(=O)O1)OC(=O)C(=O)O2  </v>
      </c>
      <c r="W125" s="55">
        <v>0</v>
      </c>
      <c r="X125" s="55">
        <f>W125/1000/( INDEX('SMILES Materials Info'!$A:$F,MATCH(U125,'SMILES Materials Info'!$B:$B,0),4))</f>
        <v>0</v>
      </c>
      <c r="Y125" s="55" t="s">
        <v>19</v>
      </c>
      <c r="Z125" s="55" t="str">
        <f>INDEX('SMILES Materials Info'!$A:$F,MATCH(Y125,'SMILES Materials Info'!$B:$B,0),1)</f>
        <v>[Li+].C(F)(F)(F)S(=O)(=O)[N-]S(=O)(=O)C(F)(F)F</v>
      </c>
      <c r="AA125" s="55">
        <v>86.8</v>
      </c>
      <c r="AB125" s="55">
        <f>AA125/1000/( INDEX('SMILES Materials Info'!$A:$F,MATCH(Y125,'SMILES Materials Info'!$B:$B,0),4))</f>
        <v>3.023621169528308E-4</v>
      </c>
      <c r="AC125" s="55" t="s">
        <v>42</v>
      </c>
      <c r="AD125" s="55" t="str">
        <f>INDEX('SMILES Materials Info'!$A:$F,MATCH(AC125,'SMILES Materials Info'!$B:$B,0),1)</f>
        <v>C1COCO1</v>
      </c>
      <c r="AE125" s="55">
        <v>444.4</v>
      </c>
      <c r="AF125" s="55">
        <f>AE125/1000/( INDEX('SMILES Materials Info'!$A:$F,MATCH(AC125,'SMILES Materials Info'!$B:$B,0),4))</f>
        <v>5.9990010664290813E-3</v>
      </c>
      <c r="AG125" s="56" t="s">
        <v>83</v>
      </c>
      <c r="AH125" s="55" t="str">
        <f>INDEX('SMILES Materials Info'!$A:$F,MATCH(AG125,'SMILES Materials Info'!$B:$B,0),1)</f>
        <v>CN1CCN(C1=O)C</v>
      </c>
      <c r="AI125" s="55">
        <v>58.2</v>
      </c>
      <c r="AJ125" s="55">
        <f>AI125/1000/( INDEX('SMILES Materials Info'!$A:$F,MATCH(AG125,'SMILES Materials Info'!$B:$B,0),4))</f>
        <v>5.09864386585836E-4</v>
      </c>
      <c r="AK125" s="56" t="s">
        <v>55</v>
      </c>
      <c r="AL125" s="55" t="str">
        <f>INDEX('SMILES Materials Info'!$A:$F,MATCH(AK125,'SMILES Materials Info'!$B:$B,0),1)</f>
        <v>C1COC(=O)O1</v>
      </c>
      <c r="AM125" s="55">
        <v>124.4</v>
      </c>
      <c r="AN125" s="55">
        <f>AM125/1000/( INDEX('SMILES Materials Info'!$A:$F,MATCH(AK125,'SMILES Materials Info'!$B:$B,0),4))</f>
        <v>1.4126410937748406E-3</v>
      </c>
      <c r="AO125" s="56" t="s">
        <v>53</v>
      </c>
      <c r="AP125" s="55" t="str">
        <f>INDEX('SMILES Materials Info'!$A:$F,MATCH(AO125,'SMILES Materials Info'!$B:$B,0),1)</f>
        <v>COCCOCCOCCOCCOC</v>
      </c>
      <c r="AQ125" s="55">
        <v>183.2</v>
      </c>
      <c r="AR125" s="55">
        <f>AQ125/1000/( INDEX('SMILES Materials Info'!$A:$F,MATCH(AO125,'SMILES Materials Info'!$B:$B,0),4))</f>
        <v>8.2418200385997898E-4</v>
      </c>
      <c r="AT125" s="55" t="s">
        <v>176</v>
      </c>
    </row>
    <row r="126" spans="1:46" s="55" customFormat="1" x14ac:dyDescent="0.2">
      <c r="A126" s="55" t="s">
        <v>325</v>
      </c>
      <c r="B126" s="55" t="s">
        <v>163</v>
      </c>
      <c r="C126" s="55" t="s">
        <v>164</v>
      </c>
      <c r="D126" s="55" t="s">
        <v>10</v>
      </c>
      <c r="E126" s="55" t="s">
        <v>165</v>
      </c>
      <c r="F126" s="55" t="s">
        <v>171</v>
      </c>
      <c r="G126" s="55">
        <v>5.5</v>
      </c>
      <c r="H126" s="55">
        <v>42.968800000000002</v>
      </c>
      <c r="I126" s="8" t="s">
        <v>167</v>
      </c>
      <c r="J126" s="55" t="s">
        <v>168</v>
      </c>
      <c r="K126" s="55" t="s">
        <v>10</v>
      </c>
      <c r="L126" s="55" t="s">
        <v>169</v>
      </c>
      <c r="M126" s="56" t="s">
        <v>30</v>
      </c>
      <c r="N126" s="55" t="str">
        <f>INDEX('SMILES Materials Info'!A:F,MATCH(M126,'SMILES Materials Info'!B:B,0),1)</f>
        <v>[Li+].[Cl-]  </v>
      </c>
      <c r="O126" s="55">
        <v>29.7</v>
      </c>
      <c r="P126" s="55">
        <f>O126/1000/( INDEX('SMILES Materials Info'!$A:$F,MATCH(M126,'SMILES Materials Info'!$B:$B,0),4))</f>
        <v>7.0063694267515921E-4</v>
      </c>
      <c r="Q126" s="55" t="s">
        <v>38</v>
      </c>
      <c r="R126" s="55" t="str">
        <f>INDEX('SMILES Materials Info'!$A:$F,MATCH(Q126,'SMILES Materials Info'!$B:$B,0),1)</f>
        <v>[Li+].[N+](=O)([O-])[O-]</v>
      </c>
      <c r="S126" s="55">
        <v>13.8</v>
      </c>
      <c r="T126" s="55">
        <f>S126/1000/( INDEX('SMILES Materials Info'!$A:$F,MATCH(Q126,'SMILES Materials Info'!$B:$B,0),4))</f>
        <v>2.0016245068461361E-4</v>
      </c>
      <c r="U126" s="55" t="s">
        <v>34</v>
      </c>
      <c r="V126" s="55" t="str">
        <f>INDEX('SMILES Materials Info'!$A:$F,MATCH(U126,'SMILES Materials Info'!$B:$B,0),1)</f>
        <v>[Li+].[B-]12(OC(=O)C(=O)O1)OC(=O)C(=O)O2  </v>
      </c>
      <c r="W126" s="55">
        <v>0</v>
      </c>
      <c r="X126" s="55">
        <f>W126/1000/( INDEX('SMILES Materials Info'!$A:$F,MATCH(U126,'SMILES Materials Info'!$B:$B,0),4))</f>
        <v>0</v>
      </c>
      <c r="Y126" s="55" t="s">
        <v>19</v>
      </c>
      <c r="Z126" s="55" t="str">
        <f>INDEX('SMILES Materials Info'!$A:$F,MATCH(Y126,'SMILES Materials Info'!$B:$B,0),1)</f>
        <v>[Li+].C(F)(F)(F)S(=O)(=O)[N-]S(=O)(=O)C(F)(F)F</v>
      </c>
      <c r="AA126" s="55">
        <v>86.5</v>
      </c>
      <c r="AB126" s="55">
        <f>AA126/1000/( INDEX('SMILES Materials Info'!$A:$F,MATCH(Y126,'SMILES Materials Info'!$B:$B,0),4))</f>
        <v>3.0131708659469886E-4</v>
      </c>
      <c r="AC126" s="55" t="s">
        <v>42</v>
      </c>
      <c r="AD126" s="55" t="str">
        <f>INDEX('SMILES Materials Info'!$A:$F,MATCH(AC126,'SMILES Materials Info'!$B:$B,0),1)</f>
        <v>C1COCO1</v>
      </c>
      <c r="AE126" s="55">
        <v>445</v>
      </c>
      <c r="AF126" s="55">
        <f>AE126/1000/( INDEX('SMILES Materials Info'!$A:$F,MATCH(AC126,'SMILES Materials Info'!$B:$B,0),4))</f>
        <v>6.0071005278148999E-3</v>
      </c>
      <c r="AG126" s="56" t="s">
        <v>83</v>
      </c>
      <c r="AH126" s="55" t="str">
        <f>INDEX('SMILES Materials Info'!$A:$F,MATCH(AG126,'SMILES Materials Info'!$B:$B,0),1)</f>
        <v>CN1CCN(C1=O)C</v>
      </c>
      <c r="AI126" s="55">
        <v>68.5</v>
      </c>
      <c r="AJ126" s="55">
        <f>AI126/1000/( INDEX('SMILES Materials Info'!$A:$F,MATCH(AG126,'SMILES Materials Info'!$B:$B,0),4))</f>
        <v>6.0009811823247023E-4</v>
      </c>
      <c r="AK126" s="56" t="s">
        <v>55</v>
      </c>
      <c r="AL126" s="55" t="str">
        <f>INDEX('SMILES Materials Info'!$A:$F,MATCH(AK126,'SMILES Materials Info'!$B:$B,0),1)</f>
        <v>C1COC(=O)O1</v>
      </c>
      <c r="AM126" s="55">
        <v>124</v>
      </c>
      <c r="AN126" s="55">
        <f>AM126/1000/( INDEX('SMILES Materials Info'!$A:$F,MATCH(AK126,'SMILES Materials Info'!$B:$B,0),4))</f>
        <v>1.408098839454021E-3</v>
      </c>
      <c r="AO126" s="56" t="s">
        <v>53</v>
      </c>
      <c r="AP126" s="55" t="str">
        <f>INDEX('SMILES Materials Info'!$A:$F,MATCH(AO126,'SMILES Materials Info'!$B:$B,0),1)</f>
        <v>COCCOCCOCCOCCOC</v>
      </c>
      <c r="AQ126" s="55">
        <v>177.9</v>
      </c>
      <c r="AR126" s="55">
        <f>AQ126/1000/( INDEX('SMILES Materials Info'!$A:$F,MATCH(AO126,'SMILES Materials Info'!$B:$B,0),4))</f>
        <v>8.0033831051686823E-4</v>
      </c>
      <c r="AT126" s="55" t="s">
        <v>176</v>
      </c>
    </row>
    <row r="127" spans="1:46" s="55" customFormat="1" x14ac:dyDescent="0.2">
      <c r="A127" s="55" t="s">
        <v>326</v>
      </c>
      <c r="B127" s="55" t="s">
        <v>163</v>
      </c>
      <c r="C127" s="55" t="s">
        <v>164</v>
      </c>
      <c r="D127" s="55" t="s">
        <v>10</v>
      </c>
      <c r="E127" s="55" t="s">
        <v>165</v>
      </c>
      <c r="F127" s="55" t="s">
        <v>171</v>
      </c>
      <c r="G127" s="55">
        <v>5.6</v>
      </c>
      <c r="H127" s="55">
        <v>43.410899999999998</v>
      </c>
      <c r="I127" s="8" t="s">
        <v>167</v>
      </c>
      <c r="J127" s="55" t="s">
        <v>168</v>
      </c>
      <c r="K127" s="55" t="s">
        <v>10</v>
      </c>
      <c r="L127" s="55" t="s">
        <v>169</v>
      </c>
      <c r="M127" s="56" t="s">
        <v>30</v>
      </c>
      <c r="N127" s="55" t="str">
        <f>INDEX('SMILES Materials Info'!A:F,MATCH(M127,'SMILES Materials Info'!B:B,0),1)</f>
        <v>[Li+].[Cl-]  </v>
      </c>
      <c r="O127" s="55">
        <v>21.2</v>
      </c>
      <c r="P127" s="55">
        <f>O127/1000/( INDEX('SMILES Materials Info'!$A:$F,MATCH(M127,'SMILES Materials Info'!$B:$B,0),4))</f>
        <v>5.0011795234725174E-4</v>
      </c>
      <c r="Q127" s="55" t="s">
        <v>38</v>
      </c>
      <c r="R127" s="55" t="str">
        <f>INDEX('SMILES Materials Info'!$A:$F,MATCH(Q127,'SMILES Materials Info'!$B:$B,0),1)</f>
        <v>[Li+].[N+](=O)([O-])[O-]</v>
      </c>
      <c r="S127" s="55">
        <v>6.9</v>
      </c>
      <c r="T127" s="55">
        <f>S127/1000/( INDEX('SMILES Materials Info'!$A:$F,MATCH(Q127,'SMILES Materials Info'!$B:$B,0),4))</f>
        <v>1.0008122534230681E-4</v>
      </c>
      <c r="U127" s="55" t="s">
        <v>34</v>
      </c>
      <c r="V127" s="55" t="str">
        <f>INDEX('SMILES Materials Info'!$A:$F,MATCH(U127,'SMILES Materials Info'!$B:$B,0),1)</f>
        <v>[Li+].[B-]12(OC(=O)C(=O)O1)OC(=O)C(=O)O2  </v>
      </c>
      <c r="W127" s="55">
        <v>0</v>
      </c>
      <c r="X127" s="55">
        <f>W127/1000/( INDEX('SMILES Materials Info'!$A:$F,MATCH(U127,'SMILES Materials Info'!$B:$B,0),4))</f>
        <v>0</v>
      </c>
      <c r="Y127" s="55" t="s">
        <v>19</v>
      </c>
      <c r="Z127" s="55" t="str">
        <f>INDEX('SMILES Materials Info'!$A:$F,MATCH(Y127,'SMILES Materials Info'!$B:$B,0),1)</f>
        <v>[Li+].C(F)(F)(F)S(=O)(=O)[N-]S(=O)(=O)C(F)(F)F</v>
      </c>
      <c r="AA127" s="55">
        <v>86.2</v>
      </c>
      <c r="AB127" s="55">
        <f>AA127/1000/( INDEX('SMILES Materials Info'!$A:$F,MATCH(Y127,'SMILES Materials Info'!$B:$B,0),4))</f>
        <v>3.0027205623656697E-4</v>
      </c>
      <c r="AC127" s="55" t="s">
        <v>42</v>
      </c>
      <c r="AD127" s="55" t="str">
        <f>INDEX('SMILES Materials Info'!$A:$F,MATCH(AC127,'SMILES Materials Info'!$B:$B,0),1)</f>
        <v>C1COCO1</v>
      </c>
      <c r="AE127" s="55">
        <v>424.5</v>
      </c>
      <c r="AF127" s="55">
        <f>AE127/1000/( INDEX('SMILES Materials Info'!$A:$F,MATCH(AC127,'SMILES Materials Info'!$B:$B,0),4))</f>
        <v>5.730368930466123E-3</v>
      </c>
      <c r="AG127" s="56" t="s">
        <v>83</v>
      </c>
      <c r="AH127" s="55" t="str">
        <f>INDEX('SMILES Materials Info'!$A:$F,MATCH(AG127,'SMILES Materials Info'!$B:$B,0),1)</f>
        <v>CN1CCN(C1=O)C</v>
      </c>
      <c r="AI127" s="55">
        <v>92</v>
      </c>
      <c r="AJ127" s="55">
        <f>AI127/1000/( INDEX('SMILES Materials Info'!$A:$F,MATCH(AG127,'SMILES Materials Info'!$B:$B,0),4))</f>
        <v>8.0597119529032498E-4</v>
      </c>
      <c r="AK127" s="56" t="s">
        <v>55</v>
      </c>
      <c r="AL127" s="55" t="str">
        <f>INDEX('SMILES Materials Info'!$A:$F,MATCH(AK127,'SMILES Materials Info'!$B:$B,0),1)</f>
        <v>C1COC(=O)O1</v>
      </c>
      <c r="AM127" s="55">
        <v>141.6</v>
      </c>
      <c r="AN127" s="55">
        <f>AM127/1000/( INDEX('SMILES Materials Info'!$A:$F,MATCH(AK127,'SMILES Materials Info'!$B:$B,0),4))</f>
        <v>1.6079580295700758E-3</v>
      </c>
      <c r="AO127" s="56" t="s">
        <v>53</v>
      </c>
      <c r="AP127" s="55" t="str">
        <f>INDEX('SMILES Materials Info'!$A:$F,MATCH(AO127,'SMILES Materials Info'!$B:$B,0),1)</f>
        <v>COCCOCCOCCOCCOC</v>
      </c>
      <c r="AQ127" s="55">
        <v>224.3</v>
      </c>
      <c r="AR127" s="55">
        <f>AQ127/1000/( INDEX('SMILES Materials Info'!$A:$F,MATCH(AO127,'SMILES Materials Info'!$B:$B,0),4))</f>
        <v>1.0090830975207057E-3</v>
      </c>
    </row>
    <row r="128" spans="1:46" s="55" customFormat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6A30-946B-47CB-AF91-573F5FBEED11}">
  <dimension ref="B1:AO131"/>
  <sheetViews>
    <sheetView zoomScale="13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ColWidth="8.6640625" defaultRowHeight="16" x14ac:dyDescent="0.2"/>
  <cols>
    <col min="2" max="2" width="53.1640625" bestFit="1" customWidth="1"/>
    <col min="3" max="10" width="13.33203125" customWidth="1"/>
    <col min="11" max="11" width="9" style="17" bestFit="1" customWidth="1"/>
    <col min="12" max="12" width="9" bestFit="1" customWidth="1"/>
    <col min="13" max="13" width="9" style="18" bestFit="1" customWidth="1"/>
    <col min="14" max="14" width="9" style="17" bestFit="1" customWidth="1"/>
    <col min="15" max="16" width="11.6640625" bestFit="1" customWidth="1"/>
    <col min="17" max="17" width="11.6640625" style="18" bestFit="1" customWidth="1"/>
    <col min="18" max="18" width="9" style="24" bestFit="1" customWidth="1"/>
    <col min="19" max="20" width="8.6640625" style="25"/>
    <col min="21" max="21" width="8.6640625" style="26"/>
    <col min="34" max="34" width="8.6640625" style="17"/>
    <col min="37" max="37" width="8.6640625" style="18"/>
  </cols>
  <sheetData>
    <row r="1" spans="2:41" s="15" customFormat="1" ht="25.5" customHeight="1" x14ac:dyDescent="0.2">
      <c r="C1" s="35" t="s">
        <v>187</v>
      </c>
      <c r="D1" s="36"/>
      <c r="E1" s="36"/>
      <c r="F1" s="36"/>
      <c r="G1" s="36"/>
      <c r="H1" s="36"/>
      <c r="I1" s="36"/>
      <c r="J1" s="37"/>
      <c r="K1" s="32" t="s">
        <v>188</v>
      </c>
      <c r="L1" s="33"/>
      <c r="M1" s="34"/>
      <c r="N1" s="29" t="s">
        <v>189</v>
      </c>
      <c r="O1" s="30"/>
      <c r="P1" s="30"/>
      <c r="Q1" s="31"/>
      <c r="R1" s="38" t="s">
        <v>190</v>
      </c>
      <c r="S1" s="39"/>
      <c r="T1" s="39"/>
      <c r="U1" s="40"/>
      <c r="V1" s="28" t="s">
        <v>191</v>
      </c>
      <c r="W1" s="28"/>
      <c r="X1" s="28"/>
      <c r="Y1" s="28"/>
      <c r="Z1" s="41" t="s">
        <v>192</v>
      </c>
      <c r="AA1" s="28"/>
      <c r="AB1" s="28"/>
      <c r="AC1" s="42"/>
      <c r="AD1" s="28" t="s">
        <v>193</v>
      </c>
      <c r="AE1" s="28"/>
      <c r="AF1" s="28"/>
      <c r="AG1" s="28"/>
      <c r="AH1" s="29" t="s">
        <v>194</v>
      </c>
      <c r="AI1" s="30"/>
      <c r="AJ1" s="30"/>
      <c r="AK1" s="31"/>
      <c r="AL1" s="28" t="s">
        <v>195</v>
      </c>
      <c r="AM1" s="28"/>
      <c r="AN1" s="28"/>
      <c r="AO1" s="28"/>
    </row>
    <row r="2" spans="2:41" s="16" customFormat="1" ht="65.5" customHeight="1" thickBot="1" x14ac:dyDescent="0.25">
      <c r="B2" s="11" t="s">
        <v>196</v>
      </c>
      <c r="C2" s="12" t="s">
        <v>197</v>
      </c>
      <c r="D2" s="11" t="s">
        <v>198</v>
      </c>
      <c r="E2" s="11" t="s">
        <v>199</v>
      </c>
      <c r="F2" s="11" t="s">
        <v>200</v>
      </c>
      <c r="G2" s="11" t="s">
        <v>201</v>
      </c>
      <c r="H2" s="11" t="s">
        <v>202</v>
      </c>
      <c r="I2" s="11" t="s">
        <v>203</v>
      </c>
      <c r="J2" s="11" t="s">
        <v>204</v>
      </c>
      <c r="K2" s="12" t="s">
        <v>205</v>
      </c>
      <c r="L2" s="11" t="s">
        <v>199</v>
      </c>
      <c r="M2" s="13" t="s">
        <v>200</v>
      </c>
      <c r="N2" s="12" t="s">
        <v>201</v>
      </c>
      <c r="O2" s="11" t="s">
        <v>202</v>
      </c>
      <c r="P2" s="11" t="s">
        <v>203</v>
      </c>
      <c r="Q2" s="13" t="s">
        <v>204</v>
      </c>
      <c r="R2" s="21" t="s">
        <v>201</v>
      </c>
      <c r="S2" s="22" t="s">
        <v>202</v>
      </c>
      <c r="T2" s="22" t="s">
        <v>203</v>
      </c>
      <c r="U2" s="23" t="s">
        <v>204</v>
      </c>
      <c r="V2" s="11" t="s">
        <v>201</v>
      </c>
      <c r="W2" s="11" t="s">
        <v>202</v>
      </c>
      <c r="X2" s="11" t="s">
        <v>203</v>
      </c>
      <c r="Y2" s="11" t="s">
        <v>204</v>
      </c>
      <c r="Z2" s="12" t="s">
        <v>201</v>
      </c>
      <c r="AA2" s="11" t="s">
        <v>202</v>
      </c>
      <c r="AB2" s="11" t="s">
        <v>203</v>
      </c>
      <c r="AC2" s="13" t="s">
        <v>204</v>
      </c>
      <c r="AD2" s="11" t="s">
        <v>201</v>
      </c>
      <c r="AE2" s="11" t="s">
        <v>202</v>
      </c>
      <c r="AF2" s="11" t="s">
        <v>203</v>
      </c>
      <c r="AG2" s="11" t="s">
        <v>204</v>
      </c>
      <c r="AH2" s="12" t="s">
        <v>201</v>
      </c>
      <c r="AI2" s="11" t="s">
        <v>202</v>
      </c>
      <c r="AJ2" s="11" t="s">
        <v>203</v>
      </c>
      <c r="AK2" s="13" t="s">
        <v>204</v>
      </c>
      <c r="AL2" s="11" t="s">
        <v>201</v>
      </c>
      <c r="AM2" s="11" t="s">
        <v>202</v>
      </c>
      <c r="AN2" s="11" t="s">
        <v>203</v>
      </c>
      <c r="AO2" s="11" t="s">
        <v>204</v>
      </c>
    </row>
    <row r="3" spans="2:41" x14ac:dyDescent="0.2">
      <c r="B3" s="10" t="s">
        <v>329</v>
      </c>
      <c r="C3" s="17"/>
      <c r="M3" s="19"/>
      <c r="Z3" s="17"/>
      <c r="AC3" s="18"/>
    </row>
    <row r="4" spans="2:41" x14ac:dyDescent="0.2">
      <c r="B4" t="s">
        <v>257</v>
      </c>
      <c r="C4" s="17">
        <v>0.5</v>
      </c>
      <c r="D4">
        <v>10</v>
      </c>
      <c r="E4">
        <v>2</v>
      </c>
      <c r="F4">
        <v>3.7</v>
      </c>
      <c r="G4">
        <v>145.0574</v>
      </c>
      <c r="H4">
        <v>2.4677842603346742</v>
      </c>
      <c r="I4">
        <v>88.296073507731279</v>
      </c>
      <c r="J4">
        <v>4.5968110402672346</v>
      </c>
      <c r="K4" s="17">
        <v>5</v>
      </c>
      <c r="L4">
        <v>2</v>
      </c>
      <c r="M4" s="18">
        <v>3.8</v>
      </c>
      <c r="N4" s="17">
        <v>172.95099999999996</v>
      </c>
      <c r="O4">
        <v>2.9548691172368362</v>
      </c>
      <c r="P4">
        <v>93.097941300768895</v>
      </c>
      <c r="Q4" s="18">
        <v>1.6117704139263231</v>
      </c>
      <c r="R4" s="24">
        <v>144.14320000000001</v>
      </c>
      <c r="S4" s="25">
        <v>2.1435087356948208</v>
      </c>
      <c r="T4" s="25">
        <v>93.878557954775033</v>
      </c>
      <c r="U4" s="26">
        <v>4.7179303097195948</v>
      </c>
      <c r="V4">
        <v>104.74820000000003</v>
      </c>
      <c r="W4">
        <v>0.76628108419821883</v>
      </c>
      <c r="X4">
        <v>93.546248349363751</v>
      </c>
      <c r="Y4">
        <v>6.5922491580279656</v>
      </c>
      <c r="Z4" s="17">
        <v>79.787199999999999</v>
      </c>
      <c r="AA4">
        <v>0.16694093266781548</v>
      </c>
      <c r="AB4">
        <v>94.975569842417983</v>
      </c>
      <c r="AC4" s="18">
        <v>4.0797983566188671</v>
      </c>
      <c r="AD4">
        <v>65.0364</v>
      </c>
      <c r="AE4">
        <v>0.20649727601109139</v>
      </c>
      <c r="AF4">
        <v>95.643951309688234</v>
      </c>
      <c r="AG4">
        <v>2.8968144686416801</v>
      </c>
      <c r="AH4" s="17">
        <v>55.889719999999997</v>
      </c>
      <c r="AI4">
        <v>0.12556793778668329</v>
      </c>
      <c r="AJ4">
        <v>95.483316565302033</v>
      </c>
      <c r="AK4" s="18">
        <v>1.9185069103950168</v>
      </c>
      <c r="AL4">
        <v>34.633740000000003</v>
      </c>
      <c r="AM4">
        <v>0.13439802081876259</v>
      </c>
      <c r="AN4">
        <v>92.498715408307021</v>
      </c>
      <c r="AO4">
        <v>7.1566198168397506</v>
      </c>
    </row>
    <row r="5" spans="2:41" x14ac:dyDescent="0.2">
      <c r="B5" t="s">
        <v>258</v>
      </c>
      <c r="C5" s="17">
        <v>0.5</v>
      </c>
      <c r="D5">
        <v>10</v>
      </c>
      <c r="E5">
        <v>2</v>
      </c>
      <c r="F5">
        <v>3.7</v>
      </c>
      <c r="G5">
        <v>138.26179999999999</v>
      </c>
      <c r="H5">
        <v>4.9075715152993675</v>
      </c>
      <c r="I5">
        <v>87.859447698888431</v>
      </c>
      <c r="J5">
        <v>19.20718188819318</v>
      </c>
      <c r="K5" s="17">
        <v>5</v>
      </c>
      <c r="L5">
        <v>2</v>
      </c>
      <c r="M5" s="18">
        <v>3.8</v>
      </c>
      <c r="N5" s="17">
        <v>172.18639999999999</v>
      </c>
      <c r="O5">
        <v>3.5274383481501177</v>
      </c>
      <c r="P5">
        <v>95.586144945774933</v>
      </c>
      <c r="Q5" s="18">
        <v>0.72771716702609079</v>
      </c>
      <c r="R5" s="24">
        <v>134.74499999999998</v>
      </c>
      <c r="S5" s="25">
        <v>2.8784612208608937</v>
      </c>
      <c r="T5" s="25">
        <v>94.597226100209028</v>
      </c>
      <c r="U5" s="26">
        <v>6.5933356870947231</v>
      </c>
      <c r="V5">
        <v>91.556939999999997</v>
      </c>
      <c r="W5">
        <v>1.5836042917976692</v>
      </c>
      <c r="X5">
        <v>94.558709991234224</v>
      </c>
      <c r="Y5">
        <v>8.1354279389179922</v>
      </c>
      <c r="Z5" s="17">
        <v>66.868160000000003</v>
      </c>
      <c r="AA5">
        <v>0.66824176987075823</v>
      </c>
      <c r="AB5">
        <v>96.058803658671962</v>
      </c>
      <c r="AC5" s="18">
        <v>5.0997101360161281</v>
      </c>
      <c r="AD5">
        <v>53.362260000000006</v>
      </c>
      <c r="AE5">
        <v>0.34494444190332957</v>
      </c>
      <c r="AF5">
        <v>97.038027749237955</v>
      </c>
      <c r="AG5">
        <v>3.3299762652998992</v>
      </c>
      <c r="AH5" s="17">
        <v>45.456099999999992</v>
      </c>
      <c r="AI5">
        <v>0.17287598155903589</v>
      </c>
      <c r="AJ5">
        <v>97.748924064750426</v>
      </c>
      <c r="AK5" s="18">
        <v>1.8325450908931218</v>
      </c>
      <c r="AL5">
        <v>28.20908</v>
      </c>
      <c r="AM5">
        <v>6.8938682900095902E-2</v>
      </c>
      <c r="AN5">
        <v>95.312337831572137</v>
      </c>
      <c r="AO5">
        <v>6.1891971221218895</v>
      </c>
    </row>
    <row r="6" spans="2:41" x14ac:dyDescent="0.2">
      <c r="B6" t="s">
        <v>259</v>
      </c>
      <c r="C6" s="17">
        <v>0.5</v>
      </c>
      <c r="D6">
        <v>10</v>
      </c>
      <c r="E6">
        <v>2</v>
      </c>
      <c r="F6">
        <v>3.7</v>
      </c>
      <c r="G6">
        <v>97.411179999999987</v>
      </c>
      <c r="H6">
        <v>1.0615029437338142</v>
      </c>
      <c r="I6">
        <v>87.602596747378072</v>
      </c>
      <c r="J6">
        <v>7.4292102733924672</v>
      </c>
      <c r="K6" s="17">
        <v>5</v>
      </c>
      <c r="L6">
        <v>2</v>
      </c>
      <c r="M6" s="18">
        <v>3.8</v>
      </c>
      <c r="N6" s="17">
        <v>117.98120000000002</v>
      </c>
      <c r="O6">
        <v>1.5757759041183488</v>
      </c>
      <c r="P6">
        <v>92.358832934118084</v>
      </c>
      <c r="Q6" s="18">
        <v>0.90237220754092151</v>
      </c>
      <c r="R6" s="24">
        <v>89.944339999999997</v>
      </c>
      <c r="S6" s="25">
        <v>0.62485056453523424</v>
      </c>
      <c r="T6" s="25">
        <v>93.133381375682063</v>
      </c>
      <c r="U6" s="26">
        <v>7.0584692687980732</v>
      </c>
      <c r="V6">
        <v>58.62518</v>
      </c>
      <c r="W6">
        <v>0.63372176229004462</v>
      </c>
      <c r="X6">
        <v>93.173157012250257</v>
      </c>
      <c r="Y6">
        <v>8.6572045977637426</v>
      </c>
      <c r="Z6" s="17">
        <v>42.878079999999997</v>
      </c>
      <c r="AA6">
        <v>0.28538121346718059</v>
      </c>
      <c r="AB6">
        <v>95.224386301081296</v>
      </c>
      <c r="AC6" s="18">
        <v>4.8854967559127696</v>
      </c>
      <c r="AD6">
        <v>34.361899999999999</v>
      </c>
      <c r="AE6">
        <v>0.17055900738454133</v>
      </c>
      <c r="AF6">
        <v>96.30575926198776</v>
      </c>
      <c r="AG6">
        <v>3.1776908293266963</v>
      </c>
      <c r="AH6" s="17">
        <v>29.372579999999999</v>
      </c>
      <c r="AI6">
        <v>0.12629094187628753</v>
      </c>
      <c r="AJ6">
        <v>96.771848281762203</v>
      </c>
      <c r="AK6" s="18">
        <v>2.0093148242886643</v>
      </c>
      <c r="AL6">
        <v>18.703520000000001</v>
      </c>
      <c r="AM6">
        <v>5.1243897197617259E-2</v>
      </c>
      <c r="AN6">
        <v>94.371488514082472</v>
      </c>
      <c r="AO6">
        <v>6.2068244558513728</v>
      </c>
    </row>
    <row r="7" spans="2:41" x14ac:dyDescent="0.2">
      <c r="B7" t="s">
        <v>260</v>
      </c>
      <c r="C7" s="17">
        <v>0.5</v>
      </c>
      <c r="D7">
        <v>10</v>
      </c>
      <c r="E7">
        <v>2</v>
      </c>
      <c r="F7">
        <v>3.7</v>
      </c>
      <c r="G7">
        <v>92.915719999999993</v>
      </c>
      <c r="H7">
        <v>5.4005768672944123</v>
      </c>
      <c r="I7">
        <v>88.945131073245363</v>
      </c>
      <c r="J7">
        <v>7.5286441172211367</v>
      </c>
      <c r="K7" s="17">
        <v>5</v>
      </c>
      <c r="L7">
        <v>2</v>
      </c>
      <c r="M7" s="18">
        <v>3.8</v>
      </c>
      <c r="N7" s="17">
        <v>110.98399999999999</v>
      </c>
      <c r="O7">
        <v>1.2407102804442289</v>
      </c>
      <c r="P7">
        <v>94.460321634008324</v>
      </c>
      <c r="Q7" s="18">
        <v>1.1985709108606402</v>
      </c>
      <c r="R7" s="24">
        <v>81.07244</v>
      </c>
      <c r="S7" s="25">
        <v>3.1700335515574607</v>
      </c>
      <c r="T7" s="25">
        <v>93.869712203600415</v>
      </c>
      <c r="U7" s="26">
        <v>8.1231227817889913</v>
      </c>
      <c r="V7">
        <v>50.48274</v>
      </c>
      <c r="W7">
        <v>0.89050699211179785</v>
      </c>
      <c r="X7">
        <v>93.37633020455398</v>
      </c>
      <c r="Y7">
        <v>9.6082217679550102</v>
      </c>
      <c r="Z7" s="17">
        <v>35.512839999999997</v>
      </c>
      <c r="AA7">
        <v>0.2532633076464107</v>
      </c>
      <c r="AB7">
        <v>95.742812122068585</v>
      </c>
      <c r="AC7" s="18">
        <v>5.3705340326978304</v>
      </c>
      <c r="AD7">
        <v>27.765419999999999</v>
      </c>
      <c r="AE7">
        <v>0.13109802439396276</v>
      </c>
      <c r="AF7">
        <v>97.040842537254647</v>
      </c>
      <c r="AG7">
        <v>3.1710956101188459</v>
      </c>
      <c r="AH7" s="17">
        <v>23.303239999999999</v>
      </c>
      <c r="AI7">
        <v>8.0466968378335058E-2</v>
      </c>
      <c r="AJ7">
        <v>97.771316970185538</v>
      </c>
      <c r="AK7" s="18">
        <v>1.6253052038098388</v>
      </c>
      <c r="AL7">
        <v>13.9269</v>
      </c>
      <c r="AM7">
        <v>4.7639531903661381E-2</v>
      </c>
      <c r="AN7">
        <v>95.741170126150379</v>
      </c>
      <c r="AO7">
        <v>5.6200043181820041</v>
      </c>
    </row>
    <row r="8" spans="2:41" x14ac:dyDescent="0.2">
      <c r="B8" t="s">
        <v>261</v>
      </c>
      <c r="C8" s="17">
        <v>0.5</v>
      </c>
      <c r="D8">
        <v>10</v>
      </c>
      <c r="E8">
        <v>2</v>
      </c>
      <c r="F8">
        <v>3.7</v>
      </c>
      <c r="G8">
        <v>131.13550000000001</v>
      </c>
      <c r="H8">
        <v>8.1967604881440828</v>
      </c>
      <c r="I8">
        <v>85.971659847680471</v>
      </c>
      <c r="J8">
        <v>3.7434484488245832</v>
      </c>
      <c r="K8" s="17">
        <v>5</v>
      </c>
      <c r="L8">
        <v>2</v>
      </c>
      <c r="M8" s="18">
        <v>3.8</v>
      </c>
      <c r="N8" s="17">
        <v>161.6662</v>
      </c>
      <c r="O8">
        <v>3.0115072140043062</v>
      </c>
      <c r="P8">
        <v>89.950128757225173</v>
      </c>
      <c r="Q8" s="18">
        <v>2.6624753608694807</v>
      </c>
      <c r="R8" s="24">
        <v>131.06700000000001</v>
      </c>
      <c r="S8" s="25">
        <v>0.13866506409330431</v>
      </c>
      <c r="T8" s="25">
        <v>90.819001048847255</v>
      </c>
      <c r="U8" s="26">
        <v>3.6099735283815813</v>
      </c>
      <c r="V8">
        <v>80.423259999999999</v>
      </c>
      <c r="W8">
        <v>1.4052029935208648</v>
      </c>
      <c r="X8">
        <v>91.776315498037718</v>
      </c>
      <c r="Y8">
        <v>6.5517772976336088</v>
      </c>
      <c r="Z8" s="17">
        <v>55.867319999999992</v>
      </c>
      <c r="AA8">
        <v>0.26115558006674955</v>
      </c>
      <c r="AB8">
        <v>94.661847947308701</v>
      </c>
      <c r="AC8" s="18">
        <v>4.208027590881608</v>
      </c>
      <c r="AD8">
        <v>44.109920000000002</v>
      </c>
      <c r="AE8">
        <v>0.14752285246699903</v>
      </c>
      <c r="AF8">
        <v>95.967154335404004</v>
      </c>
      <c r="AG8">
        <v>2.4507301820491336</v>
      </c>
      <c r="AH8" s="17">
        <v>37.725639999999999</v>
      </c>
      <c r="AI8">
        <v>9.0725453980677703E-2</v>
      </c>
      <c r="AJ8">
        <v>96.382413074650714</v>
      </c>
      <c r="AK8" s="18">
        <v>0.94298229933256328</v>
      </c>
      <c r="AL8">
        <v>23.44688</v>
      </c>
      <c r="AM8">
        <v>0.17572432102586177</v>
      </c>
      <c r="AN8">
        <v>92.691304467475717</v>
      </c>
      <c r="AO8">
        <v>6.1029084025087705</v>
      </c>
    </row>
    <row r="9" spans="2:41" x14ac:dyDescent="0.2">
      <c r="B9" t="s">
        <v>262</v>
      </c>
      <c r="C9" s="17">
        <v>0.5</v>
      </c>
      <c r="D9">
        <v>10</v>
      </c>
      <c r="E9">
        <v>2</v>
      </c>
      <c r="F9">
        <v>3.7</v>
      </c>
      <c r="G9">
        <v>104.88365999999999</v>
      </c>
      <c r="H9">
        <v>5.6893622099493735</v>
      </c>
      <c r="I9">
        <v>93.096555498051899</v>
      </c>
      <c r="J9">
        <v>6.3643318450740383</v>
      </c>
      <c r="K9" s="17">
        <v>5</v>
      </c>
      <c r="L9">
        <v>2</v>
      </c>
      <c r="M9" s="18">
        <v>3.8</v>
      </c>
      <c r="N9" s="17">
        <v>133.49539999999999</v>
      </c>
      <c r="O9">
        <v>3.2899662308297404</v>
      </c>
      <c r="P9">
        <v>93.327782884113617</v>
      </c>
      <c r="Q9" s="18">
        <v>1.9942701046403117</v>
      </c>
      <c r="R9" s="24">
        <v>104.0284</v>
      </c>
      <c r="S9" s="25">
        <v>1.24991591717203</v>
      </c>
      <c r="T9" s="25">
        <v>92.721334769689179</v>
      </c>
      <c r="U9" s="26">
        <v>5.2630625021070783</v>
      </c>
      <c r="V9">
        <v>61.392279999999992</v>
      </c>
      <c r="W9">
        <v>1.4933559110272401</v>
      </c>
      <c r="X9">
        <v>93.336238547140397</v>
      </c>
      <c r="Y9">
        <v>6.8842273052427201</v>
      </c>
      <c r="Z9" s="17">
        <v>42.209159999999997</v>
      </c>
      <c r="AA9">
        <v>0.26946717425319272</v>
      </c>
      <c r="AB9">
        <v>95.87389177015163</v>
      </c>
      <c r="AC9" s="18">
        <v>4.5626135486704982</v>
      </c>
      <c r="AD9">
        <v>32.610320000000002</v>
      </c>
      <c r="AE9">
        <v>0.18068936604017433</v>
      </c>
      <c r="AF9">
        <v>97.590054258506825</v>
      </c>
      <c r="AG9">
        <v>2.2631011727704564</v>
      </c>
      <c r="AH9" s="17">
        <v>27.069479999999999</v>
      </c>
      <c r="AI9">
        <v>8.3540002394062854E-2</v>
      </c>
      <c r="AJ9">
        <v>98.204521609159571</v>
      </c>
      <c r="AK9" s="18">
        <v>0.64345475806233055</v>
      </c>
      <c r="AL9">
        <v>15.445920000000001</v>
      </c>
      <c r="AM9">
        <v>7.6629511286448793E-2</v>
      </c>
      <c r="AN9">
        <v>95.018675688039053</v>
      </c>
      <c r="AO9">
        <v>5.2739468405307246</v>
      </c>
    </row>
    <row r="10" spans="2:41" x14ac:dyDescent="0.2">
      <c r="B10" t="s">
        <v>263</v>
      </c>
      <c r="C10" s="17">
        <v>0.5</v>
      </c>
      <c r="D10">
        <v>10</v>
      </c>
      <c r="E10">
        <v>2</v>
      </c>
      <c r="F10">
        <v>3.7</v>
      </c>
      <c r="G10">
        <v>81.820940000000007</v>
      </c>
      <c r="H10">
        <v>2.7338498557488053</v>
      </c>
      <c r="I10">
        <v>84.275849899801614</v>
      </c>
      <c r="J10">
        <v>5.4808745748133543</v>
      </c>
      <c r="K10" s="17">
        <v>5</v>
      </c>
      <c r="L10">
        <v>2</v>
      </c>
      <c r="M10" s="18">
        <v>3.8</v>
      </c>
      <c r="N10" s="17">
        <v>98.259259999999998</v>
      </c>
      <c r="O10">
        <v>1.5943157914917605</v>
      </c>
      <c r="P10">
        <v>89.87480608242025</v>
      </c>
      <c r="Q10" s="18">
        <v>2.3691767010768627</v>
      </c>
      <c r="R10" s="24">
        <v>71.448279999999997</v>
      </c>
      <c r="S10" s="25">
        <v>0.61673831727888839</v>
      </c>
      <c r="T10" s="25">
        <v>90.702110018790492</v>
      </c>
      <c r="U10" s="26">
        <v>6.8479095996330246</v>
      </c>
      <c r="V10">
        <v>39.365259999999999</v>
      </c>
      <c r="W10">
        <v>0.69624084769568084</v>
      </c>
      <c r="X10">
        <v>90.320195971681741</v>
      </c>
      <c r="Y10">
        <v>8.286226967448421</v>
      </c>
      <c r="Z10" s="17">
        <v>26.148559999999996</v>
      </c>
      <c r="AA10">
        <v>0.17670114034719756</v>
      </c>
      <c r="AB10">
        <v>93.466260219710961</v>
      </c>
      <c r="AC10" s="18">
        <v>5.1360537020861807</v>
      </c>
      <c r="AD10">
        <v>20.168620000000001</v>
      </c>
      <c r="AE10">
        <v>5.6988218080582125E-2</v>
      </c>
      <c r="AF10">
        <v>95.404024400748511</v>
      </c>
      <c r="AG10">
        <v>2.0960691379834651</v>
      </c>
      <c r="AH10" s="17">
        <v>16.98808</v>
      </c>
      <c r="AI10">
        <v>5.2103809841507295E-2</v>
      </c>
      <c r="AJ10">
        <v>96.383558368493183</v>
      </c>
      <c r="AK10" s="18">
        <v>0.41502649142876818</v>
      </c>
      <c r="AL10">
        <v>9.9259399999999989</v>
      </c>
      <c r="AM10">
        <v>9.7630671410167083E-2</v>
      </c>
      <c r="AN10">
        <v>93.838636818568318</v>
      </c>
      <c r="AO10">
        <v>4.881279935857644</v>
      </c>
    </row>
    <row r="11" spans="2:41" x14ac:dyDescent="0.2">
      <c r="B11" t="s">
        <v>264</v>
      </c>
      <c r="C11" s="17">
        <v>0.5</v>
      </c>
      <c r="D11">
        <v>10</v>
      </c>
      <c r="E11">
        <v>2</v>
      </c>
      <c r="F11">
        <v>3.7</v>
      </c>
      <c r="G11">
        <v>95.781299999999987</v>
      </c>
      <c r="H11">
        <v>5.758692604518262</v>
      </c>
      <c r="I11">
        <v>75.754431581213225</v>
      </c>
      <c r="J11">
        <v>9.8485119354403015</v>
      </c>
      <c r="K11" s="17">
        <v>5</v>
      </c>
      <c r="L11">
        <v>2</v>
      </c>
      <c r="M11" s="18">
        <v>3.8</v>
      </c>
      <c r="N11" s="17">
        <v>126.42439999999999</v>
      </c>
      <c r="O11">
        <v>5.1992992123939201</v>
      </c>
      <c r="P11">
        <v>84.123353183080923</v>
      </c>
      <c r="Q11" s="18">
        <v>2.8678430810383593</v>
      </c>
      <c r="R11" s="24">
        <v>99.714379999999991</v>
      </c>
      <c r="S11" s="25">
        <v>0.23710071066953589</v>
      </c>
      <c r="T11" s="25">
        <v>85.021709978569092</v>
      </c>
      <c r="U11" s="26">
        <v>4.8766286739380762</v>
      </c>
      <c r="V11">
        <v>61.775199999999998</v>
      </c>
      <c r="W11">
        <v>0.87299577318564414</v>
      </c>
      <c r="X11">
        <v>85.918489798120959</v>
      </c>
      <c r="Y11">
        <v>6.9589569913925597</v>
      </c>
      <c r="Z11" s="17">
        <v>43.758179999999996</v>
      </c>
      <c r="AA11">
        <v>0.27139824428319453</v>
      </c>
      <c r="AB11">
        <v>89.406370690498974</v>
      </c>
      <c r="AC11" s="18">
        <v>3.7936455957926132</v>
      </c>
      <c r="AD11">
        <v>35.542360000000002</v>
      </c>
      <c r="AE11">
        <v>0.13839500713537431</v>
      </c>
      <c r="AF11">
        <v>90.705445956910964</v>
      </c>
      <c r="AG11">
        <v>2.6157670809498308</v>
      </c>
      <c r="AH11" s="17">
        <v>30.9741</v>
      </c>
      <c r="AI11">
        <v>9.6819626109585624E-2</v>
      </c>
      <c r="AJ11">
        <v>91.450787539338918</v>
      </c>
      <c r="AK11" s="18">
        <v>1.4767590775292276</v>
      </c>
      <c r="AL11">
        <v>19.474380000000004</v>
      </c>
      <c r="AM11">
        <v>0.1755242917661253</v>
      </c>
      <c r="AN11">
        <v>89.042659220170805</v>
      </c>
      <c r="AO11">
        <v>6.196295883598073</v>
      </c>
    </row>
    <row r="12" spans="2:41" x14ac:dyDescent="0.2">
      <c r="B12" t="s">
        <v>265</v>
      </c>
      <c r="C12" s="17">
        <v>0.5</v>
      </c>
      <c r="D12">
        <v>10</v>
      </c>
      <c r="E12">
        <v>2</v>
      </c>
      <c r="F12">
        <v>3.7</v>
      </c>
      <c r="G12">
        <v>100.95331</v>
      </c>
      <c r="H12">
        <v>8.0666882606391397</v>
      </c>
      <c r="I12">
        <v>94.018167008046021</v>
      </c>
      <c r="J12">
        <v>9.0481368439363603</v>
      </c>
      <c r="K12" s="17">
        <v>5</v>
      </c>
      <c r="L12">
        <v>2</v>
      </c>
      <c r="M12" s="18">
        <v>3.8</v>
      </c>
      <c r="N12" s="17">
        <v>125.0454</v>
      </c>
      <c r="O12">
        <v>0.73844857640867501</v>
      </c>
      <c r="P12">
        <v>95.814202167910281</v>
      </c>
      <c r="Q12" s="18">
        <v>0.9184430750194772</v>
      </c>
      <c r="R12" s="24">
        <v>90.130979999999994</v>
      </c>
      <c r="S12" s="25">
        <v>0.17587061153018113</v>
      </c>
      <c r="T12" s="25">
        <v>94.664489415690028</v>
      </c>
      <c r="U12" s="26">
        <v>8.8656519567453351</v>
      </c>
      <c r="V12">
        <v>57.607760000000006</v>
      </c>
      <c r="W12">
        <v>0.8106412048495929</v>
      </c>
      <c r="X12">
        <v>94.092729730403292</v>
      </c>
      <c r="Y12">
        <v>9.4253040514538124</v>
      </c>
      <c r="Z12" s="17">
        <v>42.390319999999996</v>
      </c>
      <c r="AA12">
        <v>0.40270025080697425</v>
      </c>
      <c r="AB12">
        <v>96.656544290653372</v>
      </c>
      <c r="AC12" s="18">
        <v>4.8411446364413253</v>
      </c>
      <c r="AD12">
        <v>33.184139999999999</v>
      </c>
      <c r="AE12">
        <v>0.2318442214073923</v>
      </c>
      <c r="AF12">
        <v>97.981715907046038</v>
      </c>
      <c r="AG12">
        <v>2.6350384801974207</v>
      </c>
      <c r="AH12" s="17">
        <v>27.674419999999998</v>
      </c>
      <c r="AI12">
        <v>0.12132760197086284</v>
      </c>
      <c r="AJ12">
        <v>98.466455069630555</v>
      </c>
      <c r="AK12" s="18">
        <v>1.3286128240133541</v>
      </c>
      <c r="AL12">
        <v>15.062819999999999</v>
      </c>
      <c r="AM12">
        <v>0.55302647495395751</v>
      </c>
      <c r="AN12">
        <v>97.414510514918646</v>
      </c>
      <c r="AO12">
        <v>3.6884607411136976</v>
      </c>
    </row>
    <row r="13" spans="2:41" x14ac:dyDescent="0.2">
      <c r="B13" t="s">
        <v>266</v>
      </c>
      <c r="C13" s="17">
        <v>0.5</v>
      </c>
      <c r="D13">
        <v>10</v>
      </c>
      <c r="E13">
        <v>2</v>
      </c>
      <c r="F13">
        <v>3.7</v>
      </c>
      <c r="G13">
        <v>86.413679999999999</v>
      </c>
      <c r="H13">
        <v>9.834333402569273</v>
      </c>
      <c r="I13">
        <v>92.380415892421183</v>
      </c>
      <c r="J13">
        <v>12.651838408427679</v>
      </c>
      <c r="K13" s="17">
        <v>5</v>
      </c>
      <c r="L13">
        <v>2</v>
      </c>
      <c r="M13" s="18">
        <v>3.8</v>
      </c>
      <c r="N13" s="17">
        <v>113.13079999999999</v>
      </c>
      <c r="O13">
        <v>1.0799827313434212</v>
      </c>
      <c r="P13">
        <v>95.94618810459292</v>
      </c>
      <c r="Q13" s="18">
        <v>1.2572615218235847</v>
      </c>
      <c r="R13" s="24">
        <v>79.171660000000003</v>
      </c>
      <c r="S13" s="25">
        <v>0.75668553772356495</v>
      </c>
      <c r="T13" s="25">
        <v>94.456631529589998</v>
      </c>
      <c r="U13" s="26">
        <v>9.6397700435393006</v>
      </c>
      <c r="V13">
        <v>48.751820000000002</v>
      </c>
      <c r="W13">
        <v>0.28756276184513363</v>
      </c>
      <c r="X13">
        <v>93.603171273127202</v>
      </c>
      <c r="Y13">
        <v>9.3899520643459038</v>
      </c>
      <c r="Z13" s="17">
        <v>34.397920000000006</v>
      </c>
      <c r="AA13">
        <v>0.15121394446280456</v>
      </c>
      <c r="AB13">
        <v>96.716489431313406</v>
      </c>
      <c r="AC13" s="18">
        <v>4.6720687143719024</v>
      </c>
      <c r="AD13">
        <v>26.54796</v>
      </c>
      <c r="AE13">
        <v>5.4418590573443462E-2</v>
      </c>
      <c r="AF13">
        <v>98.079297762329446</v>
      </c>
      <c r="AG13">
        <v>2.2988677098596009</v>
      </c>
      <c r="AH13" s="17">
        <v>21.962440000000001</v>
      </c>
      <c r="AI13">
        <v>6.3817693471324724E-2</v>
      </c>
      <c r="AJ13">
        <v>98.737797425477495</v>
      </c>
      <c r="AK13" s="18">
        <v>0.93686833747931597</v>
      </c>
      <c r="AL13">
        <v>11.043979999999999</v>
      </c>
      <c r="AM13">
        <v>0.35654946641384871</v>
      </c>
      <c r="AN13">
        <v>98.576531354120561</v>
      </c>
      <c r="AO13">
        <v>3.8798915539843284</v>
      </c>
    </row>
    <row r="14" spans="2:41" x14ac:dyDescent="0.2">
      <c r="B14" t="s">
        <v>267</v>
      </c>
      <c r="C14" s="17">
        <v>0.5</v>
      </c>
      <c r="D14">
        <v>10</v>
      </c>
      <c r="E14">
        <v>2</v>
      </c>
      <c r="F14">
        <v>3.7</v>
      </c>
      <c r="G14">
        <v>30.06898</v>
      </c>
      <c r="H14">
        <v>2.665041747348643</v>
      </c>
      <c r="I14">
        <v>86.036322754338556</v>
      </c>
      <c r="J14">
        <v>9.5099470127994792</v>
      </c>
      <c r="K14" s="17">
        <v>5</v>
      </c>
      <c r="L14">
        <v>2</v>
      </c>
      <c r="M14" s="18">
        <v>3.8</v>
      </c>
      <c r="N14" s="17">
        <v>44.321279999999994</v>
      </c>
      <c r="O14">
        <v>1.7183348588095408</v>
      </c>
      <c r="P14">
        <v>91.918494611439627</v>
      </c>
      <c r="Q14" s="18">
        <v>4.4079806269719972</v>
      </c>
      <c r="R14" s="24">
        <v>23.187139999999999</v>
      </c>
      <c r="S14" s="25">
        <v>0.1891482170151228</v>
      </c>
      <c r="T14" s="25">
        <v>89.939509920846689</v>
      </c>
      <c r="U14" s="26">
        <v>13.903127201065407</v>
      </c>
      <c r="V14">
        <v>10.55438</v>
      </c>
      <c r="W14">
        <v>5.0748467957170848E-2</v>
      </c>
      <c r="X14">
        <v>93.145845404027213</v>
      </c>
      <c r="Y14">
        <v>11.263756612149482</v>
      </c>
      <c r="Z14" s="17">
        <v>6.6038799999999993</v>
      </c>
      <c r="AA14">
        <v>3.8976043924441484E-2</v>
      </c>
      <c r="AB14">
        <v>102.81869874934543</v>
      </c>
      <c r="AC14" s="18">
        <v>0.2517601031927118</v>
      </c>
      <c r="AD14">
        <v>4.55816</v>
      </c>
      <c r="AE14">
        <v>6.1068592582439615E-2</v>
      </c>
      <c r="AF14">
        <v>107.78078522954516</v>
      </c>
      <c r="AG14">
        <v>6.7061005188487837</v>
      </c>
      <c r="AH14" s="17">
        <v>3.2989399999999995</v>
      </c>
      <c r="AI14">
        <v>7.5142285033129003E-2</v>
      </c>
      <c r="AJ14">
        <v>111.35642134038021</v>
      </c>
      <c r="AK14" s="18">
        <v>13.758969839263372</v>
      </c>
      <c r="AL14">
        <v>0.23814000000000002</v>
      </c>
      <c r="AM14">
        <v>0.14349511489942782</v>
      </c>
      <c r="AN14">
        <v>1012.070962719559</v>
      </c>
      <c r="AO14">
        <v>1531.276299681221</v>
      </c>
    </row>
    <row r="15" spans="2:41" x14ac:dyDescent="0.2">
      <c r="B15" t="s">
        <v>268</v>
      </c>
      <c r="C15" s="17">
        <v>0.5</v>
      </c>
      <c r="D15">
        <v>10</v>
      </c>
      <c r="E15">
        <v>2</v>
      </c>
      <c r="F15">
        <v>3.7</v>
      </c>
      <c r="G15">
        <v>41.086550000000003</v>
      </c>
      <c r="H15">
        <v>4.8873486009514826</v>
      </c>
      <c r="I15">
        <v>89.56712610014651</v>
      </c>
      <c r="J15">
        <v>15.834187022681876</v>
      </c>
      <c r="K15" s="17">
        <v>5</v>
      </c>
      <c r="L15">
        <v>2</v>
      </c>
      <c r="M15" s="18">
        <v>3.8</v>
      </c>
      <c r="N15" s="17">
        <v>58.633439999999993</v>
      </c>
      <c r="O15">
        <v>1.5816340768331978</v>
      </c>
      <c r="P15">
        <v>95.622195411757588</v>
      </c>
      <c r="Q15" s="18">
        <v>2.9262486057291559</v>
      </c>
      <c r="R15" s="24">
        <v>35.09008</v>
      </c>
      <c r="S15" s="25">
        <v>0.84375186933126511</v>
      </c>
      <c r="T15" s="25">
        <v>93.003714338716435</v>
      </c>
      <c r="U15" s="26">
        <v>12.915777727435563</v>
      </c>
      <c r="V15">
        <v>17.57084</v>
      </c>
      <c r="W15">
        <v>0.19122121482722507</v>
      </c>
      <c r="X15">
        <v>92.627641240985625</v>
      </c>
      <c r="Y15">
        <v>12.068043837611155</v>
      </c>
      <c r="Z15" s="17">
        <v>11.164260000000001</v>
      </c>
      <c r="AA15">
        <v>0.14137974748881083</v>
      </c>
      <c r="AB15">
        <v>99.408285694900798</v>
      </c>
      <c r="AC15" s="18">
        <v>3.3136438737056744</v>
      </c>
      <c r="AD15">
        <v>8.0791799999999991</v>
      </c>
      <c r="AE15">
        <v>6.2720307716082155E-2</v>
      </c>
      <c r="AF15">
        <v>103.01683903191432</v>
      </c>
      <c r="AG15">
        <v>2.1313689287548421</v>
      </c>
      <c r="AH15" s="17">
        <v>6.1689800000000004</v>
      </c>
      <c r="AI15">
        <v>0.1166942886348772</v>
      </c>
      <c r="AJ15">
        <v>104.97826812500981</v>
      </c>
      <c r="AK15" s="18">
        <v>6.0026374334616914</v>
      </c>
      <c r="AL15">
        <v>0.92889999999999995</v>
      </c>
      <c r="AM15">
        <v>6.7702400252871428E-2</v>
      </c>
      <c r="AN15">
        <v>168.03057313069039</v>
      </c>
      <c r="AO15">
        <v>103.68838945920301</v>
      </c>
    </row>
    <row r="16" spans="2:41" x14ac:dyDescent="0.2">
      <c r="B16" t="s">
        <v>269</v>
      </c>
      <c r="C16" s="17">
        <v>0.5</v>
      </c>
      <c r="D16">
        <v>10</v>
      </c>
      <c r="E16">
        <v>2</v>
      </c>
      <c r="F16">
        <v>3.7</v>
      </c>
      <c r="G16">
        <v>16.057380000000002</v>
      </c>
      <c r="H16">
        <v>0.5641512460718705</v>
      </c>
      <c r="I16">
        <v>83.079920029858101</v>
      </c>
      <c r="J16">
        <v>10.42016724777646</v>
      </c>
      <c r="K16" s="17">
        <v>5</v>
      </c>
      <c r="L16">
        <v>2</v>
      </c>
      <c r="M16" s="18">
        <v>3.8</v>
      </c>
      <c r="N16" s="17">
        <v>24.396239999999999</v>
      </c>
      <c r="O16">
        <v>2.8845486723229268</v>
      </c>
      <c r="P16">
        <v>93.779570738295803</v>
      </c>
      <c r="Q16" s="18">
        <v>8.3441703602122157</v>
      </c>
      <c r="R16" s="24">
        <v>13.417340000000001</v>
      </c>
      <c r="S16" s="25">
        <v>0.15790262189083479</v>
      </c>
      <c r="T16" s="25">
        <v>87.886676540476515</v>
      </c>
      <c r="U16" s="26">
        <v>12.753972303240401</v>
      </c>
      <c r="V16">
        <v>6.2322599999999992</v>
      </c>
      <c r="W16">
        <v>1.5724598564033607E-2</v>
      </c>
      <c r="X16">
        <v>88.770048610474902</v>
      </c>
      <c r="Y16">
        <v>12.064074784117587</v>
      </c>
      <c r="Z16" s="17">
        <v>3.9177</v>
      </c>
      <c r="AA16">
        <v>3.8130565167592285E-2</v>
      </c>
      <c r="AB16">
        <v>96.570477600372527</v>
      </c>
      <c r="AC16" s="18">
        <v>2.5693413713493278</v>
      </c>
      <c r="AD16">
        <v>2.77664</v>
      </c>
      <c r="AE16">
        <v>2.0639476737553165E-2</v>
      </c>
      <c r="AF16">
        <v>101.88421475232782</v>
      </c>
      <c r="AG16">
        <v>4.8663080239353249</v>
      </c>
      <c r="AH16" s="17">
        <v>1.9673400000000001</v>
      </c>
      <c r="AI16">
        <v>2.0421263428103621E-2</v>
      </c>
      <c r="AJ16">
        <v>107.61460057699017</v>
      </c>
      <c r="AK16" s="18">
        <v>12.125054500323182</v>
      </c>
      <c r="AL16">
        <v>0.16002</v>
      </c>
      <c r="AM16">
        <v>6.002763530241724E-2</v>
      </c>
      <c r="AN16">
        <v>707.42132712276202</v>
      </c>
      <c r="AO16">
        <v>1135.1563571776808</v>
      </c>
    </row>
    <row r="17" spans="2:41" x14ac:dyDescent="0.2">
      <c r="B17" t="s">
        <v>270</v>
      </c>
      <c r="C17" s="17">
        <v>0.5</v>
      </c>
      <c r="D17">
        <v>10</v>
      </c>
      <c r="E17">
        <v>2</v>
      </c>
      <c r="F17">
        <v>3.7</v>
      </c>
      <c r="G17">
        <v>137.14690000000002</v>
      </c>
      <c r="H17">
        <v>8.1670644454146171</v>
      </c>
      <c r="I17">
        <v>99.006993414409209</v>
      </c>
      <c r="J17">
        <v>20.094135935226255</v>
      </c>
      <c r="K17" s="17">
        <v>5</v>
      </c>
      <c r="L17">
        <v>2</v>
      </c>
      <c r="M17" s="18">
        <v>3.8</v>
      </c>
      <c r="N17" s="17">
        <v>138.56060000000002</v>
      </c>
      <c r="O17">
        <v>1.8423221216714576</v>
      </c>
      <c r="P17">
        <v>93.678981072452302</v>
      </c>
      <c r="Q17" s="18">
        <v>1.4696924891452003</v>
      </c>
      <c r="R17" s="24">
        <v>105.2692</v>
      </c>
      <c r="S17" s="25">
        <v>1.6979003798809882</v>
      </c>
      <c r="T17" s="25">
        <v>92.48633479159632</v>
      </c>
      <c r="U17" s="26">
        <v>4.9376115831675067</v>
      </c>
      <c r="V17">
        <v>68.747920000000008</v>
      </c>
      <c r="W17">
        <v>0.16497785305913054</v>
      </c>
      <c r="X17">
        <v>90.157327322911343</v>
      </c>
      <c r="Y17">
        <v>8.7302365192385878</v>
      </c>
      <c r="Z17" s="17">
        <v>47.522199999999998</v>
      </c>
      <c r="AA17">
        <v>0.14841383021807736</v>
      </c>
      <c r="AB17">
        <v>89.839827747792455</v>
      </c>
      <c r="AC17" s="18">
        <v>8.4384483218955051</v>
      </c>
      <c r="AD17">
        <v>34.166020000000003</v>
      </c>
      <c r="AE17">
        <v>0.33417578009185628</v>
      </c>
      <c r="AF17">
        <v>91.351491499879586</v>
      </c>
      <c r="AG17">
        <v>7.3494233993399494</v>
      </c>
      <c r="AH17" s="17">
        <v>28.056979999999999</v>
      </c>
      <c r="AI17">
        <v>0.54000054814787002</v>
      </c>
      <c r="AJ17">
        <v>93.263835475242189</v>
      </c>
      <c r="AK17" s="18">
        <v>4.159167302734482</v>
      </c>
      <c r="AL17">
        <v>7.6627199999999984</v>
      </c>
      <c r="AM17">
        <v>0.11552786244019209</v>
      </c>
      <c r="AN17">
        <v>96.557398777397907</v>
      </c>
      <c r="AO17">
        <v>8.9673177015357872</v>
      </c>
    </row>
    <row r="18" spans="2:41" x14ac:dyDescent="0.2">
      <c r="B18" t="s">
        <v>271</v>
      </c>
      <c r="C18" s="17">
        <v>0.5</v>
      </c>
      <c r="D18">
        <v>10</v>
      </c>
      <c r="E18">
        <v>2</v>
      </c>
      <c r="F18">
        <v>3.7</v>
      </c>
      <c r="G18">
        <v>31.735530000000004</v>
      </c>
      <c r="H18">
        <v>1.5013670881714589</v>
      </c>
      <c r="I18">
        <v>88.818619049733357</v>
      </c>
      <c r="J18">
        <v>9.6159044422612929</v>
      </c>
      <c r="K18" s="17">
        <v>5</v>
      </c>
      <c r="L18">
        <v>2</v>
      </c>
      <c r="M18" s="18">
        <v>3.8</v>
      </c>
      <c r="N18" s="17">
        <v>40.067500000000003</v>
      </c>
      <c r="O18">
        <v>1.422374245759533</v>
      </c>
      <c r="P18">
        <v>93.657661780904434</v>
      </c>
      <c r="Q18" s="18">
        <v>3.8941590482115975</v>
      </c>
      <c r="R18" s="24">
        <v>20.695500000000003</v>
      </c>
      <c r="S18" s="25">
        <v>0.26450033081264718</v>
      </c>
      <c r="T18" s="25">
        <v>88.905399290696678</v>
      </c>
      <c r="U18" s="26">
        <v>14.471633093278024</v>
      </c>
      <c r="V18">
        <v>8.6880199999999999</v>
      </c>
      <c r="W18">
        <v>9.9760773854255594E-2</v>
      </c>
      <c r="X18">
        <v>91.673050783090986</v>
      </c>
      <c r="Y18">
        <v>11.32066615677245</v>
      </c>
      <c r="Z18" s="17">
        <v>4.93086</v>
      </c>
      <c r="AA18">
        <v>7.1329047379030619E-2</v>
      </c>
      <c r="AB18">
        <v>103.36595273042562</v>
      </c>
      <c r="AC18" s="18">
        <v>2.5505488710799598</v>
      </c>
      <c r="AD18">
        <v>2.9308399999999999</v>
      </c>
      <c r="AE18">
        <v>4.6215614244538655E-2</v>
      </c>
      <c r="AF18">
        <v>112.59053871117274</v>
      </c>
      <c r="AG18">
        <v>15.908743251808453</v>
      </c>
      <c r="AH18" s="17">
        <v>1.7622400000000003</v>
      </c>
      <c r="AI18">
        <v>1.520832009131841E-2</v>
      </c>
      <c r="AJ18">
        <v>126.1754964214625</v>
      </c>
      <c r="AK18" s="18">
        <v>39.834318689046306</v>
      </c>
      <c r="AL18">
        <v>0.19691999999999998</v>
      </c>
      <c r="AM18">
        <v>0.10793640257114377</v>
      </c>
      <c r="AN18">
        <v>1144.3540633019675</v>
      </c>
      <c r="AO18">
        <v>663.20624760906173</v>
      </c>
    </row>
    <row r="19" spans="2:41" x14ac:dyDescent="0.2">
      <c r="B19" t="s">
        <v>272</v>
      </c>
      <c r="C19" s="17">
        <v>0.5</v>
      </c>
      <c r="D19">
        <v>10</v>
      </c>
      <c r="E19">
        <v>2</v>
      </c>
      <c r="F19">
        <v>3.7</v>
      </c>
      <c r="G19">
        <v>28.062819999999999</v>
      </c>
      <c r="H19">
        <v>1.4920659352425125</v>
      </c>
      <c r="I19">
        <v>90.734630551004258</v>
      </c>
      <c r="J19">
        <v>5.0455748675371526</v>
      </c>
      <c r="K19" s="17">
        <v>5</v>
      </c>
      <c r="L19">
        <v>2</v>
      </c>
      <c r="M19" s="18">
        <v>3.8</v>
      </c>
      <c r="N19" s="17">
        <v>36.906620000000004</v>
      </c>
      <c r="O19">
        <v>0.81854238253129064</v>
      </c>
      <c r="P19">
        <v>92.436591415452156</v>
      </c>
      <c r="Q19" s="18">
        <v>2.6847116312126604</v>
      </c>
      <c r="R19" s="24">
        <v>19.371120000000001</v>
      </c>
      <c r="S19" s="25">
        <v>0.15831072926368597</v>
      </c>
      <c r="T19" s="25">
        <v>88.733793601778615</v>
      </c>
      <c r="U19" s="26">
        <v>13.595538156002746</v>
      </c>
      <c r="V19">
        <v>8.9185599999999994</v>
      </c>
      <c r="W19">
        <v>6.5649166026690839E-2</v>
      </c>
      <c r="X19">
        <v>91.961048529029156</v>
      </c>
      <c r="Y19">
        <v>10.577998362436931</v>
      </c>
      <c r="Z19" s="17">
        <v>5.5016400000000001</v>
      </c>
      <c r="AA19">
        <v>6.7190423424771023E-2</v>
      </c>
      <c r="AB19">
        <v>102.20861959516715</v>
      </c>
      <c r="AC19" s="18">
        <v>1.5532540459159987</v>
      </c>
      <c r="AD19">
        <v>3.6384400000000001</v>
      </c>
      <c r="AE19">
        <v>6.8264580860062402E-2</v>
      </c>
      <c r="AF19">
        <v>107.95388708249709</v>
      </c>
      <c r="AG19">
        <v>10.078120017312155</v>
      </c>
      <c r="AH19" s="17">
        <v>2.4566000000000003</v>
      </c>
      <c r="AI19">
        <v>5.5073587135758481E-2</v>
      </c>
      <c r="AJ19">
        <v>114.40664015279322</v>
      </c>
      <c r="AK19" s="18">
        <v>22.156719688661813</v>
      </c>
      <c r="AL19">
        <v>0.22295999999999999</v>
      </c>
      <c r="AM19">
        <v>0.13607216100290315</v>
      </c>
      <c r="AN19">
        <v>973.73693274411835</v>
      </c>
      <c r="AO19">
        <v>1131.3151585480095</v>
      </c>
    </row>
    <row r="20" spans="2:41" x14ac:dyDescent="0.2">
      <c r="B20" t="s">
        <v>273</v>
      </c>
      <c r="C20" s="17">
        <v>0.5</v>
      </c>
      <c r="D20">
        <v>10</v>
      </c>
      <c r="E20">
        <v>2</v>
      </c>
      <c r="F20">
        <v>3.7</v>
      </c>
      <c r="G20">
        <v>26.038810000000005</v>
      </c>
      <c r="H20">
        <v>1.3942550973747796</v>
      </c>
      <c r="I20">
        <v>84.598244401128113</v>
      </c>
      <c r="J20">
        <v>13.864966700565759</v>
      </c>
      <c r="K20" s="17">
        <v>5</v>
      </c>
      <c r="L20">
        <v>2</v>
      </c>
      <c r="M20" s="18">
        <v>3.8</v>
      </c>
      <c r="N20" s="17">
        <v>33.565459999999995</v>
      </c>
      <c r="O20">
        <v>1.4101213539975916</v>
      </c>
      <c r="P20">
        <v>88.489560346352391</v>
      </c>
      <c r="Q20" s="18">
        <v>5.0258958193598602</v>
      </c>
      <c r="R20" s="24">
        <v>17.665860000000002</v>
      </c>
      <c r="S20" s="25">
        <v>0.23108103124228854</v>
      </c>
      <c r="T20" s="25">
        <v>87.866415093021047</v>
      </c>
      <c r="U20" s="26">
        <v>14.033612241080554</v>
      </c>
      <c r="V20">
        <v>8.0489399999999982</v>
      </c>
      <c r="W20">
        <v>0.13684028281175134</v>
      </c>
      <c r="X20">
        <v>93.053411335065448</v>
      </c>
      <c r="Y20">
        <v>9.9568774986225996</v>
      </c>
      <c r="Z20" s="17">
        <v>5.0401000000000007</v>
      </c>
      <c r="AA20">
        <v>5.5662240342982783E-2</v>
      </c>
      <c r="AB20">
        <v>103.2800348081591</v>
      </c>
      <c r="AC20" s="18">
        <v>1.2107287446193515</v>
      </c>
      <c r="AD20">
        <v>3.3033399999999999</v>
      </c>
      <c r="AE20">
        <v>7.9904242690860869E-2</v>
      </c>
      <c r="AF20">
        <v>110.12447073794533</v>
      </c>
      <c r="AG20">
        <v>9.4839480982118438</v>
      </c>
      <c r="AH20" s="17">
        <v>2.0271599999999999</v>
      </c>
      <c r="AI20">
        <v>4.0745159221679268E-2</v>
      </c>
      <c r="AJ20">
        <v>120.35992174823761</v>
      </c>
      <c r="AK20" s="18">
        <v>25.747832340162304</v>
      </c>
      <c r="AL20">
        <v>0.16216</v>
      </c>
      <c r="AM20">
        <v>0.12307807684555361</v>
      </c>
      <c r="AN20">
        <v>1411.1804132778709</v>
      </c>
      <c r="AO20">
        <v>1116.7603546288171</v>
      </c>
    </row>
    <row r="21" spans="2:41" x14ac:dyDescent="0.2">
      <c r="B21" t="s">
        <v>274</v>
      </c>
      <c r="C21" s="17">
        <v>0.5</v>
      </c>
      <c r="D21">
        <v>10</v>
      </c>
      <c r="E21">
        <v>2</v>
      </c>
      <c r="F21">
        <v>3.7</v>
      </c>
      <c r="G21">
        <v>20.172899999999998</v>
      </c>
      <c r="H21">
        <v>2.1045623007594187</v>
      </c>
      <c r="I21">
        <v>82.576140988018921</v>
      </c>
      <c r="J21">
        <v>11.579104653487937</v>
      </c>
      <c r="K21" s="17">
        <v>5</v>
      </c>
      <c r="L21">
        <v>2</v>
      </c>
      <c r="M21" s="18">
        <v>3.8</v>
      </c>
      <c r="N21" s="17">
        <v>29.963919999999995</v>
      </c>
      <c r="O21">
        <v>1.2763994797867939</v>
      </c>
      <c r="P21">
        <v>89.107989158253886</v>
      </c>
      <c r="Q21" s="18">
        <v>5.2221171147847123</v>
      </c>
      <c r="R21" s="24">
        <v>15.22772</v>
      </c>
      <c r="S21" s="25">
        <v>0.1616517769775512</v>
      </c>
      <c r="T21" s="25">
        <v>89.221694696332719</v>
      </c>
      <c r="U21" s="26">
        <v>13.248467534672322</v>
      </c>
      <c r="V21">
        <v>6.6912199999999995</v>
      </c>
      <c r="W21">
        <v>7.6436424563162353E-2</v>
      </c>
      <c r="X21">
        <v>93.171684899363726</v>
      </c>
      <c r="Y21">
        <v>10.690123678613748</v>
      </c>
      <c r="Z21" s="17">
        <v>3.8330599999999997</v>
      </c>
      <c r="AA21">
        <v>7.3727593206343006E-2</v>
      </c>
      <c r="AB21">
        <v>102.99888312304611</v>
      </c>
      <c r="AC21" s="18">
        <v>0.63953150327758701</v>
      </c>
      <c r="AD21">
        <v>2.2888999999999999</v>
      </c>
      <c r="AE21">
        <v>4.4917758180924465E-2</v>
      </c>
      <c r="AF21">
        <v>111.0872263978583</v>
      </c>
      <c r="AG21">
        <v>12.692595683958395</v>
      </c>
      <c r="AH21" s="17">
        <v>1.3605799999999999</v>
      </c>
      <c r="AI21">
        <v>1.821378598754244E-2</v>
      </c>
      <c r="AJ21">
        <v>123.22800787705289</v>
      </c>
      <c r="AK21" s="18">
        <v>34.676536971016212</v>
      </c>
      <c r="AL21">
        <v>0.10747999999999999</v>
      </c>
      <c r="AM21">
        <v>5.8400573627319784E-2</v>
      </c>
      <c r="AN21">
        <v>1153.7446963268276</v>
      </c>
      <c r="AO21">
        <v>962.75975367614865</v>
      </c>
    </row>
    <row r="22" spans="2:41" x14ac:dyDescent="0.2">
      <c r="B22" t="s">
        <v>275</v>
      </c>
      <c r="C22" s="17">
        <v>0.5</v>
      </c>
      <c r="D22">
        <v>10</v>
      </c>
      <c r="E22">
        <v>2</v>
      </c>
      <c r="F22">
        <v>3.7</v>
      </c>
      <c r="G22">
        <v>66.439549999999997</v>
      </c>
      <c r="H22">
        <v>5.0206230419584825</v>
      </c>
      <c r="I22">
        <v>90.051098793757404</v>
      </c>
      <c r="J22">
        <v>10.406990484549045</v>
      </c>
      <c r="K22" s="17">
        <v>5</v>
      </c>
      <c r="L22">
        <v>2</v>
      </c>
      <c r="M22" s="18">
        <v>3.8</v>
      </c>
      <c r="N22" s="17">
        <v>84.046900000000022</v>
      </c>
      <c r="O22">
        <v>1.3966494191456906</v>
      </c>
      <c r="P22">
        <v>93.108586195005756</v>
      </c>
      <c r="Q22" s="18">
        <v>1.6715800697089191</v>
      </c>
      <c r="R22" s="24">
        <v>59.267740000000003</v>
      </c>
      <c r="S22" s="25">
        <v>1.0039567933930227</v>
      </c>
      <c r="T22" s="25">
        <v>94.90142287639631</v>
      </c>
      <c r="U22" s="26">
        <v>8.6109160196291619</v>
      </c>
      <c r="V22">
        <v>35.389940000000003</v>
      </c>
      <c r="W22">
        <v>0.48398649051394144</v>
      </c>
      <c r="X22">
        <v>93.063759038756814</v>
      </c>
      <c r="Y22">
        <v>11.185181372804029</v>
      </c>
      <c r="Z22" s="17">
        <v>24.338339999999999</v>
      </c>
      <c r="AA22">
        <v>0.18914497878611622</v>
      </c>
      <c r="AB22">
        <v>95.574232913574278</v>
      </c>
      <c r="AC22" s="18">
        <v>6.5305296263579065</v>
      </c>
      <c r="AD22">
        <v>18.265239999999999</v>
      </c>
      <c r="AE22">
        <v>9.5415554287548138E-2</v>
      </c>
      <c r="AF22">
        <v>97.275803736706933</v>
      </c>
      <c r="AG22">
        <v>3.3139752085650356</v>
      </c>
      <c r="AH22" s="17">
        <v>14.7249</v>
      </c>
      <c r="AI22">
        <v>0.11818631477459655</v>
      </c>
      <c r="AJ22">
        <v>98.42899148102282</v>
      </c>
      <c r="AK22" s="18">
        <v>1.5578941559049244</v>
      </c>
      <c r="AL22">
        <v>8.1467999999999989</v>
      </c>
      <c r="AM22">
        <v>4.6784612855082806E-2</v>
      </c>
      <c r="AN22">
        <v>97.29923262828197</v>
      </c>
      <c r="AO22">
        <v>3.8141012900071432</v>
      </c>
    </row>
    <row r="23" spans="2:41" x14ac:dyDescent="0.2">
      <c r="B23" t="s">
        <v>276</v>
      </c>
      <c r="C23" s="17">
        <v>0.5</v>
      </c>
      <c r="D23">
        <v>10</v>
      </c>
      <c r="E23">
        <v>2</v>
      </c>
      <c r="F23">
        <v>3.7</v>
      </c>
      <c r="G23">
        <v>70.173689999999993</v>
      </c>
      <c r="H23">
        <v>5.0889038288002437</v>
      </c>
      <c r="I23">
        <v>91.107730904733486</v>
      </c>
      <c r="J23">
        <v>4.9166420783045561</v>
      </c>
      <c r="K23" s="17">
        <v>5</v>
      </c>
      <c r="L23">
        <v>2</v>
      </c>
      <c r="M23" s="18">
        <v>3.8</v>
      </c>
      <c r="N23" s="17">
        <v>91.860280000000003</v>
      </c>
      <c r="O23">
        <v>0.9062422562427781</v>
      </c>
      <c r="P23">
        <v>93.864943109243725</v>
      </c>
      <c r="Q23" s="18">
        <v>2.3944965402049401</v>
      </c>
      <c r="R23" s="24">
        <v>68.144580000000005</v>
      </c>
      <c r="S23" s="25">
        <v>0.65527268903869074</v>
      </c>
      <c r="T23" s="25">
        <v>94.943899601597096</v>
      </c>
      <c r="U23" s="26">
        <v>7.9492154176098664</v>
      </c>
      <c r="V23">
        <v>42.22296</v>
      </c>
      <c r="W23">
        <v>0.34544875596823205</v>
      </c>
      <c r="X23">
        <v>93.081465316981593</v>
      </c>
      <c r="Y23">
        <v>10.083415674679106</v>
      </c>
      <c r="Z23" s="17">
        <v>30.103020000000004</v>
      </c>
      <c r="AA23">
        <v>0.26263462642995106</v>
      </c>
      <c r="AB23">
        <v>95.723603840683438</v>
      </c>
      <c r="AC23" s="18">
        <v>5.9904211275216142</v>
      </c>
      <c r="AD23">
        <v>23.28154</v>
      </c>
      <c r="AE23">
        <v>9.7519167346732286E-2</v>
      </c>
      <c r="AF23">
        <v>96.928234994063757</v>
      </c>
      <c r="AG23">
        <v>3.5631987928090472</v>
      </c>
      <c r="AH23" s="17">
        <v>19.194939999999999</v>
      </c>
      <c r="AI23">
        <v>7.2314611248349855E-2</v>
      </c>
      <c r="AJ23">
        <v>97.703035591340637</v>
      </c>
      <c r="AK23" s="18">
        <v>1.9951953410438474</v>
      </c>
      <c r="AL23">
        <v>10.6767</v>
      </c>
      <c r="AM23">
        <v>8.2244300714395938E-2</v>
      </c>
      <c r="AN23">
        <v>95.595502943121147</v>
      </c>
      <c r="AO23">
        <v>5.4517030558262967</v>
      </c>
    </row>
    <row r="24" spans="2:41" x14ac:dyDescent="0.2">
      <c r="C24" s="17"/>
      <c r="Z24" s="17"/>
      <c r="AC24" s="18"/>
    </row>
    <row r="25" spans="2:41" x14ac:dyDescent="0.2">
      <c r="B25" t="s">
        <v>277</v>
      </c>
      <c r="C25" s="17">
        <v>0.5</v>
      </c>
      <c r="D25">
        <v>10</v>
      </c>
      <c r="E25">
        <v>2</v>
      </c>
      <c r="F25">
        <v>3.7</v>
      </c>
      <c r="G25" s="16">
        <v>126.96</v>
      </c>
      <c r="H25" s="16">
        <v>3.79</v>
      </c>
      <c r="I25" s="16">
        <v>101.03</v>
      </c>
      <c r="J25" s="16">
        <v>7.13</v>
      </c>
      <c r="K25" s="17">
        <v>5</v>
      </c>
      <c r="L25">
        <v>2</v>
      </c>
      <c r="M25" s="18">
        <v>3.8</v>
      </c>
      <c r="N25" s="17">
        <v>131.5</v>
      </c>
      <c r="O25">
        <v>2.11</v>
      </c>
      <c r="P25">
        <v>97.7</v>
      </c>
      <c r="Q25" s="18">
        <v>1.05</v>
      </c>
      <c r="R25" s="24">
        <v>90.44</v>
      </c>
      <c r="S25" s="25">
        <v>0.88</v>
      </c>
      <c r="T25" s="25">
        <v>95.21</v>
      </c>
      <c r="U25" s="26">
        <v>6.41</v>
      </c>
      <c r="V25">
        <v>54.18</v>
      </c>
      <c r="W25">
        <v>0.79</v>
      </c>
      <c r="X25">
        <v>92.21</v>
      </c>
      <c r="Y25">
        <v>11.03</v>
      </c>
      <c r="Z25" s="17">
        <v>35.26</v>
      </c>
      <c r="AA25">
        <v>0.36</v>
      </c>
      <c r="AB25">
        <v>93.84</v>
      </c>
      <c r="AC25" s="18">
        <v>7.41</v>
      </c>
      <c r="AD25">
        <v>23.64</v>
      </c>
      <c r="AE25">
        <v>0.24</v>
      </c>
      <c r="AF25">
        <v>95.28</v>
      </c>
      <c r="AG25">
        <v>5.67</v>
      </c>
      <c r="AH25" s="17">
        <v>16.100000000000001</v>
      </c>
      <c r="AI25">
        <v>0.02</v>
      </c>
      <c r="AJ25">
        <v>97.1</v>
      </c>
      <c r="AK25" s="18">
        <v>3.62</v>
      </c>
      <c r="AL25" s="16">
        <v>0.15</v>
      </c>
      <c r="AM25" s="16">
        <v>0.02</v>
      </c>
      <c r="AN25" s="16">
        <v>351.67</v>
      </c>
      <c r="AO25" s="16">
        <v>225.17</v>
      </c>
    </row>
    <row r="26" spans="2:41" x14ac:dyDescent="0.2">
      <c r="B26" t="s">
        <v>278</v>
      </c>
      <c r="C26" s="17">
        <v>0.5</v>
      </c>
      <c r="D26">
        <v>10</v>
      </c>
      <c r="E26">
        <v>2</v>
      </c>
      <c r="F26">
        <v>3.7</v>
      </c>
      <c r="G26" s="16">
        <v>118.62</v>
      </c>
      <c r="H26" s="16">
        <v>1.88</v>
      </c>
      <c r="I26" s="16">
        <v>99.68</v>
      </c>
      <c r="J26" s="16">
        <v>3.48</v>
      </c>
      <c r="K26" s="17">
        <v>5</v>
      </c>
      <c r="L26">
        <v>2</v>
      </c>
      <c r="M26" s="18">
        <v>3.8</v>
      </c>
      <c r="N26" s="17">
        <v>127.3</v>
      </c>
      <c r="O26">
        <v>1.8</v>
      </c>
      <c r="P26">
        <v>97.66</v>
      </c>
      <c r="Q26" s="18">
        <v>1.1299999999999999</v>
      </c>
      <c r="R26" s="24">
        <v>84.2</v>
      </c>
      <c r="S26" s="25">
        <v>0.42</v>
      </c>
      <c r="T26" s="25">
        <v>94.28</v>
      </c>
      <c r="U26" s="26">
        <v>7.59</v>
      </c>
      <c r="V26">
        <v>45.57</v>
      </c>
      <c r="W26">
        <v>0.45</v>
      </c>
      <c r="X26">
        <v>90.29</v>
      </c>
      <c r="Y26">
        <v>12.25</v>
      </c>
      <c r="Z26" s="17">
        <v>27.67</v>
      </c>
      <c r="AA26">
        <v>0.62</v>
      </c>
      <c r="AB26">
        <v>93.05</v>
      </c>
      <c r="AC26" s="18">
        <v>7.17</v>
      </c>
      <c r="AD26">
        <v>17.34</v>
      </c>
      <c r="AE26">
        <v>0.25</v>
      </c>
      <c r="AF26">
        <v>95.12</v>
      </c>
      <c r="AG26">
        <v>5.45</v>
      </c>
      <c r="AH26" s="17">
        <v>11.06</v>
      </c>
      <c r="AI26">
        <v>0.03</v>
      </c>
      <c r="AJ26">
        <v>97.71</v>
      </c>
      <c r="AK26" s="18">
        <v>2.23</v>
      </c>
      <c r="AL26" s="16">
        <v>0.09</v>
      </c>
      <c r="AM26" s="16">
        <v>0.02</v>
      </c>
      <c r="AN26" s="16">
        <v>1311.57</v>
      </c>
      <c r="AO26" s="16">
        <v>888.5</v>
      </c>
    </row>
    <row r="27" spans="2:41" x14ac:dyDescent="0.2">
      <c r="B27" t="s">
        <v>279</v>
      </c>
      <c r="C27" s="17">
        <v>0.5</v>
      </c>
      <c r="D27">
        <v>10</v>
      </c>
      <c r="E27">
        <v>2</v>
      </c>
      <c r="F27">
        <v>3.7</v>
      </c>
      <c r="G27" s="16">
        <v>124.52</v>
      </c>
      <c r="H27" s="16">
        <v>5.4</v>
      </c>
      <c r="I27" s="16">
        <v>105.3</v>
      </c>
      <c r="J27" s="16">
        <v>18.38</v>
      </c>
      <c r="K27" s="17">
        <v>5</v>
      </c>
      <c r="L27">
        <v>2</v>
      </c>
      <c r="M27" s="18">
        <v>3.8</v>
      </c>
      <c r="N27" s="17">
        <v>123.24</v>
      </c>
      <c r="O27">
        <v>2.71</v>
      </c>
      <c r="P27">
        <v>97.36</v>
      </c>
      <c r="Q27" s="18">
        <v>0.61</v>
      </c>
      <c r="R27" s="24">
        <v>85.55</v>
      </c>
      <c r="S27" s="25">
        <v>0.67</v>
      </c>
      <c r="T27" s="25">
        <v>95.7</v>
      </c>
      <c r="U27" s="26">
        <v>5.91</v>
      </c>
      <c r="V27">
        <v>53.39</v>
      </c>
      <c r="W27">
        <v>0.42</v>
      </c>
      <c r="X27">
        <v>93.67</v>
      </c>
      <c r="Y27">
        <v>8.51</v>
      </c>
      <c r="Z27" s="17">
        <v>37.340000000000003</v>
      </c>
      <c r="AA27">
        <v>0.37</v>
      </c>
      <c r="AB27">
        <v>94.1</v>
      </c>
      <c r="AC27" s="18">
        <v>6.69</v>
      </c>
      <c r="AD27">
        <v>26.84</v>
      </c>
      <c r="AE27">
        <v>0.25</v>
      </c>
      <c r="AF27">
        <v>94.68</v>
      </c>
      <c r="AG27">
        <v>5.55</v>
      </c>
      <c r="AH27" s="17">
        <v>18.37</v>
      </c>
      <c r="AI27">
        <v>0.75</v>
      </c>
      <c r="AJ27">
        <v>93.15</v>
      </c>
      <c r="AK27" s="18">
        <v>6.17</v>
      </c>
      <c r="AL27" s="16">
        <v>1.58</v>
      </c>
      <c r="AM27" s="16">
        <v>0.02</v>
      </c>
      <c r="AN27" s="16">
        <v>120.7</v>
      </c>
      <c r="AO27" s="16">
        <v>6.04</v>
      </c>
    </row>
    <row r="28" spans="2:41" x14ac:dyDescent="0.2">
      <c r="B28" t="s">
        <v>280</v>
      </c>
      <c r="C28" s="17">
        <v>0.5</v>
      </c>
      <c r="D28">
        <v>10</v>
      </c>
      <c r="E28">
        <v>2</v>
      </c>
      <c r="F28">
        <v>3.7</v>
      </c>
      <c r="G28" s="16">
        <v>124.92</v>
      </c>
      <c r="H28" s="16">
        <v>4.4400000000000004</v>
      </c>
      <c r="I28" s="16">
        <v>107.26</v>
      </c>
      <c r="J28" s="16">
        <v>24.21</v>
      </c>
      <c r="K28" s="17">
        <v>5</v>
      </c>
      <c r="L28">
        <v>2</v>
      </c>
      <c r="M28" s="18">
        <v>3.8</v>
      </c>
      <c r="N28" s="17">
        <v>125.72</v>
      </c>
      <c r="O28">
        <v>2.63</v>
      </c>
      <c r="P28">
        <v>97.33</v>
      </c>
      <c r="Q28" s="18">
        <v>0.56999999999999995</v>
      </c>
      <c r="R28" s="24">
        <v>86.4</v>
      </c>
      <c r="S28" s="25">
        <v>0.52</v>
      </c>
      <c r="T28" s="25">
        <v>95.83</v>
      </c>
      <c r="U28" s="26">
        <v>5.82</v>
      </c>
      <c r="V28">
        <v>55.08</v>
      </c>
      <c r="W28">
        <v>0.85</v>
      </c>
      <c r="X28">
        <v>94.18</v>
      </c>
      <c r="Y28">
        <v>8.51</v>
      </c>
      <c r="Z28" s="17">
        <v>38.549999999999997</v>
      </c>
      <c r="AA28">
        <v>0.61</v>
      </c>
      <c r="AB28">
        <v>94.16</v>
      </c>
      <c r="AC28" s="18">
        <v>7.66</v>
      </c>
      <c r="AD28">
        <v>27.21</v>
      </c>
      <c r="AE28">
        <v>0.84</v>
      </c>
      <c r="AF28">
        <v>92.8</v>
      </c>
      <c r="AG28">
        <v>7.73</v>
      </c>
      <c r="AH28" s="17">
        <v>19.47</v>
      </c>
      <c r="AI28">
        <v>0.24</v>
      </c>
      <c r="AJ28">
        <v>95.97</v>
      </c>
      <c r="AK28" s="18">
        <v>4.37</v>
      </c>
      <c r="AL28" s="16">
        <v>1.87</v>
      </c>
      <c r="AM28" s="16">
        <v>0.04</v>
      </c>
      <c r="AN28" s="16">
        <v>126.87</v>
      </c>
      <c r="AO28" s="16">
        <v>14.99</v>
      </c>
    </row>
    <row r="29" spans="2:41" x14ac:dyDescent="0.2">
      <c r="B29" t="s">
        <v>281</v>
      </c>
      <c r="C29" s="17">
        <v>0.5</v>
      </c>
      <c r="D29">
        <v>10</v>
      </c>
      <c r="E29">
        <v>2</v>
      </c>
      <c r="F29">
        <v>3.7</v>
      </c>
      <c r="G29" s="16">
        <v>127.85</v>
      </c>
      <c r="H29" s="16">
        <v>10.79</v>
      </c>
      <c r="I29" s="16">
        <v>103.69</v>
      </c>
      <c r="J29" s="16">
        <v>13.62</v>
      </c>
      <c r="K29" s="17">
        <v>5</v>
      </c>
      <c r="L29">
        <v>2</v>
      </c>
      <c r="M29" s="18">
        <v>3.8</v>
      </c>
      <c r="N29" s="17">
        <v>132.62</v>
      </c>
      <c r="O29">
        <v>2.0699999999999998</v>
      </c>
      <c r="P29">
        <v>98.49</v>
      </c>
      <c r="Q29" s="18">
        <v>0.69</v>
      </c>
      <c r="R29" s="24">
        <v>84.31</v>
      </c>
      <c r="S29" s="25">
        <v>0.35</v>
      </c>
      <c r="T29" s="25">
        <v>94.47</v>
      </c>
      <c r="U29" s="26">
        <v>8.33</v>
      </c>
      <c r="V29">
        <v>38.35</v>
      </c>
      <c r="W29">
        <v>0.45</v>
      </c>
      <c r="X29">
        <v>88.99</v>
      </c>
      <c r="Y29">
        <v>13.6</v>
      </c>
      <c r="Z29" s="17">
        <v>21.94</v>
      </c>
      <c r="AA29">
        <v>0.13</v>
      </c>
      <c r="AB29">
        <v>94.16</v>
      </c>
      <c r="AC29" s="18">
        <v>8.19</v>
      </c>
      <c r="AD29">
        <v>13.26</v>
      </c>
      <c r="AE29">
        <v>0.14000000000000001</v>
      </c>
      <c r="AF29">
        <v>98.26</v>
      </c>
      <c r="AG29">
        <v>3.45</v>
      </c>
      <c r="AH29" s="17">
        <v>7.14</v>
      </c>
      <c r="AI29">
        <v>7.0000000000000007E-2</v>
      </c>
      <c r="AJ29">
        <v>109.29</v>
      </c>
      <c r="AK29" s="18">
        <v>5.93</v>
      </c>
      <c r="AL29" s="16">
        <v>0</v>
      </c>
      <c r="AM29" s="16">
        <v>0</v>
      </c>
      <c r="AN29" s="16">
        <v>0</v>
      </c>
      <c r="AO29" s="16">
        <v>0</v>
      </c>
    </row>
    <row r="30" spans="2:41" x14ac:dyDescent="0.2">
      <c r="B30" t="s">
        <v>282</v>
      </c>
      <c r="C30" s="17">
        <v>0.5</v>
      </c>
      <c r="D30">
        <v>10</v>
      </c>
      <c r="E30">
        <v>2</v>
      </c>
      <c r="F30">
        <v>3.7</v>
      </c>
      <c r="G30" s="16">
        <v>120.23</v>
      </c>
      <c r="H30" s="16">
        <v>10.23</v>
      </c>
      <c r="I30" s="16">
        <v>103.38</v>
      </c>
      <c r="J30" s="16">
        <v>11.39</v>
      </c>
      <c r="K30" s="17">
        <v>5</v>
      </c>
      <c r="L30">
        <v>2</v>
      </c>
      <c r="M30" s="18">
        <v>3.8</v>
      </c>
      <c r="N30" s="17">
        <v>122.26</v>
      </c>
      <c r="O30">
        <v>1.31</v>
      </c>
      <c r="P30">
        <v>98.43</v>
      </c>
      <c r="Q30" s="18">
        <v>1.05</v>
      </c>
      <c r="R30" s="24">
        <v>79.709999999999994</v>
      </c>
      <c r="S30" s="25">
        <v>0.91</v>
      </c>
      <c r="T30" s="25">
        <v>94.4</v>
      </c>
      <c r="U30" s="26">
        <v>8.74</v>
      </c>
      <c r="V30">
        <v>39.630000000000003</v>
      </c>
      <c r="W30">
        <v>0.51</v>
      </c>
      <c r="X30">
        <v>89.52</v>
      </c>
      <c r="Y30">
        <v>12.31</v>
      </c>
      <c r="Z30" s="17">
        <v>23.42</v>
      </c>
      <c r="AA30">
        <v>0.24</v>
      </c>
      <c r="AB30">
        <v>94.13</v>
      </c>
      <c r="AC30" s="18">
        <v>7.49</v>
      </c>
      <c r="AD30">
        <v>14.82</v>
      </c>
      <c r="AE30">
        <v>0.09</v>
      </c>
      <c r="AF30">
        <v>98</v>
      </c>
      <c r="AG30">
        <v>3.68</v>
      </c>
      <c r="AH30" s="17">
        <v>9.1199999999999992</v>
      </c>
      <c r="AI30">
        <v>0.04</v>
      </c>
      <c r="AJ30">
        <v>104.04</v>
      </c>
      <c r="AK30" s="18">
        <v>2.82</v>
      </c>
      <c r="AL30" s="16">
        <v>0</v>
      </c>
      <c r="AM30" s="16">
        <v>0</v>
      </c>
      <c r="AN30" s="16">
        <v>0</v>
      </c>
      <c r="AO30" s="16">
        <v>0</v>
      </c>
    </row>
    <row r="31" spans="2:41" x14ac:dyDescent="0.2">
      <c r="B31" t="s">
        <v>283</v>
      </c>
      <c r="C31" s="17">
        <v>0.5</v>
      </c>
      <c r="D31">
        <v>10</v>
      </c>
      <c r="E31">
        <v>2</v>
      </c>
      <c r="F31">
        <v>3.7</v>
      </c>
      <c r="G31" s="16">
        <v>142.43</v>
      </c>
      <c r="H31" s="16">
        <v>4.46</v>
      </c>
      <c r="I31" s="16">
        <v>107.2</v>
      </c>
      <c r="J31" s="16">
        <v>24.92</v>
      </c>
      <c r="K31" s="17">
        <v>5</v>
      </c>
      <c r="L31">
        <v>2</v>
      </c>
      <c r="M31" s="18">
        <v>3.8</v>
      </c>
      <c r="N31" s="17">
        <v>144.57</v>
      </c>
      <c r="O31">
        <v>1.92</v>
      </c>
      <c r="P31">
        <v>98.03</v>
      </c>
      <c r="Q31" s="18">
        <v>1.42</v>
      </c>
      <c r="R31" s="24">
        <v>102.7</v>
      </c>
      <c r="S31" s="25">
        <v>0.68</v>
      </c>
      <c r="T31" s="25">
        <v>96.12</v>
      </c>
      <c r="U31" s="26">
        <v>6.34</v>
      </c>
      <c r="V31">
        <v>62.15</v>
      </c>
      <c r="W31">
        <v>0.54</v>
      </c>
      <c r="X31">
        <v>93.56</v>
      </c>
      <c r="Y31">
        <v>10.44</v>
      </c>
      <c r="Z31" s="17">
        <v>38.04</v>
      </c>
      <c r="AA31">
        <v>0.23</v>
      </c>
      <c r="AB31">
        <v>93.84</v>
      </c>
      <c r="AC31" s="18">
        <v>9.4</v>
      </c>
      <c r="AD31">
        <v>24.13</v>
      </c>
      <c r="AE31">
        <v>0.12</v>
      </c>
      <c r="AF31">
        <v>95.15</v>
      </c>
      <c r="AG31">
        <v>7.11</v>
      </c>
      <c r="AH31" s="17">
        <v>13.27</v>
      </c>
      <c r="AI31">
        <v>0.1</v>
      </c>
      <c r="AJ31">
        <v>85.24</v>
      </c>
      <c r="AK31" s="18">
        <v>3.76</v>
      </c>
      <c r="AL31" s="16">
        <v>0.15</v>
      </c>
      <c r="AM31" s="16">
        <v>0</v>
      </c>
      <c r="AN31" s="16">
        <v>152.47999999999999</v>
      </c>
      <c r="AO31" s="16">
        <v>30.05</v>
      </c>
    </row>
    <row r="32" spans="2:41" x14ac:dyDescent="0.2">
      <c r="B32" t="s">
        <v>284</v>
      </c>
      <c r="C32" s="17">
        <v>0.5</v>
      </c>
      <c r="D32">
        <v>10</v>
      </c>
      <c r="E32">
        <v>2</v>
      </c>
      <c r="F32">
        <v>3.7</v>
      </c>
      <c r="G32" s="16">
        <v>145.12</v>
      </c>
      <c r="H32" s="16">
        <v>8.89</v>
      </c>
      <c r="I32" s="16">
        <v>108.75</v>
      </c>
      <c r="J32" s="16">
        <v>29.01</v>
      </c>
      <c r="K32" s="17">
        <v>5</v>
      </c>
      <c r="L32">
        <v>2</v>
      </c>
      <c r="M32" s="18">
        <v>3.8</v>
      </c>
      <c r="N32" s="17">
        <v>146.16999999999999</v>
      </c>
      <c r="O32">
        <v>2.94</v>
      </c>
      <c r="P32">
        <v>98.27</v>
      </c>
      <c r="Q32" s="18">
        <v>1.01</v>
      </c>
      <c r="R32" s="24">
        <v>105.79</v>
      </c>
      <c r="S32" s="25">
        <v>0.92</v>
      </c>
      <c r="T32" s="25">
        <v>96.45</v>
      </c>
      <c r="U32" s="26">
        <v>4.8600000000000003</v>
      </c>
      <c r="V32">
        <v>64.78</v>
      </c>
      <c r="W32">
        <v>0.43</v>
      </c>
      <c r="X32">
        <v>94.25</v>
      </c>
      <c r="Y32">
        <v>9.24</v>
      </c>
      <c r="Z32" s="17">
        <v>39.090000000000003</v>
      </c>
      <c r="AA32">
        <v>0.14000000000000001</v>
      </c>
      <c r="AB32">
        <v>91.38</v>
      </c>
      <c r="AC32" s="18">
        <v>8.81</v>
      </c>
      <c r="AD32">
        <v>25.25</v>
      </c>
      <c r="AE32">
        <v>0.17</v>
      </c>
      <c r="AF32">
        <v>95.12</v>
      </c>
      <c r="AG32">
        <v>7.57</v>
      </c>
      <c r="AH32" s="17">
        <v>14.84</v>
      </c>
      <c r="AI32">
        <v>0.12</v>
      </c>
      <c r="AJ32">
        <v>97.92</v>
      </c>
      <c r="AK32" s="18">
        <v>3.46</v>
      </c>
      <c r="AL32" s="16">
        <v>0.03</v>
      </c>
      <c r="AM32" s="16">
        <v>0</v>
      </c>
      <c r="AN32" s="16">
        <v>0</v>
      </c>
      <c r="AO32" s="16">
        <v>0</v>
      </c>
    </row>
    <row r="33" spans="2:41" x14ac:dyDescent="0.2">
      <c r="B33" t="s">
        <v>285</v>
      </c>
      <c r="C33" s="17">
        <v>0.5</v>
      </c>
      <c r="D33">
        <v>10</v>
      </c>
      <c r="E33">
        <v>2</v>
      </c>
      <c r="F33">
        <v>3.7</v>
      </c>
      <c r="G33" s="16">
        <v>148.88999999999999</v>
      </c>
      <c r="H33" s="16">
        <v>3.97</v>
      </c>
      <c r="I33" s="16">
        <v>111.15</v>
      </c>
      <c r="J33" s="16">
        <v>32.69</v>
      </c>
      <c r="K33" s="17">
        <v>5</v>
      </c>
      <c r="L33">
        <v>2</v>
      </c>
      <c r="M33" s="18">
        <v>3.8</v>
      </c>
      <c r="N33" s="17">
        <v>151.47999999999999</v>
      </c>
      <c r="O33">
        <v>2.71</v>
      </c>
      <c r="P33">
        <v>98.72</v>
      </c>
      <c r="Q33" s="18">
        <v>0.63</v>
      </c>
      <c r="R33" s="24">
        <v>103.56</v>
      </c>
      <c r="S33" s="25">
        <v>0.5</v>
      </c>
      <c r="T33" s="25">
        <v>97.01</v>
      </c>
      <c r="U33" s="26">
        <v>5.4</v>
      </c>
      <c r="V33">
        <v>64.2</v>
      </c>
      <c r="W33">
        <v>0.74</v>
      </c>
      <c r="X33">
        <v>95.63</v>
      </c>
      <c r="Y33">
        <v>8.19</v>
      </c>
      <c r="Z33" s="17">
        <v>41.55</v>
      </c>
      <c r="AA33">
        <v>0.83</v>
      </c>
      <c r="AB33">
        <v>93.07</v>
      </c>
      <c r="AC33" s="18">
        <v>8.25</v>
      </c>
      <c r="AD33">
        <v>27.82</v>
      </c>
      <c r="AE33">
        <v>0.28999999999999998</v>
      </c>
      <c r="AF33">
        <v>95.35</v>
      </c>
      <c r="AG33">
        <v>7.62</v>
      </c>
      <c r="AH33" s="17">
        <v>16.420000000000002</v>
      </c>
      <c r="AI33">
        <v>0.19</v>
      </c>
      <c r="AJ33">
        <v>97.31</v>
      </c>
      <c r="AK33" s="18">
        <v>5.57</v>
      </c>
      <c r="AL33" s="16">
        <v>0.01</v>
      </c>
      <c r="AM33" s="16">
        <v>0</v>
      </c>
      <c r="AN33" s="16">
        <v>0</v>
      </c>
      <c r="AO33" s="16">
        <v>0</v>
      </c>
    </row>
    <row r="34" spans="2:41" x14ac:dyDescent="0.2">
      <c r="B34" t="s">
        <v>286</v>
      </c>
      <c r="C34" s="17">
        <v>0.5</v>
      </c>
      <c r="D34">
        <v>10</v>
      </c>
      <c r="E34">
        <v>2</v>
      </c>
      <c r="F34">
        <v>3.7</v>
      </c>
      <c r="G34" s="16">
        <v>152.33000000000001</v>
      </c>
      <c r="H34" s="16">
        <v>8.01</v>
      </c>
      <c r="I34" s="16">
        <v>107.91</v>
      </c>
      <c r="J34" s="16">
        <v>25.64</v>
      </c>
      <c r="K34" s="17">
        <v>5</v>
      </c>
      <c r="L34">
        <v>2</v>
      </c>
      <c r="M34" s="18">
        <v>3.8</v>
      </c>
      <c r="N34" s="17">
        <v>150.69</v>
      </c>
      <c r="O34">
        <v>2.4</v>
      </c>
      <c r="P34">
        <v>98.42</v>
      </c>
      <c r="Q34" s="18">
        <v>0.42</v>
      </c>
      <c r="R34" s="24">
        <v>111.31</v>
      </c>
      <c r="S34" s="25">
        <v>0.32</v>
      </c>
      <c r="T34" s="25">
        <v>96.9</v>
      </c>
      <c r="U34" s="26">
        <v>4.43</v>
      </c>
      <c r="V34">
        <v>79.61</v>
      </c>
      <c r="W34">
        <v>0.56999999999999995</v>
      </c>
      <c r="X34">
        <v>96.29</v>
      </c>
      <c r="Y34">
        <v>6.17</v>
      </c>
      <c r="Z34" s="17">
        <v>58.33</v>
      </c>
      <c r="AA34">
        <v>0.13</v>
      </c>
      <c r="AB34">
        <v>95.96</v>
      </c>
      <c r="AC34" s="18">
        <v>6.06</v>
      </c>
      <c r="AD34">
        <v>42.36</v>
      </c>
      <c r="AE34">
        <v>0.56000000000000005</v>
      </c>
      <c r="AF34">
        <v>96.1</v>
      </c>
      <c r="AG34">
        <v>6.67</v>
      </c>
      <c r="AH34" s="17">
        <v>28.73</v>
      </c>
      <c r="AI34">
        <v>0.89</v>
      </c>
      <c r="AJ34">
        <v>90.31</v>
      </c>
      <c r="AK34" s="18">
        <v>6.75</v>
      </c>
      <c r="AL34" s="16">
        <v>1.92</v>
      </c>
      <c r="AM34" s="16">
        <v>0.1</v>
      </c>
      <c r="AN34" s="16">
        <v>90.29</v>
      </c>
      <c r="AO34" s="16">
        <v>15.29</v>
      </c>
    </row>
    <row r="35" spans="2:41" x14ac:dyDescent="0.2">
      <c r="B35" t="s">
        <v>287</v>
      </c>
      <c r="C35" s="17">
        <v>0.5</v>
      </c>
      <c r="D35">
        <v>10</v>
      </c>
      <c r="E35">
        <v>2</v>
      </c>
      <c r="F35">
        <v>3.7</v>
      </c>
      <c r="G35" s="16">
        <v>142.38</v>
      </c>
      <c r="H35" s="16">
        <v>8.2200000000000006</v>
      </c>
      <c r="I35" s="16">
        <v>102.53</v>
      </c>
      <c r="J35" s="16">
        <v>12.06</v>
      </c>
      <c r="K35" s="17">
        <v>5</v>
      </c>
      <c r="L35">
        <v>2</v>
      </c>
      <c r="M35" s="18">
        <v>3.8</v>
      </c>
      <c r="N35" s="17">
        <v>142.47</v>
      </c>
      <c r="O35">
        <v>1.78</v>
      </c>
      <c r="P35">
        <v>98.13</v>
      </c>
      <c r="Q35" s="18">
        <v>0.86</v>
      </c>
      <c r="R35" s="24">
        <v>100.38</v>
      </c>
      <c r="S35" s="25">
        <v>0.66</v>
      </c>
      <c r="T35" s="25">
        <v>95.53</v>
      </c>
      <c r="U35" s="26">
        <v>5.98</v>
      </c>
      <c r="V35">
        <v>61.76</v>
      </c>
      <c r="W35">
        <v>0.84</v>
      </c>
      <c r="X35">
        <v>93.07</v>
      </c>
      <c r="Y35">
        <v>10.69</v>
      </c>
      <c r="Z35" s="17">
        <v>39.869999999999997</v>
      </c>
      <c r="AA35">
        <v>0.36</v>
      </c>
      <c r="AB35">
        <v>93.96</v>
      </c>
      <c r="AC35" s="18">
        <v>7.91</v>
      </c>
      <c r="AD35">
        <v>26.68</v>
      </c>
      <c r="AE35">
        <v>0.2</v>
      </c>
      <c r="AF35">
        <v>95.29</v>
      </c>
      <c r="AG35">
        <v>6.08</v>
      </c>
      <c r="AH35" s="17">
        <v>17.760000000000002</v>
      </c>
      <c r="AI35">
        <v>0.05</v>
      </c>
      <c r="AJ35">
        <v>97.12</v>
      </c>
      <c r="AK35" s="18">
        <v>3.61</v>
      </c>
      <c r="AL35" s="16">
        <v>0.14000000000000001</v>
      </c>
      <c r="AM35" s="16">
        <v>0.02</v>
      </c>
      <c r="AN35" s="16">
        <v>327.45999999999998</v>
      </c>
      <c r="AO35" s="16">
        <v>196.55</v>
      </c>
    </row>
    <row r="36" spans="2:41" x14ac:dyDescent="0.2">
      <c r="B36" t="s">
        <v>288</v>
      </c>
      <c r="C36" s="17">
        <v>0.5</v>
      </c>
      <c r="D36">
        <v>10</v>
      </c>
      <c r="E36">
        <v>2</v>
      </c>
      <c r="F36">
        <v>3.7</v>
      </c>
      <c r="G36" s="16">
        <v>151.29</v>
      </c>
      <c r="H36" s="16">
        <v>8.36</v>
      </c>
      <c r="I36" s="16">
        <v>104.61</v>
      </c>
      <c r="J36" s="16">
        <v>17.75</v>
      </c>
      <c r="K36" s="17">
        <v>5</v>
      </c>
      <c r="L36">
        <v>2</v>
      </c>
      <c r="M36" s="18">
        <v>3.8</v>
      </c>
      <c r="N36" s="17">
        <v>151.51</v>
      </c>
      <c r="O36">
        <v>2.09</v>
      </c>
      <c r="P36">
        <v>98.25</v>
      </c>
      <c r="Q36" s="18">
        <v>1.1100000000000001</v>
      </c>
      <c r="R36" s="24">
        <v>108.4</v>
      </c>
      <c r="S36" s="25">
        <v>0.87</v>
      </c>
      <c r="T36" s="25">
        <v>95.88</v>
      </c>
      <c r="U36" s="26">
        <v>5.98</v>
      </c>
      <c r="V36">
        <v>67.14</v>
      </c>
      <c r="W36">
        <v>0.97</v>
      </c>
      <c r="X36">
        <v>92.71</v>
      </c>
      <c r="Y36">
        <v>10.8</v>
      </c>
      <c r="Z36" s="17">
        <v>43.68</v>
      </c>
      <c r="AA36">
        <v>0.2</v>
      </c>
      <c r="AB36">
        <v>93.84</v>
      </c>
      <c r="AC36" s="18">
        <v>8.02</v>
      </c>
      <c r="AD36">
        <v>29.03</v>
      </c>
      <c r="AE36">
        <v>0.16</v>
      </c>
      <c r="AF36">
        <v>95.38</v>
      </c>
      <c r="AG36">
        <v>6.13</v>
      </c>
      <c r="AH36" s="17">
        <v>19.690000000000001</v>
      </c>
      <c r="AI36">
        <v>0.04</v>
      </c>
      <c r="AJ36">
        <v>97.03</v>
      </c>
      <c r="AK36" s="18">
        <v>3.85</v>
      </c>
      <c r="AL36" s="16">
        <v>0.7</v>
      </c>
      <c r="AM36" s="16">
        <v>0.02</v>
      </c>
      <c r="AN36" s="16">
        <v>159.22999999999999</v>
      </c>
      <c r="AO36" s="16">
        <v>52.39</v>
      </c>
    </row>
    <row r="37" spans="2:41" x14ac:dyDescent="0.2">
      <c r="B37" t="s">
        <v>289</v>
      </c>
      <c r="C37" s="17">
        <v>0.5</v>
      </c>
      <c r="D37">
        <v>10</v>
      </c>
      <c r="E37">
        <v>2</v>
      </c>
      <c r="F37">
        <v>3.7</v>
      </c>
      <c r="G37" s="16">
        <v>161.19</v>
      </c>
      <c r="H37" s="16">
        <v>11.79</v>
      </c>
      <c r="I37" s="16">
        <v>110.4</v>
      </c>
      <c r="J37" s="16">
        <v>32.31</v>
      </c>
      <c r="K37" s="17">
        <v>5</v>
      </c>
      <c r="L37">
        <v>2</v>
      </c>
      <c r="M37" s="18">
        <v>3.8</v>
      </c>
      <c r="N37" s="17">
        <v>162.84</v>
      </c>
      <c r="O37">
        <v>3.35</v>
      </c>
      <c r="P37">
        <v>98.4</v>
      </c>
      <c r="Q37" s="18">
        <v>0.78</v>
      </c>
      <c r="R37" s="24">
        <v>124.05</v>
      </c>
      <c r="S37" s="25">
        <v>1.03</v>
      </c>
      <c r="T37" s="25">
        <v>96.92</v>
      </c>
      <c r="U37" s="26">
        <v>3.64</v>
      </c>
      <c r="V37">
        <v>87.32</v>
      </c>
      <c r="W37">
        <v>0.52</v>
      </c>
      <c r="X37">
        <v>96.12</v>
      </c>
      <c r="Y37">
        <v>7.2</v>
      </c>
      <c r="Z37" s="17">
        <v>63.11</v>
      </c>
      <c r="AA37">
        <v>0.2</v>
      </c>
      <c r="AB37">
        <v>95.51</v>
      </c>
      <c r="AC37" s="18">
        <v>6.16</v>
      </c>
      <c r="AD37">
        <v>45.58</v>
      </c>
      <c r="AE37">
        <v>0.28000000000000003</v>
      </c>
      <c r="AF37">
        <v>96.1</v>
      </c>
      <c r="AG37">
        <v>5.26</v>
      </c>
      <c r="AH37" s="17">
        <v>32.65</v>
      </c>
      <c r="AI37">
        <v>0.08</v>
      </c>
      <c r="AJ37">
        <v>96.8</v>
      </c>
      <c r="AK37" s="18">
        <v>4.5199999999999996</v>
      </c>
      <c r="AL37" s="16">
        <v>1.38</v>
      </c>
      <c r="AM37" s="16">
        <v>0.05</v>
      </c>
      <c r="AN37" s="16">
        <v>109.96</v>
      </c>
      <c r="AO37" s="16">
        <v>5.19</v>
      </c>
    </row>
    <row r="38" spans="2:41" x14ac:dyDescent="0.2">
      <c r="B38" t="s">
        <v>290</v>
      </c>
      <c r="C38" s="17">
        <v>0.5</v>
      </c>
      <c r="D38">
        <v>10</v>
      </c>
      <c r="E38">
        <v>2</v>
      </c>
      <c r="F38">
        <v>3.7</v>
      </c>
      <c r="G38" s="16">
        <v>161.79</v>
      </c>
      <c r="H38" s="16">
        <v>11.75</v>
      </c>
      <c r="I38" s="16">
        <v>109.79</v>
      </c>
      <c r="J38" s="16">
        <v>31.43</v>
      </c>
      <c r="K38" s="17">
        <v>5</v>
      </c>
      <c r="L38">
        <v>2</v>
      </c>
      <c r="M38" s="18">
        <v>3.8</v>
      </c>
      <c r="N38" s="17">
        <v>161.88999999999999</v>
      </c>
      <c r="O38">
        <v>2.3199999999999998</v>
      </c>
      <c r="P38">
        <v>98.38</v>
      </c>
      <c r="Q38" s="18">
        <v>0.84</v>
      </c>
      <c r="R38" s="24">
        <v>119.72</v>
      </c>
      <c r="S38" s="25">
        <v>1.1299999999999999</v>
      </c>
      <c r="T38" s="25">
        <v>96.49</v>
      </c>
      <c r="U38" s="26">
        <v>4.1100000000000003</v>
      </c>
      <c r="V38">
        <v>76.09</v>
      </c>
      <c r="W38">
        <v>0.88</v>
      </c>
      <c r="X38">
        <v>94.82</v>
      </c>
      <c r="Y38">
        <v>9.07</v>
      </c>
      <c r="Z38" s="17">
        <v>50.29</v>
      </c>
      <c r="AA38">
        <v>0.3</v>
      </c>
      <c r="AB38">
        <v>94.8</v>
      </c>
      <c r="AC38" s="18">
        <v>7.55</v>
      </c>
      <c r="AD38">
        <v>33.43</v>
      </c>
      <c r="AE38">
        <v>0.13</v>
      </c>
      <c r="AF38">
        <v>95.53</v>
      </c>
      <c r="AG38">
        <v>6.56</v>
      </c>
      <c r="AH38" s="17">
        <v>20.49</v>
      </c>
      <c r="AI38">
        <v>1.31</v>
      </c>
      <c r="AJ38">
        <v>92.9</v>
      </c>
      <c r="AK38" s="18">
        <v>7.57</v>
      </c>
      <c r="AL38" s="16">
        <v>7.0000000000000007E-2</v>
      </c>
      <c r="AM38" s="16">
        <v>0</v>
      </c>
      <c r="AN38" s="16">
        <v>356.16</v>
      </c>
      <c r="AO38" s="16">
        <v>174.08</v>
      </c>
    </row>
    <row r="39" spans="2:41" x14ac:dyDescent="0.2">
      <c r="B39" t="s">
        <v>291</v>
      </c>
      <c r="C39" s="17">
        <v>0.5</v>
      </c>
      <c r="D39">
        <v>10</v>
      </c>
      <c r="E39">
        <v>2</v>
      </c>
      <c r="F39">
        <v>3.7</v>
      </c>
      <c r="G39" s="16">
        <v>142.44</v>
      </c>
      <c r="H39" s="16">
        <v>11.5</v>
      </c>
      <c r="I39" s="16">
        <v>109.9</v>
      </c>
      <c r="J39" s="16">
        <v>29.72</v>
      </c>
      <c r="K39" s="17">
        <v>5</v>
      </c>
      <c r="L39">
        <v>2</v>
      </c>
      <c r="M39" s="18">
        <v>3.8</v>
      </c>
      <c r="N39" s="17">
        <v>151.36000000000001</v>
      </c>
      <c r="O39">
        <v>1.4</v>
      </c>
      <c r="P39">
        <v>98.89</v>
      </c>
      <c r="Q39" s="18">
        <v>0.78</v>
      </c>
      <c r="R39" s="24">
        <v>108.14</v>
      </c>
      <c r="S39" s="25">
        <v>0.61</v>
      </c>
      <c r="T39" s="25">
        <v>96.75</v>
      </c>
      <c r="U39" s="26">
        <v>5.76</v>
      </c>
      <c r="V39">
        <v>65.87</v>
      </c>
      <c r="W39">
        <v>1.0900000000000001</v>
      </c>
      <c r="X39">
        <v>93.75</v>
      </c>
      <c r="Y39">
        <v>10.37</v>
      </c>
      <c r="Z39" s="17">
        <v>40.61</v>
      </c>
      <c r="AA39">
        <v>0.11</v>
      </c>
      <c r="AB39">
        <v>94.58</v>
      </c>
      <c r="AC39" s="18">
        <v>8.48</v>
      </c>
      <c r="AD39">
        <v>25.9</v>
      </c>
      <c r="AE39">
        <v>7.0000000000000007E-2</v>
      </c>
      <c r="AF39">
        <v>96.59</v>
      </c>
      <c r="AG39">
        <v>5.81</v>
      </c>
      <c r="AH39" s="17">
        <v>16.07</v>
      </c>
      <c r="AI39">
        <v>0.13</v>
      </c>
      <c r="AJ39">
        <v>101.39</v>
      </c>
      <c r="AK39" s="18">
        <v>1.07</v>
      </c>
      <c r="AL39" s="16">
        <v>0.05</v>
      </c>
      <c r="AM39" s="16">
        <v>0.01</v>
      </c>
      <c r="AN39" s="16">
        <v>0</v>
      </c>
      <c r="AO39" s="16">
        <v>0</v>
      </c>
    </row>
    <row r="40" spans="2:41" x14ac:dyDescent="0.2">
      <c r="B40" t="s">
        <v>292</v>
      </c>
      <c r="C40" s="17">
        <v>0.5</v>
      </c>
      <c r="D40">
        <v>10</v>
      </c>
      <c r="E40">
        <v>2</v>
      </c>
      <c r="F40">
        <v>3.7</v>
      </c>
      <c r="G40" s="16">
        <v>142.63999999999999</v>
      </c>
      <c r="H40" s="16">
        <v>9.6</v>
      </c>
      <c r="I40" s="16">
        <v>112.18</v>
      </c>
      <c r="J40" s="16">
        <v>36.35</v>
      </c>
      <c r="K40" s="17">
        <v>5</v>
      </c>
      <c r="L40">
        <v>2</v>
      </c>
      <c r="M40" s="18">
        <v>3.8</v>
      </c>
      <c r="N40" s="17">
        <v>154.59</v>
      </c>
      <c r="O40">
        <v>1.32</v>
      </c>
      <c r="P40">
        <v>98.82</v>
      </c>
      <c r="Q40" s="18">
        <v>0.57999999999999996</v>
      </c>
      <c r="R40" s="24">
        <v>109.87</v>
      </c>
      <c r="S40" s="25">
        <v>1.03</v>
      </c>
      <c r="T40" s="25">
        <v>96.45</v>
      </c>
      <c r="U40" s="26">
        <v>6.08</v>
      </c>
      <c r="V40">
        <v>67.709999999999994</v>
      </c>
      <c r="W40">
        <v>0.78</v>
      </c>
      <c r="X40">
        <v>93.43</v>
      </c>
      <c r="Y40">
        <v>10.199999999999999</v>
      </c>
      <c r="Z40" s="17">
        <v>43.45</v>
      </c>
      <c r="AA40">
        <v>0.12</v>
      </c>
      <c r="AB40">
        <v>94.54</v>
      </c>
      <c r="AC40" s="18">
        <v>7.87</v>
      </c>
      <c r="AD40">
        <v>28.66</v>
      </c>
      <c r="AE40">
        <v>0.02</v>
      </c>
      <c r="AF40">
        <v>96.5</v>
      </c>
      <c r="AG40">
        <v>5.74</v>
      </c>
      <c r="AH40" s="17">
        <v>19.38</v>
      </c>
      <c r="AI40">
        <v>0.08</v>
      </c>
      <c r="AJ40">
        <v>99.62</v>
      </c>
      <c r="AK40" s="18">
        <v>1.36</v>
      </c>
      <c r="AL40" s="16">
        <v>0.11</v>
      </c>
      <c r="AM40" s="16">
        <v>0.14000000000000001</v>
      </c>
      <c r="AN40" s="16">
        <v>1010.8</v>
      </c>
      <c r="AO40" s="16">
        <v>1804.08</v>
      </c>
    </row>
    <row r="41" spans="2:41" x14ac:dyDescent="0.2">
      <c r="B41" t="s">
        <v>293</v>
      </c>
      <c r="C41" s="17">
        <v>0.5</v>
      </c>
      <c r="D41">
        <v>10</v>
      </c>
      <c r="E41">
        <v>2</v>
      </c>
      <c r="F41">
        <v>3.7</v>
      </c>
      <c r="G41" s="16">
        <v>124.11</v>
      </c>
      <c r="H41" s="16">
        <v>8.6</v>
      </c>
      <c r="I41" s="16">
        <v>106.18</v>
      </c>
      <c r="J41" s="16">
        <v>19.64</v>
      </c>
      <c r="K41" s="17">
        <v>5</v>
      </c>
      <c r="L41">
        <v>2</v>
      </c>
      <c r="M41" s="18">
        <v>3.8</v>
      </c>
      <c r="N41" s="17">
        <v>130.79</v>
      </c>
      <c r="O41">
        <v>1.96</v>
      </c>
      <c r="P41">
        <v>98.62</v>
      </c>
      <c r="Q41" s="18">
        <v>0.54</v>
      </c>
      <c r="R41" s="24">
        <v>88.64</v>
      </c>
      <c r="S41" s="25">
        <v>0.55000000000000004</v>
      </c>
      <c r="T41" s="25">
        <v>95.73</v>
      </c>
      <c r="U41" s="26">
        <v>6.19</v>
      </c>
      <c r="V41">
        <v>50.89</v>
      </c>
      <c r="W41">
        <v>0.53</v>
      </c>
      <c r="X41">
        <v>92.38</v>
      </c>
      <c r="Y41">
        <v>10.97</v>
      </c>
      <c r="Z41" s="17">
        <v>31.34</v>
      </c>
      <c r="AA41">
        <v>0.28999999999999998</v>
      </c>
      <c r="AB41">
        <v>93.77</v>
      </c>
      <c r="AC41" s="18">
        <v>8.49</v>
      </c>
      <c r="AD41">
        <v>18.43</v>
      </c>
      <c r="AE41">
        <v>7.0000000000000007E-2</v>
      </c>
      <c r="AF41">
        <v>88.46</v>
      </c>
      <c r="AG41">
        <v>5.78</v>
      </c>
      <c r="AH41" s="17">
        <v>13.12</v>
      </c>
      <c r="AI41">
        <v>0.1</v>
      </c>
      <c r="AJ41">
        <v>100.2</v>
      </c>
      <c r="AK41" s="18">
        <v>0.49</v>
      </c>
      <c r="AL41" s="16">
        <v>0.05</v>
      </c>
      <c r="AM41" s="16">
        <v>0.01</v>
      </c>
      <c r="AN41" s="16">
        <v>0</v>
      </c>
      <c r="AO41" s="16">
        <v>0</v>
      </c>
    </row>
    <row r="42" spans="2:41" x14ac:dyDescent="0.2">
      <c r="B42" t="s">
        <v>294</v>
      </c>
      <c r="C42" s="17">
        <v>0.5</v>
      </c>
      <c r="D42">
        <v>10</v>
      </c>
      <c r="E42">
        <v>2</v>
      </c>
      <c r="F42">
        <v>3.7</v>
      </c>
      <c r="G42" s="16">
        <v>128.94</v>
      </c>
      <c r="H42" s="16">
        <v>7.36</v>
      </c>
      <c r="I42" s="16">
        <v>106.64</v>
      </c>
      <c r="J42" s="16">
        <v>20.54</v>
      </c>
      <c r="K42" s="17">
        <v>5</v>
      </c>
      <c r="L42">
        <v>2</v>
      </c>
      <c r="M42" s="18">
        <v>3.8</v>
      </c>
      <c r="N42" s="17">
        <v>136.35</v>
      </c>
      <c r="O42">
        <v>2.0099999999999998</v>
      </c>
      <c r="P42">
        <v>98.59</v>
      </c>
      <c r="Q42" s="18">
        <v>0.38</v>
      </c>
      <c r="R42" s="24">
        <v>92</v>
      </c>
      <c r="S42" s="25">
        <v>0.2</v>
      </c>
      <c r="T42" s="25">
        <v>95.56</v>
      </c>
      <c r="U42" s="26">
        <v>6.45</v>
      </c>
      <c r="V42">
        <v>52.8</v>
      </c>
      <c r="W42">
        <v>0.6</v>
      </c>
      <c r="X42">
        <v>92.13</v>
      </c>
      <c r="Y42">
        <v>11.22</v>
      </c>
      <c r="Z42" s="17">
        <v>32.049999999999997</v>
      </c>
      <c r="AA42">
        <v>0.38</v>
      </c>
      <c r="AB42">
        <v>91.37</v>
      </c>
      <c r="AC42" s="18">
        <v>8.36</v>
      </c>
      <c r="AD42">
        <v>20.98</v>
      </c>
      <c r="AE42">
        <v>0.16</v>
      </c>
      <c r="AF42">
        <v>95.64</v>
      </c>
      <c r="AG42">
        <v>6.06</v>
      </c>
      <c r="AH42" s="17">
        <v>13.64</v>
      </c>
      <c r="AI42">
        <v>0.05</v>
      </c>
      <c r="AJ42">
        <v>99.51</v>
      </c>
      <c r="AK42" s="18">
        <v>1.04</v>
      </c>
      <c r="AL42" s="16">
        <v>0.1</v>
      </c>
      <c r="AM42" s="16">
        <v>0.02</v>
      </c>
      <c r="AN42" s="16">
        <v>979.94</v>
      </c>
      <c r="AO42" s="16">
        <v>667.37</v>
      </c>
    </row>
    <row r="43" spans="2:41" x14ac:dyDescent="0.2">
      <c r="B43" t="s">
        <v>295</v>
      </c>
      <c r="C43" s="17">
        <v>0.5</v>
      </c>
      <c r="D43">
        <v>10</v>
      </c>
      <c r="E43">
        <v>2</v>
      </c>
      <c r="F43">
        <v>3.7</v>
      </c>
      <c r="G43" s="16">
        <v>166.97</v>
      </c>
      <c r="H43" s="16">
        <v>19.32</v>
      </c>
      <c r="I43" s="16">
        <v>101.3</v>
      </c>
      <c r="J43" s="16">
        <v>5.2</v>
      </c>
      <c r="K43" s="17">
        <v>5</v>
      </c>
      <c r="L43">
        <v>2</v>
      </c>
      <c r="M43" s="18">
        <v>3.8</v>
      </c>
      <c r="N43" s="17">
        <v>156.08000000000001</v>
      </c>
      <c r="O43">
        <v>2.5499999999999998</v>
      </c>
      <c r="P43">
        <v>91.27</v>
      </c>
      <c r="Q43" s="18">
        <v>1.04</v>
      </c>
      <c r="R43" s="24">
        <v>98.56</v>
      </c>
      <c r="S43" s="25">
        <v>1.85</v>
      </c>
      <c r="T43" s="25">
        <v>85.71</v>
      </c>
      <c r="U43" s="26">
        <v>4</v>
      </c>
      <c r="V43">
        <v>63.08</v>
      </c>
      <c r="W43">
        <v>0.03</v>
      </c>
      <c r="X43">
        <v>88.39</v>
      </c>
      <c r="Y43">
        <v>4.24</v>
      </c>
      <c r="Z43" s="17">
        <v>45.3</v>
      </c>
      <c r="AA43">
        <v>0.27</v>
      </c>
      <c r="AB43">
        <v>92.91</v>
      </c>
      <c r="AC43" s="18">
        <v>3</v>
      </c>
      <c r="AD43">
        <v>32.11</v>
      </c>
      <c r="AE43">
        <v>0.21</v>
      </c>
      <c r="AF43">
        <v>98.45</v>
      </c>
      <c r="AG43">
        <v>5.0199999999999996</v>
      </c>
      <c r="AH43" s="17">
        <v>22.19</v>
      </c>
      <c r="AI43">
        <v>0.61</v>
      </c>
      <c r="AJ43">
        <v>93.89</v>
      </c>
      <c r="AK43" s="18">
        <v>6.79</v>
      </c>
      <c r="AL43" s="16">
        <v>0.13</v>
      </c>
      <c r="AM43" s="16">
        <v>0.02</v>
      </c>
      <c r="AN43" s="16">
        <v>46.47</v>
      </c>
      <c r="AO43" s="16">
        <v>16.11</v>
      </c>
    </row>
    <row r="44" spans="2:41" x14ac:dyDescent="0.2">
      <c r="B44" t="s">
        <v>296</v>
      </c>
      <c r="C44" s="17">
        <v>0.5</v>
      </c>
      <c r="D44">
        <v>10</v>
      </c>
      <c r="E44">
        <v>2</v>
      </c>
      <c r="F44">
        <v>3.7</v>
      </c>
      <c r="G44" s="16">
        <v>152.85</v>
      </c>
      <c r="H44" s="16">
        <v>20.96</v>
      </c>
      <c r="I44" s="16">
        <v>100.48</v>
      </c>
      <c r="J44" s="16">
        <v>0.77</v>
      </c>
      <c r="K44" s="17">
        <v>5</v>
      </c>
      <c r="L44">
        <v>2</v>
      </c>
      <c r="M44" s="18">
        <v>3.8</v>
      </c>
      <c r="N44" s="17">
        <v>139.55000000000001</v>
      </c>
      <c r="O44">
        <v>3.58</v>
      </c>
      <c r="P44">
        <v>94.92</v>
      </c>
      <c r="Q44" s="18">
        <v>0.47</v>
      </c>
      <c r="R44" s="24">
        <v>77.16</v>
      </c>
      <c r="S44" s="25">
        <v>1.37</v>
      </c>
      <c r="T44" s="25">
        <v>89.71</v>
      </c>
      <c r="U44" s="26">
        <v>5.71</v>
      </c>
      <c r="V44">
        <v>44.85</v>
      </c>
      <c r="W44">
        <v>0.11</v>
      </c>
      <c r="X44">
        <v>91.64</v>
      </c>
      <c r="Y44">
        <v>4.92</v>
      </c>
      <c r="Z44" s="17">
        <v>29.4</v>
      </c>
      <c r="AA44">
        <v>0.21</v>
      </c>
      <c r="AB44">
        <v>95.75</v>
      </c>
      <c r="AC44" s="18">
        <v>3.8</v>
      </c>
      <c r="AD44">
        <v>20.010000000000002</v>
      </c>
      <c r="AE44">
        <v>0.17</v>
      </c>
      <c r="AF44">
        <v>96.73</v>
      </c>
      <c r="AG44">
        <v>3.86</v>
      </c>
      <c r="AH44" s="17">
        <v>12.55</v>
      </c>
      <c r="AI44">
        <v>0.26</v>
      </c>
      <c r="AJ44">
        <v>97.13</v>
      </c>
      <c r="AK44" s="18">
        <v>4.58</v>
      </c>
      <c r="AL44" s="16">
        <v>0</v>
      </c>
      <c r="AM44" s="16">
        <v>0</v>
      </c>
      <c r="AN44" s="16">
        <v>0</v>
      </c>
      <c r="AO44" s="16">
        <v>0</v>
      </c>
    </row>
    <row r="45" spans="2:41" x14ac:dyDescent="0.2">
      <c r="B45" t="s">
        <v>297</v>
      </c>
      <c r="C45" s="17">
        <v>0.5</v>
      </c>
      <c r="D45">
        <v>10</v>
      </c>
      <c r="E45">
        <v>2</v>
      </c>
      <c r="F45">
        <v>3.7</v>
      </c>
      <c r="G45" s="16">
        <v>192.44</v>
      </c>
      <c r="H45" s="16">
        <v>25.96</v>
      </c>
      <c r="I45" s="16">
        <v>95.69</v>
      </c>
      <c r="J45" s="16">
        <v>4.82</v>
      </c>
      <c r="K45" s="17">
        <v>5</v>
      </c>
      <c r="L45">
        <v>2</v>
      </c>
      <c r="M45" s="18">
        <v>3.8</v>
      </c>
      <c r="N45" s="17">
        <v>170.46</v>
      </c>
      <c r="O45">
        <v>4.82</v>
      </c>
      <c r="P45">
        <v>70.73</v>
      </c>
      <c r="Q45" s="18">
        <v>4.1399999999999997</v>
      </c>
      <c r="R45" s="24">
        <v>109.83</v>
      </c>
      <c r="S45" s="25">
        <v>1.02</v>
      </c>
      <c r="T45" s="25">
        <v>73.290000000000006</v>
      </c>
      <c r="U45" s="26">
        <v>2.81</v>
      </c>
      <c r="V45">
        <v>73.900000000000006</v>
      </c>
      <c r="W45">
        <v>0.32</v>
      </c>
      <c r="X45">
        <v>82.77</v>
      </c>
      <c r="Y45">
        <v>3.97</v>
      </c>
      <c r="Z45" s="17">
        <v>53.52</v>
      </c>
      <c r="AA45">
        <v>0.12</v>
      </c>
      <c r="AB45">
        <v>90.86</v>
      </c>
      <c r="AC45" s="18">
        <v>3.94</v>
      </c>
      <c r="AD45">
        <v>36.03</v>
      </c>
      <c r="AE45">
        <v>7.0000000000000007E-2</v>
      </c>
      <c r="AF45">
        <v>90.06</v>
      </c>
      <c r="AG45">
        <v>3.19</v>
      </c>
      <c r="AH45" s="17">
        <v>26.51</v>
      </c>
      <c r="AI45">
        <v>0.11</v>
      </c>
      <c r="AJ45">
        <v>95.12</v>
      </c>
      <c r="AK45" s="18">
        <v>3.89</v>
      </c>
      <c r="AL45" s="16">
        <v>0.13</v>
      </c>
      <c r="AM45" s="16">
        <v>0.01</v>
      </c>
      <c r="AN45" s="16">
        <v>43.15</v>
      </c>
      <c r="AO45" s="16">
        <v>13.57</v>
      </c>
    </row>
    <row r="46" spans="2:41" x14ac:dyDescent="0.2">
      <c r="B46" t="s">
        <v>298</v>
      </c>
      <c r="C46" s="17">
        <v>0.5</v>
      </c>
      <c r="D46">
        <v>10</v>
      </c>
      <c r="E46">
        <v>2</v>
      </c>
      <c r="F46">
        <v>3.7</v>
      </c>
      <c r="G46" s="16">
        <v>196.49</v>
      </c>
      <c r="H46" s="16">
        <v>37.299999999999997</v>
      </c>
      <c r="I46" s="16">
        <v>85.01</v>
      </c>
      <c r="J46" s="16">
        <v>13.51</v>
      </c>
      <c r="K46" s="17">
        <v>5</v>
      </c>
      <c r="L46">
        <v>2</v>
      </c>
      <c r="M46" s="18">
        <v>3.8</v>
      </c>
      <c r="N46" s="17">
        <v>166.83</v>
      </c>
      <c r="O46">
        <v>2.66</v>
      </c>
      <c r="P46">
        <v>43.85</v>
      </c>
      <c r="Q46" s="18">
        <v>10.18</v>
      </c>
      <c r="R46" s="24">
        <v>124.82</v>
      </c>
      <c r="S46" s="25">
        <v>1.53</v>
      </c>
      <c r="T46" s="25">
        <v>44.95</v>
      </c>
      <c r="U46" s="26">
        <v>2.62</v>
      </c>
      <c r="V46">
        <v>96.95</v>
      </c>
      <c r="W46">
        <v>0.52</v>
      </c>
      <c r="X46">
        <v>66.31</v>
      </c>
      <c r="Y46">
        <v>3.74</v>
      </c>
      <c r="Z46" s="17">
        <v>68.8</v>
      </c>
      <c r="AA46">
        <v>1.35</v>
      </c>
      <c r="AB46">
        <v>77.849999999999994</v>
      </c>
      <c r="AC46" s="18">
        <v>4.57</v>
      </c>
      <c r="AD46">
        <v>42.03</v>
      </c>
      <c r="AE46">
        <v>0.55000000000000004</v>
      </c>
      <c r="AF46">
        <v>83.99</v>
      </c>
      <c r="AG46">
        <v>5.67</v>
      </c>
      <c r="AH46" s="17">
        <v>24.72</v>
      </c>
      <c r="AI46">
        <v>0.9</v>
      </c>
      <c r="AJ46">
        <v>89.16</v>
      </c>
      <c r="AK46" s="18">
        <v>5.44</v>
      </c>
      <c r="AL46" s="16">
        <v>0.19</v>
      </c>
      <c r="AM46" s="16">
        <v>0.01</v>
      </c>
      <c r="AN46" s="16">
        <v>97.8</v>
      </c>
      <c r="AO46" s="16">
        <v>9.2200000000000006</v>
      </c>
    </row>
    <row r="47" spans="2:41" x14ac:dyDescent="0.2">
      <c r="C47" s="17"/>
      <c r="Z47" s="17"/>
      <c r="AC47" s="18"/>
    </row>
    <row r="48" spans="2:41" x14ac:dyDescent="0.2">
      <c r="B48" t="s">
        <v>206</v>
      </c>
      <c r="C48" s="9">
        <v>0.49</v>
      </c>
      <c r="D48" s="9">
        <v>10</v>
      </c>
      <c r="E48" s="9">
        <v>1.92</v>
      </c>
      <c r="F48" s="9">
        <v>4</v>
      </c>
      <c r="G48" s="9">
        <v>0</v>
      </c>
      <c r="H48" s="9">
        <v>0</v>
      </c>
      <c r="I48" s="9">
        <v>0</v>
      </c>
      <c r="J48" s="9">
        <v>0</v>
      </c>
      <c r="K48" s="17">
        <v>5</v>
      </c>
      <c r="L48" s="9">
        <v>2</v>
      </c>
      <c r="M48" s="18">
        <v>3.8</v>
      </c>
      <c r="N48" s="43">
        <v>0</v>
      </c>
      <c r="O48" s="43">
        <v>0</v>
      </c>
      <c r="P48" s="43">
        <v>0</v>
      </c>
      <c r="Q48" s="43">
        <v>0</v>
      </c>
      <c r="R48" s="25">
        <v>0</v>
      </c>
      <c r="S48" s="25">
        <v>0</v>
      </c>
      <c r="T48" s="25">
        <v>0</v>
      </c>
      <c r="U48" s="25">
        <v>0</v>
      </c>
      <c r="V48" s="44">
        <v>0</v>
      </c>
      <c r="W48" s="43">
        <v>0</v>
      </c>
      <c r="X48" s="43">
        <v>0</v>
      </c>
      <c r="Y48" s="45">
        <v>0</v>
      </c>
      <c r="Z48" s="44">
        <v>0</v>
      </c>
      <c r="AA48" s="43">
        <v>0</v>
      </c>
      <c r="AB48" s="43">
        <v>0</v>
      </c>
      <c r="AC48" s="45">
        <v>0</v>
      </c>
      <c r="AD48" s="44">
        <v>0</v>
      </c>
      <c r="AE48" s="43">
        <v>0</v>
      </c>
      <c r="AF48" s="43">
        <v>0</v>
      </c>
      <c r="AG48" s="45">
        <v>0</v>
      </c>
      <c r="AH48" s="44">
        <v>0</v>
      </c>
      <c r="AI48" s="43">
        <v>0</v>
      </c>
      <c r="AJ48" s="43">
        <v>0</v>
      </c>
      <c r="AK48" s="45">
        <v>0</v>
      </c>
      <c r="AL48" s="44">
        <v>0</v>
      </c>
      <c r="AM48" s="43">
        <v>0</v>
      </c>
      <c r="AN48" s="43">
        <v>0</v>
      </c>
      <c r="AO48" s="45">
        <v>0</v>
      </c>
    </row>
    <row r="49" spans="2:41" x14ac:dyDescent="0.2">
      <c r="B49" t="s">
        <v>207</v>
      </c>
      <c r="C49" s="9">
        <v>0.5</v>
      </c>
      <c r="D49" s="9">
        <v>10</v>
      </c>
      <c r="E49" s="9">
        <v>2</v>
      </c>
      <c r="F49" s="9">
        <v>3.85</v>
      </c>
      <c r="G49" s="9">
        <v>284.41000000000003</v>
      </c>
      <c r="H49" s="9">
        <v>17.86</v>
      </c>
      <c r="I49" s="9">
        <v>101.08</v>
      </c>
      <c r="J49" s="9">
        <v>9</v>
      </c>
      <c r="K49" s="17">
        <v>5</v>
      </c>
      <c r="L49" s="9">
        <v>2</v>
      </c>
      <c r="M49" s="18">
        <v>3.8</v>
      </c>
      <c r="N49" s="43">
        <v>265.17202932098502</v>
      </c>
      <c r="O49" s="43">
        <v>1.66090896716134</v>
      </c>
      <c r="P49" s="43">
        <v>98.328878845468907</v>
      </c>
      <c r="Q49" s="43">
        <v>0.74262958236411902</v>
      </c>
      <c r="R49" s="25">
        <v>221.35</v>
      </c>
      <c r="S49" s="25">
        <v>2</v>
      </c>
      <c r="T49" s="25">
        <v>94.31</v>
      </c>
      <c r="U49" s="25">
        <v>1.56</v>
      </c>
      <c r="V49" s="44">
        <v>155.29490740740599</v>
      </c>
      <c r="W49" s="43">
        <v>1.6447048658313701</v>
      </c>
      <c r="X49" s="43">
        <v>94.385288290356897</v>
      </c>
      <c r="Y49" s="45">
        <v>4.2214599282969303</v>
      </c>
      <c r="Z49" s="44">
        <v>106.564776234568</v>
      </c>
      <c r="AA49" s="43">
        <v>0.36644759113207898</v>
      </c>
      <c r="AB49" s="43">
        <v>96.595920355165404</v>
      </c>
      <c r="AC49" s="45">
        <v>3.5382137219003802</v>
      </c>
      <c r="AD49" s="44">
        <v>76.824999999998596</v>
      </c>
      <c r="AE49" s="43">
        <v>0.204041380935997</v>
      </c>
      <c r="AF49" s="43">
        <v>94.657990076000004</v>
      </c>
      <c r="AG49" s="45">
        <v>3.1720306153066602</v>
      </c>
      <c r="AH49" s="44">
        <v>60.163695987659899</v>
      </c>
      <c r="AI49" s="43">
        <v>0.22077757399967499</v>
      </c>
      <c r="AJ49" s="43">
        <v>101.833596537932</v>
      </c>
      <c r="AK49" s="45">
        <v>5.4414261262750401</v>
      </c>
      <c r="AL49" s="44">
        <v>21.4634655864064</v>
      </c>
      <c r="AM49" s="43">
        <v>0.238393049739755</v>
      </c>
      <c r="AN49" s="43">
        <v>89.899030686311306</v>
      </c>
      <c r="AO49" s="45">
        <v>15.439629890683999</v>
      </c>
    </row>
    <row r="50" spans="2:41" x14ac:dyDescent="0.2">
      <c r="B50" t="s">
        <v>208</v>
      </c>
      <c r="C50" s="9">
        <v>0.5</v>
      </c>
      <c r="D50" s="9">
        <v>10</v>
      </c>
      <c r="E50" s="9">
        <v>2</v>
      </c>
      <c r="F50" s="9">
        <v>3.85</v>
      </c>
      <c r="G50" s="9">
        <v>243.82</v>
      </c>
      <c r="H50" s="9">
        <v>22.74</v>
      </c>
      <c r="I50" s="9">
        <v>103.52</v>
      </c>
      <c r="J50" s="9">
        <v>16.170000000000002</v>
      </c>
      <c r="K50" s="17">
        <v>5</v>
      </c>
      <c r="L50" s="9">
        <v>2</v>
      </c>
      <c r="M50" s="18">
        <v>3.8</v>
      </c>
      <c r="N50" s="43">
        <v>225.82806306306099</v>
      </c>
      <c r="O50" s="43">
        <v>2.3700388898661702</v>
      </c>
      <c r="P50" s="43">
        <v>98.628674686956401</v>
      </c>
      <c r="Q50" s="43">
        <v>0.65417871937120797</v>
      </c>
      <c r="R50" s="25">
        <v>185.08</v>
      </c>
      <c r="S50" s="25">
        <v>2.4900000000000002</v>
      </c>
      <c r="T50" s="25">
        <v>95.12</v>
      </c>
      <c r="U50" s="25">
        <v>1.74</v>
      </c>
      <c r="V50" s="44">
        <v>120.235015015016</v>
      </c>
      <c r="W50" s="43">
        <v>1.5544300844546199</v>
      </c>
      <c r="X50" s="43">
        <v>95.513666077923801</v>
      </c>
      <c r="Y50" s="45">
        <v>4.6196784314698602</v>
      </c>
      <c r="Z50" s="44">
        <v>81.064249249247794</v>
      </c>
      <c r="AA50" s="43">
        <v>0.39844486935698997</v>
      </c>
      <c r="AB50" s="43">
        <v>97.155073908603498</v>
      </c>
      <c r="AC50" s="45">
        <v>3.8484558203210399</v>
      </c>
      <c r="AD50" s="44">
        <v>56.206966966966498</v>
      </c>
      <c r="AE50" s="43">
        <v>0.24632187277138401</v>
      </c>
      <c r="AF50" s="43">
        <v>93.720488560789306</v>
      </c>
      <c r="AG50" s="45">
        <v>3.7883820598749001</v>
      </c>
      <c r="AH50" s="44">
        <v>43.550375375374998</v>
      </c>
      <c r="AI50" s="43">
        <v>0.25665625969219802</v>
      </c>
      <c r="AJ50" s="43">
        <v>103.136930738936</v>
      </c>
      <c r="AK50" s="45">
        <v>6.9042542674043004</v>
      </c>
      <c r="AL50" s="44">
        <v>11.8589451951905</v>
      </c>
      <c r="AM50" s="43">
        <v>0.110762127772597</v>
      </c>
      <c r="AN50" s="43">
        <v>87.120694418445098</v>
      </c>
      <c r="AO50" s="45">
        <v>18.124089706531201</v>
      </c>
    </row>
    <row r="51" spans="2:41" x14ac:dyDescent="0.2">
      <c r="B51" t="s">
        <v>209</v>
      </c>
      <c r="C51" s="9">
        <v>0.5</v>
      </c>
      <c r="D51" s="9">
        <v>10</v>
      </c>
      <c r="E51" s="9">
        <v>2</v>
      </c>
      <c r="F51" s="9">
        <v>3.85</v>
      </c>
      <c r="G51" s="9">
        <v>138.31</v>
      </c>
      <c r="H51" s="9">
        <v>59.2</v>
      </c>
      <c r="I51" s="9">
        <v>115.57</v>
      </c>
      <c r="J51" s="9">
        <v>23.91</v>
      </c>
      <c r="K51" s="17">
        <v>5</v>
      </c>
      <c r="L51" s="9">
        <v>2</v>
      </c>
      <c r="M51" s="18">
        <v>3.8</v>
      </c>
      <c r="N51" s="43">
        <v>200.84383928571199</v>
      </c>
      <c r="O51" s="43">
        <v>2.7898912789974202</v>
      </c>
      <c r="P51" s="43">
        <v>99.022608286182802</v>
      </c>
      <c r="Q51" s="43">
        <v>0.27979390032949503</v>
      </c>
      <c r="R51" s="25">
        <v>153.99</v>
      </c>
      <c r="S51" s="25">
        <v>1.8</v>
      </c>
      <c r="T51" s="25">
        <v>96.99</v>
      </c>
      <c r="U51" s="25">
        <v>3.97</v>
      </c>
      <c r="V51" s="44">
        <v>86.286230158730703</v>
      </c>
      <c r="W51" s="43">
        <v>0.37799609892223501</v>
      </c>
      <c r="X51" s="43">
        <v>95.337315841151593</v>
      </c>
      <c r="Y51" s="45">
        <v>9.8574875737313299</v>
      </c>
      <c r="Z51" s="44">
        <v>52.348617724868902</v>
      </c>
      <c r="AA51" s="43">
        <v>0.117530031220538</v>
      </c>
      <c r="AB51" s="43">
        <v>96.907534603194804</v>
      </c>
      <c r="AC51" s="45">
        <v>6.7638363767984702</v>
      </c>
      <c r="AD51" s="44">
        <v>33.692010582010298</v>
      </c>
      <c r="AE51" s="43">
        <v>0.21448315011150901</v>
      </c>
      <c r="AF51" s="43">
        <v>93.128458331901399</v>
      </c>
      <c r="AG51" s="45">
        <v>3.9448939447866298</v>
      </c>
      <c r="AH51" s="44">
        <v>25.414583333332001</v>
      </c>
      <c r="AI51" s="43">
        <v>0.318261774920366</v>
      </c>
      <c r="AJ51" s="43">
        <v>99.690150617780603</v>
      </c>
      <c r="AK51" s="45">
        <v>3.0759761534054002</v>
      </c>
      <c r="AL51" s="44">
        <v>2.46653386243488</v>
      </c>
      <c r="AM51" s="43">
        <v>0.20336376777955001</v>
      </c>
      <c r="AN51" s="43">
        <v>78.877954276672995</v>
      </c>
      <c r="AO51" s="45">
        <v>27.254915856051301</v>
      </c>
    </row>
    <row r="52" spans="2:41" x14ac:dyDescent="0.2">
      <c r="B52" t="s">
        <v>210</v>
      </c>
      <c r="C52" s="9">
        <v>0.5</v>
      </c>
      <c r="D52" s="9">
        <v>10</v>
      </c>
      <c r="E52" s="9">
        <v>2</v>
      </c>
      <c r="F52" s="9">
        <v>3.85</v>
      </c>
      <c r="G52" s="9">
        <v>217.28</v>
      </c>
      <c r="H52" s="9">
        <v>26.15</v>
      </c>
      <c r="I52" s="9">
        <v>105.09</v>
      </c>
      <c r="J52" s="9">
        <v>18.05</v>
      </c>
      <c r="K52" s="17">
        <v>5</v>
      </c>
      <c r="L52" s="9">
        <v>2</v>
      </c>
      <c r="M52" s="18">
        <v>3.8</v>
      </c>
      <c r="N52" s="43">
        <v>148.83433190883099</v>
      </c>
      <c r="O52" s="43">
        <v>101.685563759739</v>
      </c>
      <c r="P52" s="43">
        <v>70.496341491487399</v>
      </c>
      <c r="Q52" s="43">
        <v>48.158941366549101</v>
      </c>
      <c r="R52" s="25">
        <v>167.15</v>
      </c>
      <c r="S52" s="25">
        <v>1.55</v>
      </c>
      <c r="T52" s="25">
        <v>95.37</v>
      </c>
      <c r="U52" s="25">
        <v>2.84</v>
      </c>
      <c r="V52" s="44">
        <v>98.325014245014799</v>
      </c>
      <c r="W52" s="43">
        <v>2.3123913296621299</v>
      </c>
      <c r="X52" s="43">
        <v>94.304520366309703</v>
      </c>
      <c r="Y52" s="46">
        <v>8.2414292799904807</v>
      </c>
      <c r="Z52" s="44">
        <v>55.316787749288103</v>
      </c>
      <c r="AA52" s="43">
        <v>5.42827314352234E-2</v>
      </c>
      <c r="AB52" s="43">
        <v>94.388898704901294</v>
      </c>
      <c r="AC52" s="45">
        <v>6.1019050562220603</v>
      </c>
      <c r="AD52" s="44">
        <v>38.4578062678058</v>
      </c>
      <c r="AE52" s="43">
        <v>5.25391389078501E-2</v>
      </c>
      <c r="AF52" s="43">
        <v>98.087700697953395</v>
      </c>
      <c r="AG52" s="45">
        <v>4.2695119504842296</v>
      </c>
      <c r="AH52" s="44">
        <v>28.023468660967499</v>
      </c>
      <c r="AI52" s="43">
        <v>0.13252454028335101</v>
      </c>
      <c r="AJ52" s="43">
        <v>98.824010059082099</v>
      </c>
      <c r="AK52" s="45">
        <v>2.8886905141654502</v>
      </c>
      <c r="AL52" s="44">
        <v>4.9456878917348801</v>
      </c>
      <c r="AM52" s="43">
        <v>0.25728717492145198</v>
      </c>
      <c r="AN52" s="43">
        <v>86.360525666047806</v>
      </c>
      <c r="AO52" s="45">
        <v>24.341421362591401</v>
      </c>
    </row>
    <row r="53" spans="2:41" x14ac:dyDescent="0.2">
      <c r="B53" t="s">
        <v>211</v>
      </c>
      <c r="C53" s="9">
        <v>0.5</v>
      </c>
      <c r="D53" s="9">
        <v>10</v>
      </c>
      <c r="E53" s="9">
        <v>1.96</v>
      </c>
      <c r="F53" s="9">
        <v>3.94</v>
      </c>
      <c r="G53" s="9">
        <v>0</v>
      </c>
      <c r="H53" s="9">
        <v>0</v>
      </c>
      <c r="I53" s="9">
        <v>0</v>
      </c>
      <c r="J53" s="9">
        <v>0</v>
      </c>
      <c r="K53" s="17">
        <v>5</v>
      </c>
      <c r="L53" s="9">
        <v>2</v>
      </c>
      <c r="M53" s="18">
        <v>3.8</v>
      </c>
      <c r="N53" s="43">
        <v>0</v>
      </c>
      <c r="O53" s="43">
        <v>0</v>
      </c>
      <c r="P53" s="43">
        <v>0</v>
      </c>
      <c r="Q53" s="43">
        <v>0</v>
      </c>
      <c r="R53" s="25">
        <v>0</v>
      </c>
      <c r="S53" s="25">
        <v>0</v>
      </c>
      <c r="T53" s="25">
        <v>0</v>
      </c>
      <c r="U53" s="25">
        <v>0</v>
      </c>
      <c r="V53" s="44">
        <v>0</v>
      </c>
      <c r="W53" s="43">
        <v>0</v>
      </c>
      <c r="X53" s="43">
        <v>0</v>
      </c>
      <c r="Y53" s="45">
        <v>0</v>
      </c>
      <c r="Z53" s="44">
        <v>0</v>
      </c>
      <c r="AA53" s="43">
        <v>0</v>
      </c>
      <c r="AB53" s="43">
        <v>0</v>
      </c>
      <c r="AC53" s="45">
        <v>0</v>
      </c>
      <c r="AD53" s="44">
        <v>0</v>
      </c>
      <c r="AE53" s="43">
        <v>0</v>
      </c>
      <c r="AF53" s="43">
        <v>0</v>
      </c>
      <c r="AG53" s="45">
        <v>0</v>
      </c>
      <c r="AH53" s="44">
        <v>0</v>
      </c>
      <c r="AI53" s="43">
        <v>0</v>
      </c>
      <c r="AJ53" s="43">
        <v>0</v>
      </c>
      <c r="AK53" s="45">
        <v>0</v>
      </c>
      <c r="AL53" s="44">
        <v>0</v>
      </c>
      <c r="AM53" s="43">
        <v>0</v>
      </c>
      <c r="AN53" s="43">
        <v>0</v>
      </c>
      <c r="AO53" s="45">
        <v>0</v>
      </c>
    </row>
    <row r="54" spans="2:41" x14ac:dyDescent="0.2">
      <c r="B54" t="s">
        <v>212</v>
      </c>
      <c r="C54" s="9">
        <v>0.48</v>
      </c>
      <c r="D54" s="9">
        <v>10</v>
      </c>
      <c r="E54" s="9">
        <v>1.93</v>
      </c>
      <c r="F54" s="9">
        <v>3.87</v>
      </c>
      <c r="G54" s="9">
        <v>0</v>
      </c>
      <c r="H54" s="9">
        <v>0</v>
      </c>
      <c r="I54" s="9">
        <v>0</v>
      </c>
      <c r="J54" s="9">
        <v>0</v>
      </c>
      <c r="K54" s="17">
        <v>5</v>
      </c>
      <c r="L54" s="9">
        <v>2</v>
      </c>
      <c r="M54" s="18">
        <v>3.8</v>
      </c>
      <c r="N54" s="43">
        <v>0</v>
      </c>
      <c r="O54" s="43">
        <v>0</v>
      </c>
      <c r="P54" s="43">
        <v>0</v>
      </c>
      <c r="Q54" s="43">
        <v>0</v>
      </c>
      <c r="R54" s="25">
        <v>0</v>
      </c>
      <c r="S54" s="25">
        <v>0</v>
      </c>
      <c r="T54" s="25">
        <v>0</v>
      </c>
      <c r="U54" s="25">
        <v>0</v>
      </c>
      <c r="V54" s="44">
        <v>0</v>
      </c>
      <c r="W54" s="43">
        <v>0</v>
      </c>
      <c r="X54" s="43">
        <v>0</v>
      </c>
      <c r="Y54" s="45">
        <v>0</v>
      </c>
      <c r="Z54" s="44">
        <v>0</v>
      </c>
      <c r="AA54" s="43">
        <v>0</v>
      </c>
      <c r="AB54" s="43">
        <v>0</v>
      </c>
      <c r="AC54" s="45">
        <v>0</v>
      </c>
      <c r="AD54" s="44">
        <v>0</v>
      </c>
      <c r="AE54" s="43">
        <v>0</v>
      </c>
      <c r="AF54" s="43">
        <v>0</v>
      </c>
      <c r="AG54" s="45">
        <v>0</v>
      </c>
      <c r="AH54" s="44">
        <v>0</v>
      </c>
      <c r="AI54" s="43">
        <v>0</v>
      </c>
      <c r="AJ54" s="43">
        <v>0</v>
      </c>
      <c r="AK54" s="45">
        <v>0</v>
      </c>
      <c r="AL54" s="44">
        <v>0</v>
      </c>
      <c r="AM54" s="43">
        <v>0</v>
      </c>
      <c r="AN54" s="43">
        <v>0</v>
      </c>
      <c r="AO54" s="45">
        <v>0</v>
      </c>
    </row>
    <row r="55" spans="2:41" x14ac:dyDescent="0.2">
      <c r="B55" t="s">
        <v>213</v>
      </c>
      <c r="C55" s="9">
        <v>0.5</v>
      </c>
      <c r="D55" s="9">
        <v>10</v>
      </c>
      <c r="E55" s="9">
        <v>2</v>
      </c>
      <c r="F55" s="9">
        <v>3.85</v>
      </c>
      <c r="G55" s="9">
        <v>183.13</v>
      </c>
      <c r="H55" s="9">
        <v>19.61</v>
      </c>
      <c r="I55" s="9">
        <v>94.54</v>
      </c>
      <c r="J55" s="9">
        <v>6.83</v>
      </c>
      <c r="K55" s="17">
        <v>5</v>
      </c>
      <c r="L55" s="9">
        <v>2</v>
      </c>
      <c r="M55" s="18">
        <v>3.8</v>
      </c>
      <c r="N55" s="43">
        <v>165.492896825396</v>
      </c>
      <c r="O55" s="43">
        <v>17.247500384676801</v>
      </c>
      <c r="P55" s="43">
        <v>102.409215654427</v>
      </c>
      <c r="Q55" s="43">
        <v>10.699288617738601</v>
      </c>
      <c r="R55" s="25">
        <v>140.71</v>
      </c>
      <c r="S55" s="25">
        <v>3.41</v>
      </c>
      <c r="T55" s="25">
        <v>92.58</v>
      </c>
      <c r="U55" s="25">
        <v>7.83</v>
      </c>
      <c r="V55" s="44">
        <v>112.53441269841301</v>
      </c>
      <c r="W55" s="43">
        <v>8.0849138176780997</v>
      </c>
      <c r="X55" s="43">
        <v>99.4689653384293</v>
      </c>
      <c r="Y55" s="45">
        <v>9.1642224560441807</v>
      </c>
      <c r="Z55" s="44">
        <v>82.840404761903898</v>
      </c>
      <c r="AA55" s="43">
        <v>0.52713773802937802</v>
      </c>
      <c r="AB55" s="43">
        <v>96.826890107079294</v>
      </c>
      <c r="AC55" s="45">
        <v>8.0363420130665393</v>
      </c>
      <c r="AD55" s="44">
        <v>55.155619047620299</v>
      </c>
      <c r="AE55" s="43">
        <v>0.13674318047211401</v>
      </c>
      <c r="AF55" s="43">
        <v>98.472103199241303</v>
      </c>
      <c r="AG55" s="45">
        <v>4.2864377970223204</v>
      </c>
      <c r="AH55" s="44">
        <v>36.898849206349396</v>
      </c>
      <c r="AI55" s="43">
        <v>0.188550293848183</v>
      </c>
      <c r="AJ55" s="43">
        <v>101.00512898091</v>
      </c>
      <c r="AK55" s="45">
        <v>1.6352905939908999</v>
      </c>
      <c r="AL55" s="44">
        <v>5.0190422222170996</v>
      </c>
      <c r="AM55" s="43">
        <v>0.19673526268967101</v>
      </c>
      <c r="AN55" s="43">
        <v>117.852024048359</v>
      </c>
      <c r="AO55" s="45">
        <v>2.2080291944443</v>
      </c>
    </row>
    <row r="56" spans="2:41" x14ac:dyDescent="0.2">
      <c r="B56" t="s">
        <v>214</v>
      </c>
      <c r="C56" s="9">
        <v>0.5</v>
      </c>
      <c r="D56" s="9">
        <v>10</v>
      </c>
      <c r="E56" s="9">
        <v>2</v>
      </c>
      <c r="F56" s="9">
        <v>3.85</v>
      </c>
      <c r="G56" s="9">
        <v>162.77000000000001</v>
      </c>
      <c r="H56" s="9">
        <v>13.22</v>
      </c>
      <c r="I56" s="9">
        <v>98.01</v>
      </c>
      <c r="J56" s="9">
        <v>2.2599999999999998</v>
      </c>
      <c r="K56" s="17">
        <v>5</v>
      </c>
      <c r="L56" s="9">
        <v>2</v>
      </c>
      <c r="M56" s="18">
        <v>3.8</v>
      </c>
      <c r="N56" s="43">
        <v>174.987130952379</v>
      </c>
      <c r="O56" s="43">
        <v>0.73894715788064302</v>
      </c>
      <c r="P56" s="43">
        <v>99.231238766745804</v>
      </c>
      <c r="Q56" s="43">
        <v>0.21725682150857301</v>
      </c>
      <c r="R56" s="25">
        <v>126.08</v>
      </c>
      <c r="S56" s="25">
        <v>1.1599999999999999</v>
      </c>
      <c r="T56" s="25">
        <v>94.71</v>
      </c>
      <c r="U56" s="25">
        <v>8.9</v>
      </c>
      <c r="V56" s="44">
        <v>78.404666666665094</v>
      </c>
      <c r="W56" s="43">
        <v>1.2263396547152801</v>
      </c>
      <c r="X56" s="43">
        <v>93.409627945526196</v>
      </c>
      <c r="Y56" s="45">
        <v>14.028275595134801</v>
      </c>
      <c r="Z56" s="44">
        <v>51.638698412698801</v>
      </c>
      <c r="AA56" s="43">
        <v>0.45134148748168801</v>
      </c>
      <c r="AB56" s="43">
        <v>96.502957014091507</v>
      </c>
      <c r="AC56" s="45">
        <v>7.00164635754094</v>
      </c>
      <c r="AD56" s="44">
        <v>29.1910476190459</v>
      </c>
      <c r="AE56" s="43">
        <v>0.12572248249964099</v>
      </c>
      <c r="AF56" s="43">
        <v>99.593300952521204</v>
      </c>
      <c r="AG56" s="45">
        <v>4.0400631736586998</v>
      </c>
      <c r="AH56" s="44">
        <v>18.365873015873401</v>
      </c>
      <c r="AI56" s="43">
        <v>0.19297529694322099</v>
      </c>
      <c r="AJ56" s="43">
        <v>105.82116646808799</v>
      </c>
      <c r="AK56" s="45">
        <v>4.0400289438408601</v>
      </c>
      <c r="AL56" s="44">
        <v>0.723776349197369</v>
      </c>
      <c r="AM56" s="43">
        <v>0.12633326914079299</v>
      </c>
      <c r="AN56" s="43">
        <v>332.566270564288</v>
      </c>
      <c r="AO56" s="45">
        <v>392.18953963616701</v>
      </c>
    </row>
    <row r="57" spans="2:41" x14ac:dyDescent="0.2">
      <c r="B57" t="s">
        <v>215</v>
      </c>
      <c r="C57" s="9">
        <v>0.5</v>
      </c>
      <c r="D57" s="9">
        <v>10</v>
      </c>
      <c r="E57" s="9">
        <v>2</v>
      </c>
      <c r="F57" s="9">
        <v>3.85</v>
      </c>
      <c r="G57" s="9">
        <v>227.42</v>
      </c>
      <c r="H57" s="9">
        <v>19.98</v>
      </c>
      <c r="I57" s="9">
        <v>103.6</v>
      </c>
      <c r="J57" s="9">
        <v>15.48</v>
      </c>
      <c r="K57" s="17">
        <v>5</v>
      </c>
      <c r="L57" s="9">
        <v>2</v>
      </c>
      <c r="M57" s="18">
        <v>3.8</v>
      </c>
      <c r="N57" s="43">
        <v>222.49905582922599</v>
      </c>
      <c r="O57" s="43">
        <v>2.0632159791097702</v>
      </c>
      <c r="P57" s="43">
        <v>99.527964687140297</v>
      </c>
      <c r="Q57" s="43">
        <v>0.145141614578223</v>
      </c>
      <c r="R57" s="25">
        <v>182.41</v>
      </c>
      <c r="S57" s="25">
        <v>1.47</v>
      </c>
      <c r="T57" s="25">
        <v>97.93</v>
      </c>
      <c r="U57" s="25">
        <v>2.87</v>
      </c>
      <c r="V57" s="44">
        <v>121.110837438422</v>
      </c>
      <c r="W57" s="43">
        <v>0.62789906388375305</v>
      </c>
      <c r="X57" s="43">
        <v>96.730228132342901</v>
      </c>
      <c r="Y57" s="45">
        <v>6.4032429133188904</v>
      </c>
      <c r="Z57" s="44">
        <v>80.913286808976395</v>
      </c>
      <c r="AA57" s="43">
        <v>1.49493554647979</v>
      </c>
      <c r="AB57" s="43">
        <v>98.553717975271695</v>
      </c>
      <c r="AC57" s="45">
        <v>3.5267587399743801</v>
      </c>
      <c r="AD57" s="44">
        <v>61.144061302683703</v>
      </c>
      <c r="AE57" s="43">
        <v>0.22461354254882601</v>
      </c>
      <c r="AF57" s="43">
        <v>98.707409133266594</v>
      </c>
      <c r="AG57" s="45">
        <v>2.8534232576676599</v>
      </c>
      <c r="AH57" s="44">
        <v>46.925766283527402</v>
      </c>
      <c r="AI57" s="43">
        <v>7.8084945724958096E-2</v>
      </c>
      <c r="AJ57" s="43">
        <v>99.020079515250202</v>
      </c>
      <c r="AK57" s="45">
        <v>2.44717008064395</v>
      </c>
      <c r="AL57" s="44">
        <v>17.249066776135098</v>
      </c>
      <c r="AM57" s="43">
        <v>0.32752756023448398</v>
      </c>
      <c r="AN57" s="43">
        <v>90.932993577587396</v>
      </c>
      <c r="AO57" s="45">
        <v>14.6857734840176</v>
      </c>
    </row>
    <row r="58" spans="2:41" x14ac:dyDescent="0.2">
      <c r="B58" t="s">
        <v>216</v>
      </c>
      <c r="C58" s="9">
        <v>0.5</v>
      </c>
      <c r="D58" s="9">
        <v>10</v>
      </c>
      <c r="E58" s="9">
        <v>2</v>
      </c>
      <c r="F58" s="9">
        <v>3.85</v>
      </c>
      <c r="G58" s="9">
        <v>231.63</v>
      </c>
      <c r="H58" s="9">
        <v>38.78</v>
      </c>
      <c r="I58" s="9">
        <v>93.02</v>
      </c>
      <c r="J58" s="9">
        <v>9.7899999999999991</v>
      </c>
      <c r="K58" s="17">
        <v>5</v>
      </c>
      <c r="L58" s="9">
        <v>2</v>
      </c>
      <c r="M58" s="18">
        <v>3.8</v>
      </c>
      <c r="N58" s="43">
        <v>168.75704098156299</v>
      </c>
      <c r="O58" s="43">
        <v>10.5608108767556</v>
      </c>
      <c r="P58" s="43">
        <v>98.3813317780874</v>
      </c>
      <c r="Q58" s="43">
        <v>0.37015873906666402</v>
      </c>
      <c r="R58" s="25">
        <v>75.930000000000007</v>
      </c>
      <c r="S58" s="25">
        <v>1.66</v>
      </c>
      <c r="T58" s="25">
        <v>93.52</v>
      </c>
      <c r="U58" s="25">
        <v>9.43</v>
      </c>
      <c r="V58" s="44">
        <v>26.315358744395098</v>
      </c>
      <c r="W58" s="43">
        <v>0.41261693177432601</v>
      </c>
      <c r="X58" s="43">
        <v>93.116277569525906</v>
      </c>
      <c r="Y58" s="45">
        <v>11.880943767712401</v>
      </c>
      <c r="Z58" s="44">
        <v>12.4840495764827</v>
      </c>
      <c r="AA58" s="43">
        <v>0.323644396576178</v>
      </c>
      <c r="AB58" s="43">
        <v>96.142443954622905</v>
      </c>
      <c r="AC58" s="45">
        <v>10.061576015514101</v>
      </c>
      <c r="AD58" s="44">
        <v>6.0042102640750699</v>
      </c>
      <c r="AE58" s="43">
        <v>6.4564095315628095E-2</v>
      </c>
      <c r="AF58" s="43">
        <v>96.507673451383596</v>
      </c>
      <c r="AG58" s="45">
        <v>7.1859418602204004</v>
      </c>
      <c r="AH58" s="44">
        <v>2.5831633034372699</v>
      </c>
      <c r="AI58" s="43">
        <v>2.35668628823202E-2</v>
      </c>
      <c r="AJ58" s="43">
        <v>100.48864634298501</v>
      </c>
      <c r="AK58" s="45">
        <v>5.1424912166399102</v>
      </c>
      <c r="AL58" s="44">
        <v>0</v>
      </c>
      <c r="AM58" s="43">
        <v>0</v>
      </c>
      <c r="AN58" s="43">
        <v>0</v>
      </c>
      <c r="AO58" s="45">
        <v>0</v>
      </c>
    </row>
    <row r="59" spans="2:41" x14ac:dyDescent="0.2">
      <c r="B59" t="s">
        <v>217</v>
      </c>
      <c r="C59" s="9">
        <v>0.5</v>
      </c>
      <c r="D59" s="9">
        <v>10</v>
      </c>
      <c r="E59" s="9">
        <v>2</v>
      </c>
      <c r="F59" s="9">
        <v>3.85</v>
      </c>
      <c r="G59" s="9">
        <v>277.93</v>
      </c>
      <c r="H59" s="9">
        <v>18.13</v>
      </c>
      <c r="I59" s="9">
        <v>101.92</v>
      </c>
      <c r="J59" s="9">
        <v>9.82</v>
      </c>
      <c r="K59" s="17">
        <v>5</v>
      </c>
      <c r="L59" s="9">
        <v>2</v>
      </c>
      <c r="M59" s="18">
        <v>3.8</v>
      </c>
      <c r="N59" s="43">
        <v>253.849192298519</v>
      </c>
      <c r="O59" s="43">
        <v>3.2422151114366802</v>
      </c>
      <c r="P59" s="43">
        <v>99.706638911155395</v>
      </c>
      <c r="Q59" s="43">
        <v>0.22031039035202199</v>
      </c>
      <c r="R59" s="25">
        <v>202.25</v>
      </c>
      <c r="S59" s="25">
        <v>1.02</v>
      </c>
      <c r="T59" s="25">
        <v>98.92</v>
      </c>
      <c r="U59" s="25">
        <v>1.81</v>
      </c>
      <c r="V59" s="44">
        <v>132.48389365760701</v>
      </c>
      <c r="W59" s="43">
        <v>0.78467548488157901</v>
      </c>
      <c r="X59" s="43">
        <v>97.579951392285395</v>
      </c>
      <c r="Y59" s="45">
        <v>3.7966488990231801</v>
      </c>
      <c r="Z59" s="44">
        <v>96.311033619456595</v>
      </c>
      <c r="AA59" s="43">
        <v>0.24202660896421499</v>
      </c>
      <c r="AB59" s="43">
        <v>96.339006567295499</v>
      </c>
      <c r="AC59" s="45">
        <v>2.6126782262278598</v>
      </c>
      <c r="AD59" s="44">
        <v>78.794492131612998</v>
      </c>
      <c r="AE59" s="43">
        <v>0.37809844356252598</v>
      </c>
      <c r="AF59" s="43">
        <v>97.3732345674496</v>
      </c>
      <c r="AG59" s="45">
        <v>2.4969755644152798</v>
      </c>
      <c r="AH59" s="44">
        <v>64.760699809250497</v>
      </c>
      <c r="AI59" s="43">
        <v>0.38711361212956502</v>
      </c>
      <c r="AJ59" s="43">
        <v>98.028239175473601</v>
      </c>
      <c r="AK59" s="45">
        <v>1.3920318799782001</v>
      </c>
      <c r="AL59" s="44">
        <v>14.6095002384326</v>
      </c>
      <c r="AM59" s="43">
        <v>0.76783625255157595</v>
      </c>
      <c r="AN59" s="43">
        <v>88.230212497437805</v>
      </c>
      <c r="AO59" s="45">
        <v>20.252482266942302</v>
      </c>
    </row>
    <row r="60" spans="2:41" x14ac:dyDescent="0.2">
      <c r="B60" t="s">
        <v>218</v>
      </c>
      <c r="C60" s="9">
        <v>0.5</v>
      </c>
      <c r="D60" s="9">
        <v>10</v>
      </c>
      <c r="E60" s="9">
        <v>2</v>
      </c>
      <c r="F60" s="9">
        <v>3.85</v>
      </c>
      <c r="G60" s="9">
        <v>251.43</v>
      </c>
      <c r="H60" s="9">
        <v>15.46</v>
      </c>
      <c r="I60" s="9">
        <v>102.17</v>
      </c>
      <c r="J60" s="9">
        <v>10.71</v>
      </c>
      <c r="K60" s="17">
        <v>5</v>
      </c>
      <c r="L60" s="9">
        <v>2</v>
      </c>
      <c r="M60" s="18">
        <v>3.8</v>
      </c>
      <c r="N60" s="43">
        <v>237.40391865079101</v>
      </c>
      <c r="O60" s="43">
        <v>2.2974268527291799</v>
      </c>
      <c r="P60" s="43">
        <v>99.8765536654833</v>
      </c>
      <c r="Q60" s="43">
        <v>0.16519509883680999</v>
      </c>
      <c r="R60" s="25">
        <v>192.28</v>
      </c>
      <c r="S60" s="25">
        <v>0.56999999999999995</v>
      </c>
      <c r="T60" s="25">
        <v>99.1</v>
      </c>
      <c r="U60" s="25">
        <v>2.17</v>
      </c>
      <c r="V60" s="44">
        <v>127.316302910052</v>
      </c>
      <c r="W60" s="43">
        <v>1.1813860387870201</v>
      </c>
      <c r="X60" s="43">
        <v>98.356888531804401</v>
      </c>
      <c r="Y60" s="45">
        <v>4.2864870535943602</v>
      </c>
      <c r="Z60" s="44">
        <v>91.946081349206295</v>
      </c>
      <c r="AA60" s="43">
        <v>0.218706596386435</v>
      </c>
      <c r="AB60" s="43">
        <v>99.033387828265305</v>
      </c>
      <c r="AC60" s="45">
        <v>2.95983565807594</v>
      </c>
      <c r="AD60" s="44">
        <v>73.820392416227904</v>
      </c>
      <c r="AE60" s="43">
        <v>0.30739518107735397</v>
      </c>
      <c r="AF60" s="43">
        <v>99.018837252276697</v>
      </c>
      <c r="AG60" s="45">
        <v>1.60293225795001</v>
      </c>
      <c r="AH60" s="44">
        <v>60.187169312170298</v>
      </c>
      <c r="AI60" s="43">
        <v>0.32669375697870001</v>
      </c>
      <c r="AJ60" s="43">
        <v>101.080828184279</v>
      </c>
      <c r="AK60" s="45">
        <v>4.4627904673352896</v>
      </c>
      <c r="AL60" s="44">
        <v>12.6929531525656</v>
      </c>
      <c r="AM60" s="43">
        <v>0.63240007755288397</v>
      </c>
      <c r="AN60" s="43">
        <v>88.433271256025193</v>
      </c>
      <c r="AO60" s="45">
        <v>20.4244049667981</v>
      </c>
    </row>
    <row r="61" spans="2:41" x14ac:dyDescent="0.2">
      <c r="B61" t="s">
        <v>219</v>
      </c>
      <c r="C61" s="9">
        <v>0.5</v>
      </c>
      <c r="D61" s="9">
        <v>10</v>
      </c>
      <c r="E61" s="9">
        <v>2</v>
      </c>
      <c r="F61" s="9">
        <v>3.85</v>
      </c>
      <c r="G61" s="9">
        <v>32.86</v>
      </c>
      <c r="H61" s="9">
        <v>1.9</v>
      </c>
      <c r="I61" s="9">
        <v>100.93</v>
      </c>
      <c r="J61" s="9">
        <v>9.09</v>
      </c>
      <c r="K61" s="17">
        <v>5</v>
      </c>
      <c r="L61" s="9">
        <v>2</v>
      </c>
      <c r="M61" s="18">
        <v>3.8</v>
      </c>
      <c r="N61" s="43">
        <v>1.5505567289858599</v>
      </c>
      <c r="O61" s="43">
        <v>6.75289322790917</v>
      </c>
      <c r="P61" s="43">
        <v>4.9661197690644299</v>
      </c>
      <c r="Q61" s="43">
        <v>21.5787715007949</v>
      </c>
      <c r="R61" s="25">
        <v>26.17</v>
      </c>
      <c r="S61" s="25">
        <v>0.11</v>
      </c>
      <c r="T61" s="25">
        <v>96.13</v>
      </c>
      <c r="U61" s="25">
        <v>1.31</v>
      </c>
      <c r="V61" s="44">
        <v>20.452698699603499</v>
      </c>
      <c r="W61" s="43">
        <v>0.24147611637973099</v>
      </c>
      <c r="X61" s="43">
        <v>93.885421529474698</v>
      </c>
      <c r="Y61" s="45">
        <v>1.7025861055614</v>
      </c>
      <c r="Z61" s="44">
        <v>16.659336873023001</v>
      </c>
      <c r="AA61" s="43">
        <v>0.11343129280505899</v>
      </c>
      <c r="AB61" s="43">
        <v>93.166162272654901</v>
      </c>
      <c r="AC61" s="45">
        <v>1.5811573726483299</v>
      </c>
      <c r="AD61" s="44">
        <v>13.884643771652399</v>
      </c>
      <c r="AE61" s="43">
        <v>4.9691127019540801E-2</v>
      </c>
      <c r="AF61" s="43">
        <v>94.268139303113401</v>
      </c>
      <c r="AG61" s="45">
        <v>1.0968877682409901</v>
      </c>
      <c r="AH61" s="44">
        <v>11.532007832505</v>
      </c>
      <c r="AI61" s="43">
        <v>6.2767218555149398E-2</v>
      </c>
      <c r="AJ61" s="43">
        <v>93.466180820182601</v>
      </c>
      <c r="AK61" s="45">
        <v>0.80666820718430199</v>
      </c>
      <c r="AL61" s="44">
        <v>6.06115103931287</v>
      </c>
      <c r="AM61" s="43">
        <v>0.140980037972886</v>
      </c>
      <c r="AN61" s="43">
        <v>95.095664484606502</v>
      </c>
      <c r="AO61" s="45">
        <v>6.8418381439031997</v>
      </c>
    </row>
    <row r="62" spans="2:41" x14ac:dyDescent="0.2">
      <c r="B62" t="s">
        <v>220</v>
      </c>
      <c r="C62" s="9">
        <v>1</v>
      </c>
      <c r="D62" s="9">
        <v>10</v>
      </c>
      <c r="E62" s="9">
        <v>2</v>
      </c>
      <c r="F62" s="9">
        <v>3.51</v>
      </c>
      <c r="G62" s="9">
        <v>63.45</v>
      </c>
      <c r="H62" s="9">
        <v>96.92</v>
      </c>
      <c r="I62" s="9">
        <v>30.61</v>
      </c>
      <c r="J62" s="9">
        <v>46.76</v>
      </c>
      <c r="K62" s="17">
        <v>5</v>
      </c>
      <c r="L62" s="9">
        <v>2</v>
      </c>
      <c r="M62" s="18">
        <v>3.8</v>
      </c>
      <c r="N62" s="43">
        <v>0</v>
      </c>
      <c r="O62" s="43">
        <v>0</v>
      </c>
      <c r="P62" s="43">
        <v>0</v>
      </c>
      <c r="Q62" s="43">
        <v>0</v>
      </c>
      <c r="R62" s="25">
        <v>0</v>
      </c>
      <c r="S62" s="25">
        <v>0</v>
      </c>
      <c r="T62" s="25">
        <v>0</v>
      </c>
      <c r="U62" s="25">
        <v>0</v>
      </c>
      <c r="V62" s="44">
        <v>0</v>
      </c>
      <c r="W62" s="43">
        <v>0</v>
      </c>
      <c r="X62" s="43">
        <v>0</v>
      </c>
      <c r="Y62" s="45">
        <v>0</v>
      </c>
      <c r="Z62" s="44">
        <v>0</v>
      </c>
      <c r="AA62" s="43">
        <v>0</v>
      </c>
      <c r="AB62" s="43">
        <v>0</v>
      </c>
      <c r="AC62" s="45">
        <v>0</v>
      </c>
      <c r="AD62" s="44">
        <v>0</v>
      </c>
      <c r="AE62" s="43">
        <v>0</v>
      </c>
      <c r="AF62" s="43">
        <v>0</v>
      </c>
      <c r="AG62" s="45">
        <v>0</v>
      </c>
      <c r="AH62" s="44">
        <v>0</v>
      </c>
      <c r="AI62" s="43">
        <v>0</v>
      </c>
      <c r="AJ62" s="43">
        <v>0</v>
      </c>
      <c r="AK62" s="45">
        <v>0</v>
      </c>
      <c r="AL62" s="44">
        <v>0</v>
      </c>
      <c r="AM62" s="43">
        <v>0</v>
      </c>
      <c r="AN62" s="43">
        <v>0</v>
      </c>
      <c r="AO62" s="45">
        <v>0</v>
      </c>
    </row>
    <row r="63" spans="2:41" x14ac:dyDescent="0.2">
      <c r="B63" t="s">
        <v>221</v>
      </c>
      <c r="C63" s="9">
        <v>0.5</v>
      </c>
      <c r="D63" s="9">
        <v>10</v>
      </c>
      <c r="E63" s="9">
        <v>2</v>
      </c>
      <c r="F63" s="9">
        <v>3.85</v>
      </c>
      <c r="G63" s="9">
        <v>375.58</v>
      </c>
      <c r="H63" s="9">
        <v>26.85</v>
      </c>
      <c r="I63" s="9">
        <v>103.2</v>
      </c>
      <c r="J63" s="9">
        <v>12.37</v>
      </c>
      <c r="K63" s="17">
        <v>5</v>
      </c>
      <c r="L63" s="9">
        <v>2</v>
      </c>
      <c r="M63" s="18">
        <v>3.8</v>
      </c>
      <c r="N63" s="43">
        <v>120.375222222221</v>
      </c>
      <c r="O63" s="43">
        <v>176.19742063319001</v>
      </c>
      <c r="P63" s="43">
        <v>33.295259808138397</v>
      </c>
      <c r="Q63" s="43">
        <v>48.738595043723201</v>
      </c>
      <c r="R63" s="25">
        <v>314.26</v>
      </c>
      <c r="S63" s="25">
        <v>0.82</v>
      </c>
      <c r="T63" s="25">
        <v>98.9</v>
      </c>
      <c r="U63" s="25">
        <v>1.64</v>
      </c>
      <c r="V63" s="44">
        <v>255.98929914530001</v>
      </c>
      <c r="W63" s="43">
        <v>1.5679587259988399</v>
      </c>
      <c r="X63" s="43">
        <v>98.604750850757398</v>
      </c>
      <c r="Y63" s="45">
        <v>2.4401491062485099</v>
      </c>
      <c r="Z63" s="44">
        <v>206.88734188034101</v>
      </c>
      <c r="AA63" s="43">
        <v>0.936224115799416</v>
      </c>
      <c r="AB63" s="43">
        <v>97.707640297925494</v>
      </c>
      <c r="AC63" s="45">
        <v>1.96369468328194</v>
      </c>
      <c r="AD63" s="44">
        <v>167.04294017093699</v>
      </c>
      <c r="AE63" s="43">
        <v>1.55202228295629</v>
      </c>
      <c r="AF63" s="43">
        <v>97.113855885304005</v>
      </c>
      <c r="AG63" s="45">
        <v>1.21086944872727</v>
      </c>
      <c r="AH63" s="44">
        <v>129.225982905975</v>
      </c>
      <c r="AI63" s="43">
        <v>2.3085235454911901</v>
      </c>
      <c r="AJ63" s="43">
        <v>97.745116774325695</v>
      </c>
      <c r="AK63" s="45">
        <v>1.23124669964421</v>
      </c>
      <c r="AL63" s="44">
        <v>41.832312991472598</v>
      </c>
      <c r="AM63" s="43">
        <v>2.7100003475107299</v>
      </c>
      <c r="AN63" s="43">
        <v>93.838671948908797</v>
      </c>
      <c r="AO63" s="45">
        <v>12.150818853428101</v>
      </c>
    </row>
    <row r="64" spans="2:41" x14ac:dyDescent="0.2">
      <c r="B64" t="s">
        <v>222</v>
      </c>
      <c r="C64" s="9">
        <v>0.5</v>
      </c>
      <c r="D64" s="9">
        <v>10</v>
      </c>
      <c r="E64" s="9">
        <v>2</v>
      </c>
      <c r="F64" s="9">
        <v>3.85</v>
      </c>
      <c r="G64" s="9">
        <v>270.01</v>
      </c>
      <c r="H64" s="9">
        <v>14.92</v>
      </c>
      <c r="I64" s="9">
        <v>100.79</v>
      </c>
      <c r="J64" s="9">
        <v>7.77</v>
      </c>
      <c r="K64" s="17">
        <v>5</v>
      </c>
      <c r="L64" s="9">
        <v>2</v>
      </c>
      <c r="M64" s="18">
        <v>3.8</v>
      </c>
      <c r="N64" s="43">
        <v>247.410158880469</v>
      </c>
      <c r="O64" s="43">
        <v>2.7522701701284098</v>
      </c>
      <c r="P64" s="43">
        <v>99.159840753258493</v>
      </c>
      <c r="Q64" s="43">
        <v>0.23120800951473</v>
      </c>
      <c r="R64" s="25">
        <v>204.39</v>
      </c>
      <c r="S64" s="25">
        <v>1</v>
      </c>
      <c r="T64" s="25">
        <v>97.89</v>
      </c>
      <c r="U64" s="25">
        <v>1.71</v>
      </c>
      <c r="V64" s="44">
        <v>147.897800925925</v>
      </c>
      <c r="W64" s="43">
        <v>0.90306666078706199</v>
      </c>
      <c r="X64" s="43">
        <v>96.692694619929696</v>
      </c>
      <c r="Y64" s="45">
        <v>2.57482656525216</v>
      </c>
      <c r="Z64" s="44">
        <v>108.441450968016</v>
      </c>
      <c r="AA64" s="43">
        <v>0.45066674211736402</v>
      </c>
      <c r="AB64" s="43">
        <v>96.497767519419895</v>
      </c>
      <c r="AC64" s="45">
        <v>2.1585439206385302</v>
      </c>
      <c r="AD64" s="44">
        <v>84.569297138046906</v>
      </c>
      <c r="AE64" s="43">
        <v>0.31025382682467401</v>
      </c>
      <c r="AF64" s="43">
        <v>97.077859319284698</v>
      </c>
      <c r="AG64" s="45">
        <v>1.58932284990672</v>
      </c>
      <c r="AH64" s="44">
        <v>70.370633417509296</v>
      </c>
      <c r="AI64" s="43">
        <v>0.228319688164316</v>
      </c>
      <c r="AJ64" s="43">
        <v>97.408905121064393</v>
      </c>
      <c r="AK64" s="45">
        <v>1.66264570099142</v>
      </c>
      <c r="AL64" s="44">
        <v>20.726082070702599</v>
      </c>
      <c r="AM64" s="43">
        <v>0.51809405904518602</v>
      </c>
      <c r="AN64" s="43">
        <v>92.253906956435799</v>
      </c>
      <c r="AO64" s="45">
        <v>15.8531077597774</v>
      </c>
    </row>
    <row r="65" spans="2:41" x14ac:dyDescent="0.2">
      <c r="B65" t="s">
        <v>223</v>
      </c>
      <c r="C65" s="9">
        <v>0.5</v>
      </c>
      <c r="D65" s="9">
        <v>10</v>
      </c>
      <c r="E65" s="9">
        <v>2</v>
      </c>
      <c r="F65" s="9">
        <v>3.85</v>
      </c>
      <c r="G65" s="9">
        <v>237.18</v>
      </c>
      <c r="H65" s="9">
        <v>14.48</v>
      </c>
      <c r="I65" s="9">
        <v>102.08</v>
      </c>
      <c r="J65" s="9">
        <v>10.78</v>
      </c>
      <c r="K65" s="17">
        <v>5</v>
      </c>
      <c r="L65" s="9">
        <v>2</v>
      </c>
      <c r="M65" s="18">
        <v>3.8</v>
      </c>
      <c r="N65" s="43">
        <v>222.508727851603</v>
      </c>
      <c r="O65" s="43">
        <v>2.4092443512841402</v>
      </c>
      <c r="P65" s="43">
        <v>99.598659468600701</v>
      </c>
      <c r="Q65" s="43">
        <v>0.24457210127718201</v>
      </c>
      <c r="R65" s="25">
        <v>180.78</v>
      </c>
      <c r="S65" s="25">
        <v>0.42</v>
      </c>
      <c r="T65" s="25">
        <v>98.67</v>
      </c>
      <c r="U65" s="25">
        <v>1.76</v>
      </c>
      <c r="V65" s="44">
        <v>125.581090808417</v>
      </c>
      <c r="W65" s="43">
        <v>1.0641716240424299</v>
      </c>
      <c r="X65" s="43">
        <v>97.933915755928993</v>
      </c>
      <c r="Y65" s="45">
        <v>2.34169273531962</v>
      </c>
      <c r="Z65" s="44">
        <v>93.662135474342094</v>
      </c>
      <c r="AA65" s="43">
        <v>0.47596557167466502</v>
      </c>
      <c r="AB65" s="43">
        <v>97.544544670603202</v>
      </c>
      <c r="AC65" s="45">
        <v>1.9930542153589099</v>
      </c>
      <c r="AD65" s="44">
        <v>76.926227390182703</v>
      </c>
      <c r="AE65" s="43">
        <v>0.446365432120645</v>
      </c>
      <c r="AF65" s="43">
        <v>97.279921632579203</v>
      </c>
      <c r="AG65" s="45">
        <v>1.87846439874754</v>
      </c>
      <c r="AH65" s="44">
        <v>64.698274270948801</v>
      </c>
      <c r="AI65" s="43">
        <v>0.41703160673075501</v>
      </c>
      <c r="AJ65" s="43">
        <v>97.832076479152903</v>
      </c>
      <c r="AK65" s="45">
        <v>0.93264453044789597</v>
      </c>
      <c r="AL65" s="44">
        <v>17.509107604272</v>
      </c>
      <c r="AM65" s="43">
        <v>0.84457311573425597</v>
      </c>
      <c r="AN65" s="43">
        <v>90.587823723754695</v>
      </c>
      <c r="AO65" s="45">
        <v>16.632782316485599</v>
      </c>
    </row>
    <row r="66" spans="2:41" x14ac:dyDescent="0.2">
      <c r="B66" t="s">
        <v>224</v>
      </c>
      <c r="C66" s="9">
        <v>0.5</v>
      </c>
      <c r="D66" s="9">
        <v>10</v>
      </c>
      <c r="E66" s="9">
        <v>1.98</v>
      </c>
      <c r="F66" s="9">
        <v>4</v>
      </c>
      <c r="G66" s="9">
        <v>0</v>
      </c>
      <c r="H66" s="9">
        <v>0</v>
      </c>
      <c r="I66" s="9">
        <v>0</v>
      </c>
      <c r="J66" s="9">
        <v>0</v>
      </c>
      <c r="K66" s="17">
        <v>5</v>
      </c>
      <c r="L66" s="9">
        <v>2</v>
      </c>
      <c r="M66" s="18">
        <v>3.8</v>
      </c>
      <c r="N66" s="43">
        <v>9.39942907333949E-4</v>
      </c>
      <c r="O66" s="43">
        <v>1.4317879526956601E-4</v>
      </c>
      <c r="P66" s="43">
        <v>0</v>
      </c>
      <c r="Q66" s="43">
        <v>0</v>
      </c>
      <c r="R66" s="25">
        <v>0</v>
      </c>
      <c r="S66" s="25">
        <v>0</v>
      </c>
      <c r="T66" s="25">
        <v>0</v>
      </c>
      <c r="U66" s="25">
        <v>0</v>
      </c>
      <c r="V66" s="44">
        <v>0</v>
      </c>
      <c r="W66" s="43">
        <v>0</v>
      </c>
      <c r="X66" s="43">
        <v>0</v>
      </c>
      <c r="Y66" s="45">
        <v>0</v>
      </c>
      <c r="Z66" s="44">
        <v>0</v>
      </c>
      <c r="AA66" s="43">
        <v>0</v>
      </c>
      <c r="AB66" s="43">
        <v>0</v>
      </c>
      <c r="AC66" s="45">
        <v>0</v>
      </c>
      <c r="AD66" s="44">
        <v>0</v>
      </c>
      <c r="AE66" s="43">
        <v>0</v>
      </c>
      <c r="AF66" s="43">
        <v>0</v>
      </c>
      <c r="AG66" s="45">
        <v>0</v>
      </c>
      <c r="AH66" s="44">
        <v>0</v>
      </c>
      <c r="AI66" s="43">
        <v>0</v>
      </c>
      <c r="AJ66" s="43">
        <v>0</v>
      </c>
      <c r="AK66" s="45">
        <v>0</v>
      </c>
      <c r="AL66" s="44">
        <v>0</v>
      </c>
      <c r="AM66" s="43">
        <v>0</v>
      </c>
      <c r="AN66" s="43">
        <v>0</v>
      </c>
      <c r="AO66" s="45">
        <v>0</v>
      </c>
    </row>
    <row r="67" spans="2:41" x14ac:dyDescent="0.2">
      <c r="B67" t="s">
        <v>225</v>
      </c>
      <c r="C67" s="9">
        <v>0.5</v>
      </c>
      <c r="D67" s="9">
        <v>10</v>
      </c>
      <c r="E67" s="9">
        <v>2</v>
      </c>
      <c r="F67" s="9">
        <v>3.85</v>
      </c>
      <c r="G67" s="9">
        <v>227.06</v>
      </c>
      <c r="H67" s="9">
        <v>14</v>
      </c>
      <c r="I67" s="9">
        <v>102.25</v>
      </c>
      <c r="J67" s="9">
        <v>11.24</v>
      </c>
      <c r="K67" s="17">
        <v>5</v>
      </c>
      <c r="L67" s="9">
        <v>2</v>
      </c>
      <c r="M67" s="18">
        <v>3.8</v>
      </c>
      <c r="N67" s="43">
        <v>214.94624589995701</v>
      </c>
      <c r="O67" s="43">
        <v>1.56689212957812</v>
      </c>
      <c r="P67" s="43">
        <v>99.803659182687795</v>
      </c>
      <c r="Q67" s="43">
        <v>0.142663715667152</v>
      </c>
      <c r="R67" s="25">
        <v>173.32</v>
      </c>
      <c r="S67" s="25">
        <v>0.93</v>
      </c>
      <c r="T67" s="25">
        <v>98.83</v>
      </c>
      <c r="U67" s="25">
        <v>2.27</v>
      </c>
      <c r="V67" s="44">
        <v>106.849056990571</v>
      </c>
      <c r="W67" s="43">
        <v>1.34630752785338</v>
      </c>
      <c r="X67" s="43">
        <v>98.444202640472497</v>
      </c>
      <c r="Y67" s="45">
        <v>4.3673042843864396</v>
      </c>
      <c r="Z67" s="44">
        <v>73.698570110700402</v>
      </c>
      <c r="AA67" s="43">
        <v>0.54562659179105499</v>
      </c>
      <c r="AB67" s="43">
        <v>98.861600961114306</v>
      </c>
      <c r="AC67" s="45">
        <v>3.4530934030351399</v>
      </c>
      <c r="AD67" s="44">
        <v>54.042250922508799</v>
      </c>
      <c r="AE67" s="43">
        <v>0.76845179919436102</v>
      </c>
      <c r="AF67" s="43">
        <v>98.375553256689997</v>
      </c>
      <c r="AG67" s="45">
        <v>3.6712512188291</v>
      </c>
      <c r="AH67" s="44">
        <v>34.888427634278301</v>
      </c>
      <c r="AI67" s="43">
        <v>1.31914390630906</v>
      </c>
      <c r="AJ67" s="43">
        <v>95.949854562948801</v>
      </c>
      <c r="AK67" s="45">
        <v>4.0717573308216704</v>
      </c>
      <c r="AL67" s="44">
        <v>3.3335826158220501</v>
      </c>
      <c r="AM67" s="43">
        <v>9.8599190812801801E-2</v>
      </c>
      <c r="AN67" s="43">
        <v>79.633648437632004</v>
      </c>
      <c r="AO67" s="45">
        <v>23.973261618421699</v>
      </c>
    </row>
    <row r="68" spans="2:41" x14ac:dyDescent="0.2">
      <c r="B68" t="s">
        <v>226</v>
      </c>
      <c r="C68" s="9">
        <v>0.5</v>
      </c>
      <c r="D68" s="9">
        <v>10</v>
      </c>
      <c r="E68" s="9">
        <v>2</v>
      </c>
      <c r="F68" s="9">
        <v>3.85</v>
      </c>
      <c r="G68" s="9">
        <v>219.8</v>
      </c>
      <c r="H68" s="9">
        <v>23.47</v>
      </c>
      <c r="I68" s="9">
        <v>103.05</v>
      </c>
      <c r="J68" s="9">
        <v>15.4</v>
      </c>
      <c r="K68" s="17">
        <v>5</v>
      </c>
      <c r="L68" s="9">
        <v>2</v>
      </c>
      <c r="M68" s="18">
        <v>3.8</v>
      </c>
      <c r="N68" s="43">
        <v>212.75754791363201</v>
      </c>
      <c r="O68" s="43">
        <v>1.4847504300628001</v>
      </c>
      <c r="P68" s="43">
        <v>98.825451492472297</v>
      </c>
      <c r="Q68" s="43">
        <v>0.29706654055445703</v>
      </c>
      <c r="R68" s="25">
        <v>169.79</v>
      </c>
      <c r="S68" s="25">
        <v>0.87</v>
      </c>
      <c r="T68" s="25">
        <v>95.1</v>
      </c>
      <c r="U68" s="25">
        <v>4.12</v>
      </c>
      <c r="V68" s="44">
        <v>107.321385249879</v>
      </c>
      <c r="W68" s="43">
        <v>0.45794659254766501</v>
      </c>
      <c r="X68" s="43">
        <v>93.620469179827396</v>
      </c>
      <c r="Y68" s="45">
        <v>9.3717391428080798</v>
      </c>
      <c r="Z68" s="44">
        <v>66.774714944201406</v>
      </c>
      <c r="AA68" s="43">
        <v>0.208433656738409</v>
      </c>
      <c r="AB68" s="43">
        <v>96.338571209558296</v>
      </c>
      <c r="AC68" s="45">
        <v>5.7012524487176597</v>
      </c>
      <c r="AD68" s="44">
        <v>47.061402231925797</v>
      </c>
      <c r="AE68" s="43">
        <v>0.11823879015026301</v>
      </c>
      <c r="AF68" s="43">
        <v>101.020239618109</v>
      </c>
      <c r="AG68" s="45">
        <v>4.2007216441024999</v>
      </c>
      <c r="AH68" s="44">
        <v>34.8229015041222</v>
      </c>
      <c r="AI68" s="43">
        <v>5.5101709852964399E-2</v>
      </c>
      <c r="AJ68" s="43">
        <v>98.992779352110105</v>
      </c>
      <c r="AK68" s="45">
        <v>2.82789582002138</v>
      </c>
      <c r="AL68" s="44">
        <v>8.06141181465469</v>
      </c>
      <c r="AM68" s="43">
        <v>8.0897493811436905E-2</v>
      </c>
      <c r="AN68" s="43">
        <v>91.829607018458404</v>
      </c>
      <c r="AO68" s="45">
        <v>18.530104764363902</v>
      </c>
    </row>
    <row r="69" spans="2:41" x14ac:dyDescent="0.2">
      <c r="B69" t="s">
        <v>227</v>
      </c>
      <c r="C69" s="9">
        <v>0.5</v>
      </c>
      <c r="D69" s="9">
        <v>10</v>
      </c>
      <c r="E69" s="9">
        <v>2</v>
      </c>
      <c r="F69" s="9">
        <v>3.85</v>
      </c>
      <c r="G69" s="9">
        <v>234.39</v>
      </c>
      <c r="H69" s="9">
        <v>14.85</v>
      </c>
      <c r="I69" s="9">
        <v>100.66</v>
      </c>
      <c r="J69" s="9">
        <v>9.3000000000000007</v>
      </c>
      <c r="K69" s="17">
        <v>5</v>
      </c>
      <c r="L69" s="9">
        <v>2</v>
      </c>
      <c r="M69" s="18">
        <v>3.8</v>
      </c>
      <c r="N69" s="43">
        <v>215.58965170939899</v>
      </c>
      <c r="O69" s="43">
        <v>2.4212128422227899</v>
      </c>
      <c r="P69" s="43">
        <v>98.950084269396996</v>
      </c>
      <c r="Q69" s="43">
        <v>8.9469832579163994E-2</v>
      </c>
      <c r="R69" s="25">
        <v>175.32</v>
      </c>
      <c r="S69" s="25">
        <v>1.45</v>
      </c>
      <c r="T69" s="25">
        <v>97.49</v>
      </c>
      <c r="U69" s="25">
        <v>2.25</v>
      </c>
      <c r="V69" s="44">
        <v>119.360991452992</v>
      </c>
      <c r="W69" s="43">
        <v>1.11921863944536</v>
      </c>
      <c r="X69" s="43">
        <v>95.937701206875801</v>
      </c>
      <c r="Y69" s="45">
        <v>4.3405225194738302</v>
      </c>
      <c r="Z69" s="44">
        <v>82.326888888890593</v>
      </c>
      <c r="AA69" s="43">
        <v>0.42652965962693501</v>
      </c>
      <c r="AB69" s="43">
        <v>96.708417338907594</v>
      </c>
      <c r="AC69" s="45">
        <v>2.8932901592045601</v>
      </c>
      <c r="AD69" s="44">
        <v>61.2136239316225</v>
      </c>
      <c r="AE69" s="43">
        <v>0.92837434237099403</v>
      </c>
      <c r="AF69" s="43">
        <v>96.423899815100697</v>
      </c>
      <c r="AG69" s="45">
        <v>1.41013929853116</v>
      </c>
      <c r="AH69" s="44">
        <v>46.307628205126001</v>
      </c>
      <c r="AI69" s="43">
        <v>0.28461847864067003</v>
      </c>
      <c r="AJ69" s="43">
        <v>97.549073701817704</v>
      </c>
      <c r="AK69" s="45">
        <v>3.1335802352917699</v>
      </c>
      <c r="AL69" s="44">
        <v>5.8117522222225997</v>
      </c>
      <c r="AM69" s="43">
        <v>0.15723904768156999</v>
      </c>
      <c r="AN69" s="43">
        <v>88.293237318079804</v>
      </c>
      <c r="AO69" s="45">
        <v>23.552257307928599</v>
      </c>
    </row>
    <row r="70" spans="2:41" x14ac:dyDescent="0.2">
      <c r="B70" t="s">
        <v>228</v>
      </c>
      <c r="C70" s="9">
        <v>0.5</v>
      </c>
      <c r="D70" s="9">
        <v>10</v>
      </c>
      <c r="E70" s="9">
        <v>2</v>
      </c>
      <c r="F70" s="9">
        <v>3.85</v>
      </c>
      <c r="G70" s="9">
        <v>208</v>
      </c>
      <c r="H70" s="9">
        <v>21.48</v>
      </c>
      <c r="I70" s="9">
        <v>103.33</v>
      </c>
      <c r="J70" s="9">
        <v>16.21</v>
      </c>
      <c r="K70" s="17">
        <v>5</v>
      </c>
      <c r="L70" s="9">
        <v>2</v>
      </c>
      <c r="M70" s="18">
        <v>3.8</v>
      </c>
      <c r="N70" s="43">
        <v>214.22309906291599</v>
      </c>
      <c r="O70" s="43">
        <v>0.58711305736237396</v>
      </c>
      <c r="P70" s="43">
        <v>98.806265186631293</v>
      </c>
      <c r="Q70" s="43">
        <v>0.23038341298273901</v>
      </c>
      <c r="R70" s="25">
        <v>176.81</v>
      </c>
      <c r="S70" s="25">
        <v>0.95</v>
      </c>
      <c r="T70" s="25">
        <v>96.49</v>
      </c>
      <c r="U70" s="25">
        <v>4.16</v>
      </c>
      <c r="V70" s="44">
        <v>123.823908969209</v>
      </c>
      <c r="W70" s="43">
        <v>0.92070599757337102</v>
      </c>
      <c r="X70" s="43">
        <v>93.913547602206194</v>
      </c>
      <c r="Y70" s="45">
        <v>8.8731208445891596</v>
      </c>
      <c r="Z70" s="44">
        <v>83.472911646586795</v>
      </c>
      <c r="AA70" s="43">
        <v>0.23925912489321199</v>
      </c>
      <c r="AB70" s="43">
        <v>94.793859494885794</v>
      </c>
      <c r="AC70" s="45">
        <v>5.9825103465715896</v>
      </c>
      <c r="AD70" s="44">
        <v>58.536117804551097</v>
      </c>
      <c r="AE70" s="43">
        <v>0.67988789368214497</v>
      </c>
      <c r="AF70" s="43">
        <v>98.612955084020001</v>
      </c>
      <c r="AG70" s="45">
        <v>2.0309754734728398</v>
      </c>
      <c r="AH70" s="44">
        <v>44.944143239624999</v>
      </c>
      <c r="AI70" s="43">
        <v>0.24046989382513301</v>
      </c>
      <c r="AJ70" s="43">
        <v>98.777850000505396</v>
      </c>
      <c r="AK70" s="45">
        <v>2.1760591711904</v>
      </c>
      <c r="AL70" s="44">
        <v>10.495942971886301</v>
      </c>
      <c r="AM70" s="43">
        <v>1.4653594038026501</v>
      </c>
      <c r="AN70" s="43">
        <v>99.579542018074306</v>
      </c>
      <c r="AO70" s="45">
        <v>21.350704998476498</v>
      </c>
    </row>
    <row r="71" spans="2:41" x14ac:dyDescent="0.2">
      <c r="B71" t="s">
        <v>229</v>
      </c>
      <c r="C71" s="9">
        <v>0.5</v>
      </c>
      <c r="D71" s="9">
        <v>10</v>
      </c>
      <c r="E71" s="9">
        <v>2</v>
      </c>
      <c r="F71" s="9">
        <v>3.85</v>
      </c>
      <c r="G71" s="9">
        <v>217.31</v>
      </c>
      <c r="H71" s="9">
        <v>60.12</v>
      </c>
      <c r="I71" s="9">
        <v>90.37</v>
      </c>
      <c r="J71" s="9">
        <v>14.12</v>
      </c>
      <c r="K71" s="17">
        <v>5</v>
      </c>
      <c r="L71" s="9">
        <v>2</v>
      </c>
      <c r="M71" s="18">
        <v>3.8</v>
      </c>
      <c r="N71" s="43">
        <v>199.54882360187</v>
      </c>
      <c r="O71" s="43">
        <v>7.7579876113779003</v>
      </c>
      <c r="P71" s="43">
        <v>92.803881279415194</v>
      </c>
      <c r="Q71" s="43">
        <v>3.5055154043149299</v>
      </c>
      <c r="R71" s="25">
        <v>159.72999999999999</v>
      </c>
      <c r="S71" s="25">
        <v>1.06</v>
      </c>
      <c r="T71" s="25">
        <v>95.35</v>
      </c>
      <c r="U71" s="25">
        <v>2.36</v>
      </c>
      <c r="V71" s="44">
        <v>110.52935452081699</v>
      </c>
      <c r="W71" s="43">
        <v>0.38427519002322602</v>
      </c>
      <c r="X71" s="43">
        <v>95.794039850155002</v>
      </c>
      <c r="Y71" s="45">
        <v>3.92113464190628</v>
      </c>
      <c r="Z71" s="44">
        <v>75.733745996550198</v>
      </c>
      <c r="AA71" s="43">
        <v>0.51879596685592599</v>
      </c>
      <c r="AB71" s="43">
        <v>96.004210787170095</v>
      </c>
      <c r="AC71" s="45">
        <v>3.2148070460246001</v>
      </c>
      <c r="AD71" s="44">
        <v>55.398275437297499</v>
      </c>
      <c r="AE71" s="43">
        <v>0.10046064482384701</v>
      </c>
      <c r="AF71" s="43">
        <v>97.118356483948602</v>
      </c>
      <c r="AG71" s="45">
        <v>3.0890507366209898</v>
      </c>
      <c r="AH71" s="44">
        <v>41.309097068242998</v>
      </c>
      <c r="AI71" s="43">
        <v>0.20593862877999899</v>
      </c>
      <c r="AJ71" s="43">
        <v>97.3214228316412</v>
      </c>
      <c r="AK71" s="45">
        <v>2.9959396648511398</v>
      </c>
      <c r="AL71" s="44">
        <v>13.1316287262848</v>
      </c>
      <c r="AM71" s="43">
        <v>0.55569855651299904</v>
      </c>
      <c r="AN71" s="43">
        <v>89.331251737634204</v>
      </c>
      <c r="AO71" s="45">
        <v>14.900417128255301</v>
      </c>
    </row>
    <row r="72" spans="2:41" x14ac:dyDescent="0.2">
      <c r="B72" t="s">
        <v>230</v>
      </c>
      <c r="C72" s="9">
        <v>0.5</v>
      </c>
      <c r="D72" s="9">
        <v>10</v>
      </c>
      <c r="E72" s="9">
        <v>2</v>
      </c>
      <c r="F72" s="9">
        <v>3.85</v>
      </c>
      <c r="G72" s="9">
        <v>274.38</v>
      </c>
      <c r="H72" s="9">
        <v>15.35</v>
      </c>
      <c r="I72" s="9">
        <v>100.94</v>
      </c>
      <c r="J72" s="9">
        <v>7.77</v>
      </c>
      <c r="K72" s="17">
        <v>5</v>
      </c>
      <c r="L72" s="9">
        <v>2</v>
      </c>
      <c r="M72" s="18">
        <v>3.8</v>
      </c>
      <c r="N72" s="43">
        <v>250.25880808080501</v>
      </c>
      <c r="O72" s="43">
        <v>2.9692651859755799</v>
      </c>
      <c r="P72" s="43">
        <v>98.722584507886395</v>
      </c>
      <c r="Q72" s="43">
        <v>0.29161456895869903</v>
      </c>
      <c r="R72" s="25">
        <v>201.94</v>
      </c>
      <c r="S72" s="25">
        <v>1.84</v>
      </c>
      <c r="T72" s="25">
        <v>96.85</v>
      </c>
      <c r="U72" s="25">
        <v>1.41</v>
      </c>
      <c r="V72" s="44">
        <v>138.49502020201999</v>
      </c>
      <c r="W72" s="43">
        <v>1.2313788371904</v>
      </c>
      <c r="X72" s="43">
        <v>94.881508625159398</v>
      </c>
      <c r="Y72" s="45">
        <v>2.6536122815030501</v>
      </c>
      <c r="Z72" s="44">
        <v>100.958358585859</v>
      </c>
      <c r="AA72" s="43">
        <v>0.24357900475729999</v>
      </c>
      <c r="AB72" s="43">
        <v>95.469076996742103</v>
      </c>
      <c r="AC72" s="45">
        <v>2.1283261506701199</v>
      </c>
      <c r="AD72" s="44">
        <v>78.072505050505299</v>
      </c>
      <c r="AE72" s="43">
        <v>0.48977064548218002</v>
      </c>
      <c r="AF72" s="43">
        <v>94.588161001314006</v>
      </c>
      <c r="AG72" s="45">
        <v>1.47643818554017</v>
      </c>
      <c r="AH72" s="44">
        <v>66.499419191921504</v>
      </c>
      <c r="AI72" s="43">
        <v>0.30406514694294201</v>
      </c>
      <c r="AJ72" s="43">
        <v>96.852805509582694</v>
      </c>
      <c r="AK72" s="45">
        <v>1.65558450877509</v>
      </c>
      <c r="AL72" s="44">
        <v>18.4021598989954</v>
      </c>
      <c r="AM72" s="43">
        <v>0.34916453854787199</v>
      </c>
      <c r="AN72" s="43">
        <v>91.103512854199096</v>
      </c>
      <c r="AO72" s="45">
        <v>17.1178495740762</v>
      </c>
    </row>
    <row r="73" spans="2:41" x14ac:dyDescent="0.2">
      <c r="B73" t="s">
        <v>231</v>
      </c>
      <c r="C73" s="9">
        <v>0.5</v>
      </c>
      <c r="D73" s="9">
        <v>10</v>
      </c>
      <c r="E73" s="9">
        <v>2</v>
      </c>
      <c r="F73" s="9">
        <v>3.85</v>
      </c>
      <c r="G73" s="9">
        <v>269.83</v>
      </c>
      <c r="H73" s="9">
        <v>10.66</v>
      </c>
      <c r="I73" s="9">
        <v>101.75</v>
      </c>
      <c r="J73" s="9">
        <v>7.86</v>
      </c>
      <c r="K73" s="17">
        <v>5</v>
      </c>
      <c r="L73" s="9">
        <v>2</v>
      </c>
      <c r="M73" s="18">
        <v>3.8</v>
      </c>
      <c r="N73" s="43">
        <v>255.909412997901</v>
      </c>
      <c r="O73" s="43">
        <v>2.9880319310832002</v>
      </c>
      <c r="P73" s="43">
        <v>99.677037099644807</v>
      </c>
      <c r="Q73" s="43">
        <v>0.19971218409937799</v>
      </c>
      <c r="R73" s="25">
        <v>206.59</v>
      </c>
      <c r="S73" s="25">
        <v>1.94</v>
      </c>
      <c r="T73" s="25">
        <v>98.51</v>
      </c>
      <c r="U73" s="25">
        <v>1.74</v>
      </c>
      <c r="V73" s="44">
        <v>133.215534591194</v>
      </c>
      <c r="W73" s="43">
        <v>1.4877223768127501</v>
      </c>
      <c r="X73" s="43">
        <v>98.114211125231606</v>
      </c>
      <c r="Y73" s="45">
        <v>2.8888028230164502</v>
      </c>
      <c r="Z73" s="44">
        <v>95.392725366879006</v>
      </c>
      <c r="AA73" s="43">
        <v>0.73316280356923802</v>
      </c>
      <c r="AB73" s="43">
        <v>98.390217545442695</v>
      </c>
      <c r="AC73" s="45">
        <v>2.4039183792782102</v>
      </c>
      <c r="AD73" s="44">
        <v>77.155807127881303</v>
      </c>
      <c r="AE73" s="43">
        <v>0.57262044395246803</v>
      </c>
      <c r="AF73" s="43">
        <v>98.130815273461295</v>
      </c>
      <c r="AG73" s="45">
        <v>1.0634043256147001</v>
      </c>
      <c r="AH73" s="44">
        <v>64.364255765200596</v>
      </c>
      <c r="AI73" s="43">
        <v>0.25854710254774699</v>
      </c>
      <c r="AJ73" s="43">
        <v>97.630687552192995</v>
      </c>
      <c r="AK73" s="45">
        <v>1.9708027168648901</v>
      </c>
      <c r="AL73" s="44">
        <v>15.3460030398308</v>
      </c>
      <c r="AM73" s="43">
        <v>0.76756794551099605</v>
      </c>
      <c r="AN73" s="43">
        <v>90.5047752239917</v>
      </c>
      <c r="AO73" s="45">
        <v>18.593973269099699</v>
      </c>
    </row>
    <row r="74" spans="2:41" x14ac:dyDescent="0.2">
      <c r="B74" t="s">
        <v>232</v>
      </c>
      <c r="C74" s="9">
        <v>0.5</v>
      </c>
      <c r="D74" s="9">
        <v>10</v>
      </c>
      <c r="E74" s="9">
        <v>2</v>
      </c>
      <c r="F74" s="9">
        <v>3.85</v>
      </c>
      <c r="G74" s="9">
        <v>261.99</v>
      </c>
      <c r="H74" s="9">
        <v>23.85</v>
      </c>
      <c r="I74" s="9">
        <v>102.55</v>
      </c>
      <c r="J74" s="9">
        <v>13.58</v>
      </c>
      <c r="K74" s="17">
        <v>5</v>
      </c>
      <c r="L74" s="9">
        <v>2</v>
      </c>
      <c r="M74" s="18">
        <v>3.8</v>
      </c>
      <c r="N74" s="43">
        <v>249.75617179679401</v>
      </c>
      <c r="O74" s="43">
        <v>1.98780648893448</v>
      </c>
      <c r="P74" s="43">
        <v>97.365074366631106</v>
      </c>
      <c r="Q74" s="43">
        <v>1.00428069430859</v>
      </c>
      <c r="R74" s="25">
        <v>212.61</v>
      </c>
      <c r="S74" s="25">
        <v>1.42</v>
      </c>
      <c r="T74" s="25">
        <v>94.08</v>
      </c>
      <c r="U74" s="25">
        <v>1.23</v>
      </c>
      <c r="V74" s="44">
        <v>166.98937687687601</v>
      </c>
      <c r="W74" s="43">
        <v>1.4368112570435401</v>
      </c>
      <c r="X74" s="43">
        <v>93.363945128990807</v>
      </c>
      <c r="Y74" s="45">
        <v>2.6609654043498701</v>
      </c>
      <c r="Z74" s="44">
        <v>125.765108858858</v>
      </c>
      <c r="AA74" s="43">
        <v>0.64979556011163797</v>
      </c>
      <c r="AB74" s="43">
        <v>94.647637225495103</v>
      </c>
      <c r="AC74" s="45">
        <v>2.7784681873750401</v>
      </c>
      <c r="AD74" s="44">
        <v>95.124424424424603</v>
      </c>
      <c r="AE74" s="43">
        <v>0.27206484839313899</v>
      </c>
      <c r="AF74" s="43">
        <v>96.4569745401527</v>
      </c>
      <c r="AG74" s="45">
        <v>2.2450350233395802</v>
      </c>
      <c r="AH74" s="44">
        <v>76.814627127129597</v>
      </c>
      <c r="AI74" s="43">
        <v>0.261126479519729</v>
      </c>
      <c r="AJ74" s="43">
        <v>97.323535693828006</v>
      </c>
      <c r="AK74" s="45">
        <v>2.1044991730609199</v>
      </c>
      <c r="AL74" s="44">
        <v>34.525800800793803</v>
      </c>
      <c r="AM74" s="43">
        <v>0.77356094580418799</v>
      </c>
      <c r="AN74" s="43">
        <v>92.894908657292405</v>
      </c>
      <c r="AO74" s="45">
        <v>10.8745191925629</v>
      </c>
    </row>
    <row r="75" spans="2:41" x14ac:dyDescent="0.2">
      <c r="B75" t="s">
        <v>233</v>
      </c>
      <c r="C75" s="9">
        <v>0.5</v>
      </c>
      <c r="D75" s="9">
        <v>10</v>
      </c>
      <c r="E75" s="9">
        <v>2</v>
      </c>
      <c r="F75" s="9">
        <v>3.85</v>
      </c>
      <c r="G75" s="9">
        <v>225.71</v>
      </c>
      <c r="H75" s="9">
        <v>9.82</v>
      </c>
      <c r="I75" s="9">
        <v>100.75</v>
      </c>
      <c r="J75" s="9">
        <v>9.44</v>
      </c>
      <c r="K75" s="17">
        <v>5</v>
      </c>
      <c r="L75" s="9">
        <v>2</v>
      </c>
      <c r="M75" s="18">
        <v>3.8</v>
      </c>
      <c r="N75" s="43">
        <v>209.43969074739999</v>
      </c>
      <c r="O75" s="43">
        <v>1.9158366904736699</v>
      </c>
      <c r="P75" s="43">
        <v>99.168220182184299</v>
      </c>
      <c r="Q75" s="43">
        <v>9.5485214950358693E-2</v>
      </c>
      <c r="R75" s="25">
        <v>173.68</v>
      </c>
      <c r="S75" s="25">
        <v>1.1499999999999999</v>
      </c>
      <c r="T75" s="25">
        <v>98.3</v>
      </c>
      <c r="U75" s="25">
        <v>2.41</v>
      </c>
      <c r="V75" s="44">
        <v>129.10082933653101</v>
      </c>
      <c r="W75" s="43">
        <v>1.8205229498022</v>
      </c>
      <c r="X75" s="43">
        <v>97.200772837822996</v>
      </c>
      <c r="Y75" s="45">
        <v>4.0727781109323899</v>
      </c>
      <c r="Z75" s="44">
        <v>97.963409272582396</v>
      </c>
      <c r="AA75" s="43">
        <v>0.93743514046798204</v>
      </c>
      <c r="AB75" s="43">
        <v>97.239526379170698</v>
      </c>
      <c r="AC75" s="45">
        <v>3.1727440630129502</v>
      </c>
      <c r="AD75" s="44">
        <v>74.404496402878607</v>
      </c>
      <c r="AE75" s="43">
        <v>0.79574629579364797</v>
      </c>
      <c r="AF75" s="43">
        <v>97.427426156888899</v>
      </c>
      <c r="AG75" s="45">
        <v>2.6608343394342602</v>
      </c>
      <c r="AH75" s="44">
        <v>55.659197641887097</v>
      </c>
      <c r="AI75" s="43">
        <v>1.6196229392419701</v>
      </c>
      <c r="AJ75" s="43">
        <v>98.195053236718607</v>
      </c>
      <c r="AK75" s="45">
        <v>3.4602991502393299</v>
      </c>
      <c r="AL75" s="44">
        <v>13.0426768585061</v>
      </c>
      <c r="AM75" s="43">
        <v>0.33798203920283698</v>
      </c>
      <c r="AN75" s="43">
        <v>90.868382895712998</v>
      </c>
      <c r="AO75" s="45">
        <v>16.645972771498499</v>
      </c>
    </row>
    <row r="76" spans="2:41" x14ac:dyDescent="0.2">
      <c r="B76" t="s">
        <v>234</v>
      </c>
      <c r="C76" s="9">
        <v>0.5</v>
      </c>
      <c r="D76" s="9">
        <v>10</v>
      </c>
      <c r="E76" s="9">
        <v>2</v>
      </c>
      <c r="F76" s="9">
        <v>3.85</v>
      </c>
      <c r="G76" s="9">
        <v>243.97</v>
      </c>
      <c r="H76" s="9">
        <v>17.48</v>
      </c>
      <c r="I76" s="9">
        <v>98.73</v>
      </c>
      <c r="J76" s="9">
        <v>8.43</v>
      </c>
      <c r="K76" s="17">
        <v>5</v>
      </c>
      <c r="L76" s="9">
        <v>2</v>
      </c>
      <c r="M76" s="18">
        <v>3.8</v>
      </c>
      <c r="N76" s="43">
        <v>214.778421002475</v>
      </c>
      <c r="O76" s="43">
        <v>2.3365147821927499</v>
      </c>
      <c r="P76" s="43">
        <v>95.736095395716504</v>
      </c>
      <c r="Q76" s="43">
        <v>0.53890926153742602</v>
      </c>
      <c r="R76" s="25">
        <v>180.8</v>
      </c>
      <c r="S76" s="25">
        <v>0.75</v>
      </c>
      <c r="T76" s="25">
        <v>94.11</v>
      </c>
      <c r="U76" s="25">
        <v>1.92</v>
      </c>
      <c r="V76" s="44">
        <v>136.46684772250799</v>
      </c>
      <c r="W76" s="43">
        <v>1.2988891125464199</v>
      </c>
      <c r="X76" s="43">
        <v>92.900035017754107</v>
      </c>
      <c r="Y76" s="45">
        <v>3.5519669003433099</v>
      </c>
      <c r="Z76" s="44">
        <v>106.843453401942</v>
      </c>
      <c r="AA76" s="43">
        <v>0.64982898929531896</v>
      </c>
      <c r="AB76" s="43">
        <v>93.722525479972106</v>
      </c>
      <c r="AC76" s="45">
        <v>2.6089125216850602</v>
      </c>
      <c r="AD76" s="44">
        <v>86.304021345529193</v>
      </c>
      <c r="AE76" s="43">
        <v>0.33552919324361202</v>
      </c>
      <c r="AF76" s="43">
        <v>95.168053065224399</v>
      </c>
      <c r="AG76" s="45">
        <v>1.72900798343697</v>
      </c>
      <c r="AH76" s="44">
        <v>69.794120449783605</v>
      </c>
      <c r="AI76" s="43">
        <v>0.465606892090628</v>
      </c>
      <c r="AJ76" s="43">
        <v>96.031893389911303</v>
      </c>
      <c r="AK76" s="45">
        <v>1.5539240083403201</v>
      </c>
      <c r="AL76" s="44">
        <v>21.4636468458162</v>
      </c>
      <c r="AM76" s="43">
        <v>0.47930501692585298</v>
      </c>
      <c r="AN76" s="43">
        <v>92.652469794799998</v>
      </c>
      <c r="AO76" s="45">
        <v>14.3787684370457</v>
      </c>
    </row>
    <row r="77" spans="2:41" x14ac:dyDescent="0.2">
      <c r="B77" t="s">
        <v>235</v>
      </c>
      <c r="C77" s="9">
        <v>0.5</v>
      </c>
      <c r="D77" s="9">
        <v>10</v>
      </c>
      <c r="E77" s="9">
        <v>2</v>
      </c>
      <c r="F77" s="9">
        <v>3.85</v>
      </c>
      <c r="G77" s="9">
        <v>223.58</v>
      </c>
      <c r="H77" s="9">
        <v>13.63</v>
      </c>
      <c r="I77" s="9">
        <v>97.54</v>
      </c>
      <c r="J77" s="9">
        <v>7.46</v>
      </c>
      <c r="K77" s="17">
        <v>5</v>
      </c>
      <c r="L77" s="9">
        <v>2</v>
      </c>
      <c r="M77" s="18">
        <v>3.8</v>
      </c>
      <c r="N77" s="43">
        <v>122.32685446009199</v>
      </c>
      <c r="O77" s="43">
        <v>101.30584118328299</v>
      </c>
      <c r="P77" s="43">
        <v>56.994317782480401</v>
      </c>
      <c r="Q77" s="43">
        <v>47.205511550756498</v>
      </c>
      <c r="R77" s="25">
        <v>159.44999999999999</v>
      </c>
      <c r="S77" s="25">
        <v>1.23</v>
      </c>
      <c r="T77" s="25">
        <v>88.92</v>
      </c>
      <c r="U77" s="25">
        <v>1.63</v>
      </c>
      <c r="V77" s="44">
        <v>120.93381151104199</v>
      </c>
      <c r="W77" s="43">
        <v>1.3634935308368601</v>
      </c>
      <c r="X77" s="43">
        <v>89.466268346431306</v>
      </c>
      <c r="Y77" s="45">
        <v>3.4561353557591499</v>
      </c>
      <c r="Z77" s="44">
        <v>98.911389323594605</v>
      </c>
      <c r="AA77" s="43">
        <v>0.520535580933013</v>
      </c>
      <c r="AB77" s="43">
        <v>92.107795497225098</v>
      </c>
      <c r="AC77" s="45">
        <v>2.2937811177213798</v>
      </c>
      <c r="AD77" s="44">
        <v>82.769744392277801</v>
      </c>
      <c r="AE77" s="43">
        <v>0.52756909470481395</v>
      </c>
      <c r="AF77" s="43">
        <v>94.053720230747501</v>
      </c>
      <c r="AG77" s="45">
        <v>1.5351445940059101</v>
      </c>
      <c r="AH77" s="44">
        <v>68.853742827335907</v>
      </c>
      <c r="AI77" s="43">
        <v>0.63702417947012902</v>
      </c>
      <c r="AJ77" s="43">
        <v>95.282547180085203</v>
      </c>
      <c r="AK77" s="45">
        <v>1.5089813253673601</v>
      </c>
      <c r="AL77" s="44">
        <v>24.5309670492151</v>
      </c>
      <c r="AM77" s="43">
        <v>0.77535452127952997</v>
      </c>
      <c r="AN77" s="43">
        <v>92.567720381640299</v>
      </c>
      <c r="AO77" s="45">
        <v>12.371179322748301</v>
      </c>
    </row>
    <row r="78" spans="2:41" x14ac:dyDescent="0.2">
      <c r="B78" t="s">
        <v>236</v>
      </c>
      <c r="C78" s="9">
        <v>0.5</v>
      </c>
      <c r="D78" s="9">
        <v>10</v>
      </c>
      <c r="E78" s="9">
        <v>2</v>
      </c>
      <c r="F78" s="9">
        <v>3.85</v>
      </c>
      <c r="G78" s="9">
        <v>227.11</v>
      </c>
      <c r="H78" s="9">
        <v>11.5</v>
      </c>
      <c r="I78" s="9">
        <v>96.87</v>
      </c>
      <c r="J78" s="9">
        <v>6.8</v>
      </c>
      <c r="K78" s="17">
        <v>5</v>
      </c>
      <c r="L78" s="9">
        <v>2</v>
      </c>
      <c r="M78" s="18">
        <v>3.8</v>
      </c>
      <c r="N78" s="43">
        <v>58.692399216684201</v>
      </c>
      <c r="O78" s="43">
        <v>93.720707823632694</v>
      </c>
      <c r="P78" s="43">
        <v>27.168341516253001</v>
      </c>
      <c r="Q78" s="43">
        <v>43.385139557221599</v>
      </c>
      <c r="R78" s="25">
        <v>164.06</v>
      </c>
      <c r="S78" s="25">
        <v>0.94</v>
      </c>
      <c r="T78" s="25">
        <v>90.84</v>
      </c>
      <c r="U78" s="25">
        <v>1.76</v>
      </c>
      <c r="V78" s="44">
        <v>121.872442748091</v>
      </c>
      <c r="W78" s="43">
        <v>0.87576122344613605</v>
      </c>
      <c r="X78" s="43">
        <v>90.185863821328596</v>
      </c>
      <c r="Y78" s="45">
        <v>3.6339388079669801</v>
      </c>
      <c r="Z78" s="44">
        <v>99.685033927055898</v>
      </c>
      <c r="AA78" s="43">
        <v>0.37575609385646902</v>
      </c>
      <c r="AB78" s="43">
        <v>91.882583563904802</v>
      </c>
      <c r="AC78" s="45">
        <v>2.2647903716691</v>
      </c>
      <c r="AD78" s="44">
        <v>83.794096692114294</v>
      </c>
      <c r="AE78" s="43">
        <v>0.31454490537645702</v>
      </c>
      <c r="AF78" s="43">
        <v>93.662318603223298</v>
      </c>
      <c r="AG78" s="45">
        <v>1.2778472402394201</v>
      </c>
      <c r="AH78" s="44">
        <v>69.429983036470304</v>
      </c>
      <c r="AI78" s="43">
        <v>0.39080717026557199</v>
      </c>
      <c r="AJ78" s="43">
        <v>95.038345513310006</v>
      </c>
      <c r="AK78" s="45">
        <v>1.13936974380732</v>
      </c>
      <c r="AL78" s="44">
        <v>22.707503392704702</v>
      </c>
      <c r="AM78" s="43">
        <v>0.36118637814934401</v>
      </c>
      <c r="AN78" s="43">
        <v>93.094518897718203</v>
      </c>
      <c r="AO78" s="45">
        <v>12.4466944002756</v>
      </c>
    </row>
    <row r="79" spans="2:41" x14ac:dyDescent="0.2">
      <c r="B79" t="s">
        <v>237</v>
      </c>
      <c r="C79" s="9">
        <v>0.5</v>
      </c>
      <c r="D79" s="9">
        <v>10</v>
      </c>
      <c r="E79" s="9">
        <v>2</v>
      </c>
      <c r="F79" s="9">
        <v>3.85</v>
      </c>
      <c r="G79" s="9">
        <v>292.27999999999997</v>
      </c>
      <c r="H79" s="9">
        <v>9.41</v>
      </c>
      <c r="I79" s="9">
        <v>89.37</v>
      </c>
      <c r="J79" s="9">
        <v>6.52</v>
      </c>
      <c r="K79" s="17">
        <v>5</v>
      </c>
      <c r="L79" s="9">
        <v>2</v>
      </c>
      <c r="M79" s="18">
        <v>3.8</v>
      </c>
      <c r="N79" s="43">
        <v>225.80277527977299</v>
      </c>
      <c r="O79" s="43">
        <v>3.7579732595091899</v>
      </c>
      <c r="P79" s="43">
        <v>79.5091573560006</v>
      </c>
      <c r="Q79" s="43">
        <v>1.11140519010377</v>
      </c>
      <c r="R79" s="25">
        <v>164.31</v>
      </c>
      <c r="S79" s="25">
        <v>1.59</v>
      </c>
      <c r="T79" s="25">
        <v>82.5</v>
      </c>
      <c r="U79" s="25">
        <v>3.4</v>
      </c>
      <c r="V79" s="44">
        <v>119.51234012789701</v>
      </c>
      <c r="W79" s="43">
        <v>1.2206571146641301</v>
      </c>
      <c r="X79" s="43">
        <v>88.525355227788395</v>
      </c>
      <c r="Y79" s="45">
        <v>3.4304944070721701</v>
      </c>
      <c r="Z79" s="44">
        <v>94.560551558752394</v>
      </c>
      <c r="AA79" s="43">
        <v>0.48171910412206398</v>
      </c>
      <c r="AB79" s="43">
        <v>93.319459497240203</v>
      </c>
      <c r="AC79" s="45">
        <v>0.95521996334031201</v>
      </c>
      <c r="AD79" s="44">
        <v>70.001618705036407</v>
      </c>
      <c r="AE79" s="43">
        <v>0.80258535716669999</v>
      </c>
      <c r="AF79" s="43">
        <v>95.610155039388204</v>
      </c>
      <c r="AG79" s="45">
        <v>1.54742923867079</v>
      </c>
      <c r="AH79" s="44">
        <v>47.892311151073201</v>
      </c>
      <c r="AI79" s="43">
        <v>0.88829684983131796</v>
      </c>
      <c r="AJ79" s="43">
        <v>95.858291804733199</v>
      </c>
      <c r="AK79" s="45">
        <v>4.4110486443861898</v>
      </c>
      <c r="AL79" s="44">
        <v>5.8547481015201104</v>
      </c>
      <c r="AM79" s="43">
        <v>9.9239453827048796E-2</v>
      </c>
      <c r="AN79" s="43">
        <v>84.526937540788296</v>
      </c>
      <c r="AO79" s="45">
        <v>23.349704513886099</v>
      </c>
    </row>
    <row r="80" spans="2:41" x14ac:dyDescent="0.2">
      <c r="B80" t="s">
        <v>238</v>
      </c>
      <c r="C80" s="9">
        <v>0.5</v>
      </c>
      <c r="D80" s="9">
        <v>10</v>
      </c>
      <c r="E80" s="9">
        <v>2</v>
      </c>
      <c r="F80" s="9">
        <v>3.85</v>
      </c>
      <c r="G80" s="9">
        <v>330.06</v>
      </c>
      <c r="H80" s="9">
        <v>17.25</v>
      </c>
      <c r="I80" s="9">
        <v>93.79</v>
      </c>
      <c r="J80" s="9">
        <v>4.46</v>
      </c>
      <c r="K80" s="17">
        <v>5</v>
      </c>
      <c r="L80" s="9">
        <v>2</v>
      </c>
      <c r="M80" s="18">
        <v>3.8</v>
      </c>
      <c r="N80" s="43">
        <v>274.588938296001</v>
      </c>
      <c r="O80" s="43">
        <v>3.5830770512769798</v>
      </c>
      <c r="P80" s="43">
        <v>83.185581659209504</v>
      </c>
      <c r="Q80" s="43">
        <v>2.04642476292709</v>
      </c>
      <c r="R80" s="25">
        <v>207.37</v>
      </c>
      <c r="S80" s="25">
        <v>1.96</v>
      </c>
      <c r="T80" s="25">
        <v>82.6</v>
      </c>
      <c r="U80" s="25">
        <v>2.86</v>
      </c>
      <c r="V80" s="44">
        <v>146.64923144488199</v>
      </c>
      <c r="W80" s="43">
        <v>2.0451318483268701</v>
      </c>
      <c r="X80" s="43">
        <v>87.275701587829602</v>
      </c>
      <c r="Y80" s="45">
        <v>4.2437479660863104</v>
      </c>
      <c r="Z80" s="44">
        <v>118.557822793147</v>
      </c>
      <c r="AA80" s="43">
        <v>0.300331154035551</v>
      </c>
      <c r="AB80" s="43">
        <v>92.051310082102901</v>
      </c>
      <c r="AC80" s="45">
        <v>1.2428350962699699</v>
      </c>
      <c r="AD80" s="44">
        <v>92.691875274488098</v>
      </c>
      <c r="AE80" s="43">
        <v>0.6143197306032</v>
      </c>
      <c r="AF80" s="43">
        <v>94.4961179370205</v>
      </c>
      <c r="AG80" s="45">
        <v>1.1143214319232699</v>
      </c>
      <c r="AH80" s="44">
        <v>68.693593544134103</v>
      </c>
      <c r="AI80" s="43">
        <v>1.2624697784168</v>
      </c>
      <c r="AJ80" s="43">
        <v>95.803468569235804</v>
      </c>
      <c r="AK80" s="45">
        <v>1.7489261342920699</v>
      </c>
      <c r="AL80" s="44">
        <v>12.0388524374111</v>
      </c>
      <c r="AM80" s="43">
        <v>0.17752479338447899</v>
      </c>
      <c r="AN80" s="43">
        <v>90.205055217949806</v>
      </c>
      <c r="AO80" s="45">
        <v>18.789909655178299</v>
      </c>
    </row>
    <row r="81" spans="2:41" x14ac:dyDescent="0.2">
      <c r="B81" t="s">
        <v>239</v>
      </c>
      <c r="C81" s="9">
        <v>0.5</v>
      </c>
      <c r="D81" s="9">
        <v>10</v>
      </c>
      <c r="E81" s="9">
        <v>2</v>
      </c>
      <c r="F81" s="9">
        <v>3.85</v>
      </c>
      <c r="G81" s="9">
        <v>481.92</v>
      </c>
      <c r="H81" s="9">
        <v>119.07</v>
      </c>
      <c r="I81" s="9">
        <v>61.11</v>
      </c>
      <c r="J81" s="9">
        <v>21.82</v>
      </c>
      <c r="K81" s="17">
        <v>5</v>
      </c>
      <c r="L81" s="9">
        <v>2</v>
      </c>
      <c r="M81" s="18">
        <v>3.8</v>
      </c>
      <c r="N81" s="43">
        <v>170.47037570931499</v>
      </c>
      <c r="O81" s="43">
        <v>13.1463058785498</v>
      </c>
      <c r="P81" s="43">
        <v>27.230426858067901</v>
      </c>
      <c r="Q81" s="43">
        <v>2.0999514970862898</v>
      </c>
      <c r="R81" s="25">
        <v>182.14</v>
      </c>
      <c r="S81" s="25">
        <v>14.82</v>
      </c>
      <c r="T81" s="25">
        <v>18.100000000000001</v>
      </c>
      <c r="U81" s="25">
        <v>4.9800000000000004</v>
      </c>
      <c r="V81" s="44">
        <v>29.354686069924</v>
      </c>
      <c r="W81" s="43">
        <v>19.7338615701706</v>
      </c>
      <c r="X81" s="43">
        <v>55.623729342067101</v>
      </c>
      <c r="Y81" s="45">
        <v>13.0744147919174</v>
      </c>
      <c r="Z81" s="44">
        <v>0.15220156812444699</v>
      </c>
      <c r="AA81" s="43">
        <v>0.21625388724161301</v>
      </c>
      <c r="AB81" s="43">
        <v>88.221433706660605</v>
      </c>
      <c r="AC81" s="45">
        <v>13.8056175669106</v>
      </c>
      <c r="AD81" s="44">
        <v>0</v>
      </c>
      <c r="AE81" s="43">
        <v>0</v>
      </c>
      <c r="AF81" s="43">
        <v>0</v>
      </c>
      <c r="AG81" s="45">
        <v>0</v>
      </c>
      <c r="AH81" s="44">
        <v>8.3848160429544905E-4</v>
      </c>
      <c r="AI81" s="47">
        <v>2.5567971598165201E-5</v>
      </c>
      <c r="AJ81" s="43">
        <v>137.721206796178</v>
      </c>
      <c r="AK81" s="45">
        <v>2.2540503054180898</v>
      </c>
      <c r="AL81" s="44">
        <v>0</v>
      </c>
      <c r="AM81" s="43">
        <v>0</v>
      </c>
      <c r="AN81" s="43">
        <v>0</v>
      </c>
      <c r="AO81" s="45">
        <v>0</v>
      </c>
    </row>
    <row r="82" spans="2:41" x14ac:dyDescent="0.2">
      <c r="B82" t="s">
        <v>240</v>
      </c>
      <c r="C82" s="9">
        <v>0.5</v>
      </c>
      <c r="D82" s="9">
        <v>10</v>
      </c>
      <c r="E82" s="9">
        <v>2</v>
      </c>
      <c r="F82" s="9">
        <v>3.85</v>
      </c>
      <c r="G82" s="9">
        <v>423.83</v>
      </c>
      <c r="H82" s="9">
        <v>103.23</v>
      </c>
      <c r="I82" s="9">
        <v>69.180000000000007</v>
      </c>
      <c r="J82" s="9">
        <v>24.91</v>
      </c>
      <c r="K82" s="17">
        <v>5</v>
      </c>
      <c r="L82" s="9">
        <v>2</v>
      </c>
      <c r="M82" s="18">
        <v>3.8</v>
      </c>
      <c r="N82" s="43">
        <v>4.5674385537267801</v>
      </c>
      <c r="O82" s="43">
        <v>2.1882421112991399</v>
      </c>
      <c r="P82" s="43">
        <v>0.65747203559274103</v>
      </c>
      <c r="Q82" s="43">
        <v>0.31499237762446097</v>
      </c>
      <c r="R82" s="25">
        <v>0.19</v>
      </c>
      <c r="S82" s="25">
        <v>0.1</v>
      </c>
      <c r="T82" s="25">
        <v>0.01</v>
      </c>
      <c r="U82" s="25">
        <v>0.01</v>
      </c>
      <c r="V82" s="44">
        <v>0.54786842372413302</v>
      </c>
      <c r="W82" s="43">
        <v>0.24058929944763999</v>
      </c>
      <c r="X82" s="43">
        <v>1.86874925321549E-2</v>
      </c>
      <c r="Y82" s="45">
        <v>9.1801872582795499E-3</v>
      </c>
      <c r="Z82" s="44">
        <v>0</v>
      </c>
      <c r="AA82" s="43">
        <v>0</v>
      </c>
      <c r="AB82" s="43">
        <v>0</v>
      </c>
      <c r="AC82" s="45">
        <v>0</v>
      </c>
      <c r="AD82" s="44">
        <v>0</v>
      </c>
      <c r="AE82" s="43">
        <v>0</v>
      </c>
      <c r="AF82" s="43">
        <v>0</v>
      </c>
      <c r="AG82" s="45">
        <v>0</v>
      </c>
      <c r="AH82" s="44">
        <v>0</v>
      </c>
      <c r="AI82" s="43">
        <v>0</v>
      </c>
      <c r="AJ82" s="43">
        <v>0</v>
      </c>
      <c r="AK82" s="45">
        <v>0</v>
      </c>
      <c r="AL82" s="44">
        <v>0</v>
      </c>
      <c r="AM82" s="43">
        <v>0</v>
      </c>
      <c r="AN82" s="43">
        <v>0</v>
      </c>
      <c r="AO82" s="45">
        <v>0</v>
      </c>
    </row>
    <row r="83" spans="2:41" x14ac:dyDescent="0.2">
      <c r="B83" t="s">
        <v>241</v>
      </c>
      <c r="C83" s="9">
        <v>0.5</v>
      </c>
      <c r="D83" s="9">
        <v>10</v>
      </c>
      <c r="E83" s="9">
        <v>2</v>
      </c>
      <c r="F83" s="9">
        <v>3.85</v>
      </c>
      <c r="G83" s="9">
        <v>275.32</v>
      </c>
      <c r="H83" s="9">
        <v>9.94</v>
      </c>
      <c r="I83" s="9">
        <v>87.75</v>
      </c>
      <c r="J83" s="9">
        <v>4.49</v>
      </c>
      <c r="K83" s="17">
        <v>5</v>
      </c>
      <c r="L83" s="9">
        <v>2</v>
      </c>
      <c r="M83" s="18">
        <v>3.8</v>
      </c>
      <c r="N83" s="43">
        <v>215.82530381944099</v>
      </c>
      <c r="O83" s="43">
        <v>1.9704469249598899</v>
      </c>
      <c r="P83" s="43">
        <v>79.164271787432895</v>
      </c>
      <c r="Q83" s="43">
        <v>1.54125290689428</v>
      </c>
      <c r="R83" s="25">
        <v>163.30000000000001</v>
      </c>
      <c r="S83" s="25">
        <v>0.79</v>
      </c>
      <c r="T83" s="25">
        <v>79.03</v>
      </c>
      <c r="U83" s="25">
        <v>4.08</v>
      </c>
      <c r="V83" s="44">
        <v>113.833143939393</v>
      </c>
      <c r="W83" s="43">
        <v>1.61839202742951</v>
      </c>
      <c r="X83" s="43">
        <v>85.521384651468196</v>
      </c>
      <c r="Y83" s="45">
        <v>5.0375933496492804</v>
      </c>
      <c r="Z83" s="44">
        <v>88.134730113637005</v>
      </c>
      <c r="AA83" s="43">
        <v>0.76909242284264701</v>
      </c>
      <c r="AB83" s="43">
        <v>90.287404164285803</v>
      </c>
      <c r="AC83" s="45">
        <v>2.47870212288661</v>
      </c>
      <c r="AD83" s="44">
        <v>62.328077651516303</v>
      </c>
      <c r="AE83" s="43">
        <v>0.44672320900904</v>
      </c>
      <c r="AF83" s="43">
        <v>92.361585064100595</v>
      </c>
      <c r="AG83" s="45">
        <v>3.2963841056867</v>
      </c>
      <c r="AH83" s="44">
        <v>37.900508996215898</v>
      </c>
      <c r="AI83" s="43">
        <v>0.73199499780557198</v>
      </c>
      <c r="AJ83" s="43">
        <v>94.087420818892298</v>
      </c>
      <c r="AK83" s="45">
        <v>4.5556157819212997</v>
      </c>
      <c r="AL83" s="44">
        <v>4.9311887626262596</v>
      </c>
      <c r="AM83" s="43">
        <v>0.16195143429813599</v>
      </c>
      <c r="AN83" s="43">
        <v>103.283195773188</v>
      </c>
      <c r="AO83" s="45">
        <v>12.536960633088301</v>
      </c>
    </row>
    <row r="84" spans="2:41" x14ac:dyDescent="0.2">
      <c r="B84" t="s">
        <v>242</v>
      </c>
      <c r="C84" s="9">
        <v>0.5</v>
      </c>
      <c r="D84" s="9">
        <v>10</v>
      </c>
      <c r="E84" s="9">
        <v>2</v>
      </c>
      <c r="F84" s="9">
        <v>3.85</v>
      </c>
      <c r="G84" s="9">
        <v>350.41</v>
      </c>
      <c r="H84" s="9">
        <v>36.15</v>
      </c>
      <c r="I84" s="9">
        <v>71.430000000000007</v>
      </c>
      <c r="J84" s="9">
        <v>13.68</v>
      </c>
      <c r="K84" s="17">
        <v>5</v>
      </c>
      <c r="L84" s="9">
        <v>2</v>
      </c>
      <c r="M84" s="18">
        <v>3.8</v>
      </c>
      <c r="N84" s="43">
        <v>225.890120506534</v>
      </c>
      <c r="O84" s="43">
        <v>0.66587472062985598</v>
      </c>
      <c r="P84" s="43">
        <v>51.988844816324502</v>
      </c>
      <c r="Q84" s="43">
        <v>1.7808245763117601</v>
      </c>
      <c r="R84" s="25">
        <v>168.31</v>
      </c>
      <c r="S84" s="25">
        <v>0.44</v>
      </c>
      <c r="T84" s="25">
        <v>61.38</v>
      </c>
      <c r="U84" s="25">
        <v>3.63</v>
      </c>
      <c r="V84" s="44">
        <v>121.454248366009</v>
      </c>
      <c r="W84" s="43">
        <v>1.8544062531066099</v>
      </c>
      <c r="X84" s="43">
        <v>79.371877196770996</v>
      </c>
      <c r="Y84" s="45">
        <v>4.8113616916221904</v>
      </c>
      <c r="Z84" s="44">
        <v>95.622667483663307</v>
      </c>
      <c r="AA84" s="43">
        <v>0.55688136312054204</v>
      </c>
      <c r="AB84" s="43">
        <v>86.776124784595794</v>
      </c>
      <c r="AC84" s="45">
        <v>2.7061592584210801</v>
      </c>
      <c r="AD84" s="44">
        <v>73.792565359481401</v>
      </c>
      <c r="AE84" s="43">
        <v>0.32720547946599599</v>
      </c>
      <c r="AF84" s="43">
        <v>90.459751502978605</v>
      </c>
      <c r="AG84" s="45">
        <v>2.4320382010678401</v>
      </c>
      <c r="AH84" s="44">
        <v>52.2342933006584</v>
      </c>
      <c r="AI84" s="43">
        <v>0.61398188175591994</v>
      </c>
      <c r="AJ84" s="43">
        <v>91.9364880059684</v>
      </c>
      <c r="AK84" s="45">
        <v>3.4595761350726701</v>
      </c>
      <c r="AL84" s="44">
        <v>9.8269767156783203</v>
      </c>
      <c r="AM84" s="43">
        <v>0.11912675288221</v>
      </c>
      <c r="AN84" s="43">
        <v>95.286216513479999</v>
      </c>
      <c r="AO84" s="45">
        <v>12.0630961322698</v>
      </c>
    </row>
    <row r="85" spans="2:41" x14ac:dyDescent="0.2">
      <c r="B85" t="s">
        <v>243</v>
      </c>
      <c r="C85" s="9">
        <v>0.5</v>
      </c>
      <c r="D85" s="9">
        <v>10</v>
      </c>
      <c r="E85" s="9">
        <v>2</v>
      </c>
      <c r="F85" s="9">
        <v>3.85</v>
      </c>
      <c r="G85" s="9">
        <v>256.2</v>
      </c>
      <c r="H85" s="9">
        <v>19.8</v>
      </c>
      <c r="I85" s="9">
        <v>98.99</v>
      </c>
      <c r="J85" s="9">
        <v>5.4</v>
      </c>
      <c r="K85" s="17">
        <v>5</v>
      </c>
      <c r="L85" s="9">
        <v>2</v>
      </c>
      <c r="M85" s="18">
        <v>3.8</v>
      </c>
      <c r="N85" s="43">
        <v>226.20007548308899</v>
      </c>
      <c r="O85" s="43">
        <v>3.74745029082474</v>
      </c>
      <c r="P85" s="43">
        <v>99.665665101166695</v>
      </c>
      <c r="Q85" s="43">
        <v>0.47179472025925601</v>
      </c>
      <c r="R85" s="25">
        <v>166.3</v>
      </c>
      <c r="S85" s="25">
        <v>3.18</v>
      </c>
      <c r="T85" s="25">
        <v>96.55</v>
      </c>
      <c r="U85" s="25">
        <v>2.77</v>
      </c>
      <c r="V85" s="44">
        <v>102.354891304349</v>
      </c>
      <c r="W85" s="43">
        <v>2.2983878955174402</v>
      </c>
      <c r="X85" s="43">
        <v>94.0352391693539</v>
      </c>
      <c r="Y85" s="45">
        <v>4.5984929013219098</v>
      </c>
      <c r="Z85" s="44">
        <v>68.656073153899698</v>
      </c>
      <c r="AA85" s="43">
        <v>1.21846224274754</v>
      </c>
      <c r="AB85" s="43">
        <v>96.372655857619193</v>
      </c>
      <c r="AC85" s="45">
        <v>3.3430191076778599</v>
      </c>
      <c r="AD85" s="44">
        <v>42.680106970325397</v>
      </c>
      <c r="AE85" s="43">
        <v>1.23793068327739</v>
      </c>
      <c r="AF85" s="43">
        <v>94.503147819214504</v>
      </c>
      <c r="AG85" s="45">
        <v>5.4167959622948603</v>
      </c>
      <c r="AH85" s="44">
        <v>25.9783687025554</v>
      </c>
      <c r="AI85" s="43">
        <v>0.245554336912466</v>
      </c>
      <c r="AJ85" s="43">
        <v>97.002717926478994</v>
      </c>
      <c r="AK85" s="45">
        <v>5.3913218546806103</v>
      </c>
      <c r="AL85" s="44">
        <v>1.5495886818493501</v>
      </c>
      <c r="AM85" s="43">
        <v>0.10846300197329101</v>
      </c>
      <c r="AN85" s="43">
        <v>89.808798518112596</v>
      </c>
      <c r="AO85" s="45">
        <v>14.3700320859908</v>
      </c>
    </row>
    <row r="86" spans="2:41" x14ac:dyDescent="0.2">
      <c r="B86" t="s">
        <v>244</v>
      </c>
      <c r="C86" s="9">
        <v>0.5</v>
      </c>
      <c r="D86" s="9">
        <v>10</v>
      </c>
      <c r="E86" s="9">
        <v>2</v>
      </c>
      <c r="F86" s="9">
        <v>3.85</v>
      </c>
      <c r="G86" s="9">
        <v>340.72</v>
      </c>
      <c r="H86" s="9">
        <v>36.5</v>
      </c>
      <c r="I86" s="9">
        <v>76.510000000000005</v>
      </c>
      <c r="J86" s="9">
        <v>14.1</v>
      </c>
      <c r="K86" s="17">
        <v>5</v>
      </c>
      <c r="L86" s="9">
        <v>2</v>
      </c>
      <c r="M86" s="18">
        <v>3.8</v>
      </c>
      <c r="N86" s="43">
        <v>220.278833251511</v>
      </c>
      <c r="O86" s="43">
        <v>3.8336731149822501</v>
      </c>
      <c r="P86" s="43">
        <v>44.229122590012601</v>
      </c>
      <c r="Q86" s="43">
        <v>5.0529399356472897</v>
      </c>
      <c r="R86" s="25">
        <v>158.27000000000001</v>
      </c>
      <c r="S86" s="25">
        <v>0.61</v>
      </c>
      <c r="T86" s="25">
        <v>57.69</v>
      </c>
      <c r="U86" s="25">
        <v>3.41</v>
      </c>
      <c r="V86" s="44">
        <v>113.502528227789</v>
      </c>
      <c r="W86" s="43">
        <v>1.1851267015249101</v>
      </c>
      <c r="X86" s="43">
        <v>77.815421541371606</v>
      </c>
      <c r="Y86" s="45">
        <v>4.0038251445383501</v>
      </c>
      <c r="Z86" s="44">
        <v>86.694845360824004</v>
      </c>
      <c r="AA86" s="43">
        <v>0.69478466052857302</v>
      </c>
      <c r="AB86" s="43">
        <v>85.709226440998606</v>
      </c>
      <c r="AC86" s="45">
        <v>2.8020411163200998</v>
      </c>
      <c r="AD86" s="44">
        <v>63.615545737190502</v>
      </c>
      <c r="AE86" s="43">
        <v>0.71103302764818999</v>
      </c>
      <c r="AF86" s="43">
        <v>89.703394689721705</v>
      </c>
      <c r="AG86" s="45">
        <v>3.1649244495817399</v>
      </c>
      <c r="AH86" s="44">
        <v>47.158668793979999</v>
      </c>
      <c r="AI86" s="43">
        <v>0.43931188094497198</v>
      </c>
      <c r="AJ86" s="43">
        <v>92.163122776381996</v>
      </c>
      <c r="AK86" s="45">
        <v>3.41581016735487</v>
      </c>
      <c r="AL86" s="44">
        <v>9.7888546882724796</v>
      </c>
      <c r="AM86" s="43">
        <v>0.110172841237134</v>
      </c>
      <c r="AN86" s="43">
        <v>91.349213103263395</v>
      </c>
      <c r="AO86" s="45">
        <v>14.146038911554401</v>
      </c>
    </row>
    <row r="87" spans="2:41" x14ac:dyDescent="0.2">
      <c r="B87" t="s">
        <v>245</v>
      </c>
      <c r="C87" s="9">
        <v>0.5</v>
      </c>
      <c r="D87" s="9">
        <v>10</v>
      </c>
      <c r="E87" s="9">
        <v>2</v>
      </c>
      <c r="F87" s="9">
        <v>3.85</v>
      </c>
      <c r="G87" s="9">
        <v>285.25</v>
      </c>
      <c r="H87" s="9">
        <v>17.98</v>
      </c>
      <c r="I87" s="9">
        <v>100.71</v>
      </c>
      <c r="J87" s="9">
        <v>7.87</v>
      </c>
      <c r="K87" s="17">
        <v>5</v>
      </c>
      <c r="L87" s="9">
        <v>2</v>
      </c>
      <c r="M87" s="18">
        <v>3.8</v>
      </c>
      <c r="N87" s="43">
        <v>258.656662848412</v>
      </c>
      <c r="O87" s="43">
        <v>2.9122688735723798</v>
      </c>
      <c r="P87" s="43">
        <v>98.030317560550301</v>
      </c>
      <c r="Q87" s="43">
        <v>0.82648233008851602</v>
      </c>
      <c r="R87" s="25">
        <v>191.97</v>
      </c>
      <c r="S87" s="25">
        <v>3.68</v>
      </c>
      <c r="T87" s="25">
        <v>92.43</v>
      </c>
      <c r="U87" s="25">
        <v>2.4300000000000002</v>
      </c>
      <c r="V87" s="44">
        <v>123.20998472699399</v>
      </c>
      <c r="W87" s="43">
        <v>2.1276939821257699</v>
      </c>
      <c r="X87" s="43">
        <v>91.974099487416495</v>
      </c>
      <c r="Y87" s="45">
        <v>3.8053151191779402</v>
      </c>
      <c r="Z87" s="44">
        <v>84.053832569681106</v>
      </c>
      <c r="AA87" s="43">
        <v>1.5545600436412199</v>
      </c>
      <c r="AB87" s="43">
        <v>95.705920594024803</v>
      </c>
      <c r="AC87" s="45">
        <v>2.7679165017143301</v>
      </c>
      <c r="AD87" s="44">
        <v>55.267735777013201</v>
      </c>
      <c r="AE87" s="43">
        <v>1.373189800906</v>
      </c>
      <c r="AF87" s="43">
        <v>96.302087279250102</v>
      </c>
      <c r="AG87" s="45">
        <v>4.9286129320373497</v>
      </c>
      <c r="AH87" s="44">
        <v>34.300114547536303</v>
      </c>
      <c r="AI87" s="43">
        <v>0.68235968304472705</v>
      </c>
      <c r="AJ87" s="43">
        <v>96.548149133902996</v>
      </c>
      <c r="AK87" s="45">
        <v>5.1774606445248299</v>
      </c>
      <c r="AL87" s="44">
        <v>3.5045112638316001</v>
      </c>
      <c r="AM87" s="43">
        <v>0.11898863156292</v>
      </c>
      <c r="AN87" s="43">
        <v>88.535092362877293</v>
      </c>
      <c r="AO87" s="45">
        <v>19.464571912149001</v>
      </c>
    </row>
    <row r="88" spans="2:41" x14ac:dyDescent="0.2">
      <c r="B88" t="s">
        <v>246</v>
      </c>
      <c r="C88" s="9">
        <v>0.5</v>
      </c>
      <c r="D88" s="9">
        <v>10</v>
      </c>
      <c r="E88" s="9">
        <v>2</v>
      </c>
      <c r="F88" s="9">
        <v>3.85</v>
      </c>
      <c r="G88" s="9">
        <v>287.81</v>
      </c>
      <c r="H88" s="9">
        <v>20.79</v>
      </c>
      <c r="I88" s="9">
        <v>88.85</v>
      </c>
      <c r="J88" s="9">
        <v>12.31</v>
      </c>
      <c r="K88" s="17">
        <v>5</v>
      </c>
      <c r="L88" s="9">
        <v>2</v>
      </c>
      <c r="M88" s="18">
        <v>3.8</v>
      </c>
      <c r="N88" s="43">
        <v>220.77450593723299</v>
      </c>
      <c r="O88" s="43">
        <v>4.9355675848042999</v>
      </c>
      <c r="P88" s="43">
        <v>60.702488661557702</v>
      </c>
      <c r="Q88" s="43">
        <v>4.8581484000838602</v>
      </c>
      <c r="R88" s="25">
        <v>168.96</v>
      </c>
      <c r="S88" s="25">
        <v>0.69</v>
      </c>
      <c r="T88" s="25">
        <v>68.28</v>
      </c>
      <c r="U88" s="25">
        <v>3.49</v>
      </c>
      <c r="V88" s="44">
        <v>127.181738761662</v>
      </c>
      <c r="W88" s="43">
        <v>1.4568712282146701</v>
      </c>
      <c r="X88" s="43">
        <v>82.2747326523114</v>
      </c>
      <c r="Y88" s="45">
        <v>4.0215530872148699</v>
      </c>
      <c r="Z88" s="44">
        <v>91.796963528413002</v>
      </c>
      <c r="AA88" s="43">
        <v>0.205147222314355</v>
      </c>
      <c r="AB88" s="43">
        <v>87.890579583192604</v>
      </c>
      <c r="AC88" s="45">
        <v>4.8669157269172603</v>
      </c>
      <c r="AD88" s="44">
        <v>58.740356234095103</v>
      </c>
      <c r="AE88" s="43">
        <v>0.78241768258495703</v>
      </c>
      <c r="AF88" s="43">
        <v>89.020235092077201</v>
      </c>
      <c r="AG88" s="45">
        <v>7.2636171811796704</v>
      </c>
      <c r="AH88" s="44">
        <v>36.262404580149003</v>
      </c>
      <c r="AI88" s="43">
        <v>0.47667666942924097</v>
      </c>
      <c r="AJ88" s="43">
        <v>91.575667095726502</v>
      </c>
      <c r="AK88" s="45">
        <v>6.9557370852738396</v>
      </c>
      <c r="AL88" s="44">
        <v>3.2920123833721502</v>
      </c>
      <c r="AM88" s="43">
        <v>0.192798299730363</v>
      </c>
      <c r="AN88" s="43">
        <v>89.187130018494798</v>
      </c>
      <c r="AO88" s="45">
        <v>26.748591874599501</v>
      </c>
    </row>
    <row r="89" spans="2:41" x14ac:dyDescent="0.2">
      <c r="B89" t="s">
        <v>247</v>
      </c>
      <c r="C89" s="9">
        <v>0.5</v>
      </c>
      <c r="D89" s="9">
        <v>10</v>
      </c>
      <c r="E89" s="9">
        <v>2</v>
      </c>
      <c r="F89" s="9">
        <v>3.85</v>
      </c>
      <c r="G89" s="9">
        <v>293.62</v>
      </c>
      <c r="H89" s="9">
        <v>20.84</v>
      </c>
      <c r="I89" s="9">
        <v>99.74</v>
      </c>
      <c r="J89" s="9">
        <v>6.43</v>
      </c>
      <c r="K89" s="17">
        <v>5</v>
      </c>
      <c r="L89" s="9">
        <v>2</v>
      </c>
      <c r="M89" s="18">
        <v>3.8</v>
      </c>
      <c r="N89" s="43">
        <v>254.754239766079</v>
      </c>
      <c r="O89" s="43">
        <v>5.5328660773351297</v>
      </c>
      <c r="P89" s="43">
        <v>96.257879147364505</v>
      </c>
      <c r="Q89" s="43">
        <v>1.2612210750978601</v>
      </c>
      <c r="R89" s="25">
        <v>192.04</v>
      </c>
      <c r="S89" s="25">
        <v>4.66</v>
      </c>
      <c r="T89" s="25">
        <v>91.44</v>
      </c>
      <c r="U89" s="25">
        <v>2.11</v>
      </c>
      <c r="V89" s="44">
        <v>131.06328051311201</v>
      </c>
      <c r="W89" s="43">
        <v>1.97648122779677</v>
      </c>
      <c r="X89" s="43">
        <v>91.385654172786701</v>
      </c>
      <c r="Y89" s="45">
        <v>4.39876321972916</v>
      </c>
      <c r="Z89" s="44">
        <v>103.668694585925</v>
      </c>
      <c r="AA89" s="43">
        <v>0.34512873367254798</v>
      </c>
      <c r="AB89" s="43">
        <v>94.859624451493701</v>
      </c>
      <c r="AC89" s="45">
        <v>1.24634135825537</v>
      </c>
      <c r="AD89" s="44">
        <v>82.828522920199902</v>
      </c>
      <c r="AE89" s="43">
        <v>4.8833971014471498</v>
      </c>
      <c r="AF89" s="43">
        <v>91.329580450163604</v>
      </c>
      <c r="AG89" s="45">
        <v>4.8025938728595898</v>
      </c>
      <c r="AH89" s="44">
        <v>79.733776645912101</v>
      </c>
      <c r="AI89" s="43">
        <v>5.1139663297618796</v>
      </c>
      <c r="AJ89" s="43">
        <v>72.860267797661194</v>
      </c>
      <c r="AK89" s="45">
        <v>5.6074960850034197</v>
      </c>
      <c r="AL89" s="44">
        <v>7.9633509715177198</v>
      </c>
      <c r="AM89" s="43">
        <v>0.136856872412432</v>
      </c>
      <c r="AN89" s="43">
        <v>89.785463138436</v>
      </c>
      <c r="AO89" s="45">
        <v>20.822378157678699</v>
      </c>
    </row>
    <row r="90" spans="2:41" x14ac:dyDescent="0.2">
      <c r="B90" t="s">
        <v>248</v>
      </c>
      <c r="C90" s="9">
        <v>0.5</v>
      </c>
      <c r="D90" s="9">
        <v>10</v>
      </c>
      <c r="E90" s="9">
        <v>2</v>
      </c>
      <c r="F90" s="9">
        <v>3.85</v>
      </c>
      <c r="G90" s="9">
        <v>288.20999999999998</v>
      </c>
      <c r="H90" s="9">
        <v>17.54</v>
      </c>
      <c r="I90" s="9">
        <v>99.23</v>
      </c>
      <c r="J90" s="9">
        <v>4.7300000000000004</v>
      </c>
      <c r="K90" s="17">
        <v>5</v>
      </c>
      <c r="L90" s="9">
        <v>2</v>
      </c>
      <c r="M90" s="18">
        <v>3.8</v>
      </c>
      <c r="N90" s="43">
        <v>253.27035504046799</v>
      </c>
      <c r="O90" s="43">
        <v>4.1672174136750204</v>
      </c>
      <c r="P90" s="43">
        <v>93.467117327251501</v>
      </c>
      <c r="Q90" s="43">
        <v>2.41459562830866</v>
      </c>
      <c r="R90" s="25">
        <v>191.29</v>
      </c>
      <c r="S90" s="25">
        <v>3.96</v>
      </c>
      <c r="T90" s="25">
        <v>87.95</v>
      </c>
      <c r="U90" s="25">
        <v>2.0299999999999998</v>
      </c>
      <c r="V90" s="44">
        <v>131.36791758645899</v>
      </c>
      <c r="W90" s="43">
        <v>1.8728251741334201</v>
      </c>
      <c r="X90" s="43">
        <v>89.736731640190897</v>
      </c>
      <c r="Y90" s="45">
        <v>4.1401089776047799</v>
      </c>
      <c r="Z90" s="44">
        <v>103.354861111112</v>
      </c>
      <c r="AA90" s="43">
        <v>0.49160399034020003</v>
      </c>
      <c r="AB90" s="43">
        <v>93.484029489278498</v>
      </c>
      <c r="AC90" s="45">
        <v>1.7646370837680601</v>
      </c>
      <c r="AD90" s="44">
        <v>75.787913907287603</v>
      </c>
      <c r="AE90" s="43">
        <v>0.92176205328699801</v>
      </c>
      <c r="AF90" s="43">
        <v>95.949978158219693</v>
      </c>
      <c r="AG90" s="45">
        <v>1.9345987324640901</v>
      </c>
      <c r="AH90" s="44">
        <v>53.630081861663399</v>
      </c>
      <c r="AI90" s="43">
        <v>0.94928632407793601</v>
      </c>
      <c r="AJ90" s="43">
        <v>96.516899423156602</v>
      </c>
      <c r="AK90" s="45">
        <v>3.4745771786495498</v>
      </c>
      <c r="AL90" s="44">
        <v>8.1978585356851497</v>
      </c>
      <c r="AM90" s="43">
        <v>0.16521957444913801</v>
      </c>
      <c r="AN90" s="43">
        <v>89.447278244780605</v>
      </c>
      <c r="AO90" s="45">
        <v>19.2780095099872</v>
      </c>
    </row>
    <row r="91" spans="2:41" x14ac:dyDescent="0.2">
      <c r="B91" t="s">
        <v>249</v>
      </c>
      <c r="C91" s="9">
        <v>0.5</v>
      </c>
      <c r="D91" s="9">
        <v>10</v>
      </c>
      <c r="E91" s="9">
        <v>2</v>
      </c>
      <c r="F91" s="9">
        <v>3.85</v>
      </c>
      <c r="G91" s="9">
        <v>30.43</v>
      </c>
      <c r="H91" s="9">
        <v>12.13</v>
      </c>
      <c r="I91" s="9">
        <v>90.94</v>
      </c>
      <c r="J91" s="9">
        <v>12.37</v>
      </c>
      <c r="K91" s="17">
        <v>5</v>
      </c>
      <c r="L91" s="9">
        <v>2</v>
      </c>
      <c r="M91" s="18">
        <v>3.8</v>
      </c>
      <c r="N91" s="43">
        <v>22.241976147342999</v>
      </c>
      <c r="O91" s="43">
        <v>0.267264902081015</v>
      </c>
      <c r="P91" s="43">
        <v>96.746700818490197</v>
      </c>
      <c r="Q91" s="43">
        <v>0.73805122669737899</v>
      </c>
      <c r="R91" s="25">
        <v>8.4499999999999993</v>
      </c>
      <c r="S91" s="25">
        <v>0.24</v>
      </c>
      <c r="T91" s="25">
        <v>93</v>
      </c>
      <c r="U91" s="25">
        <v>10.7</v>
      </c>
      <c r="V91" s="44">
        <v>1.59082125603854</v>
      </c>
      <c r="W91" s="43">
        <v>0.38938785538363002</v>
      </c>
      <c r="X91" s="43">
        <v>91.234846007675401</v>
      </c>
      <c r="Y91" s="45">
        <v>23.074974154404799</v>
      </c>
      <c r="Z91" s="44">
        <v>0.38883997584555202</v>
      </c>
      <c r="AA91" s="43">
        <v>5.5793623360424899E-3</v>
      </c>
      <c r="AB91" s="43">
        <v>137.505143419608</v>
      </c>
      <c r="AC91" s="45">
        <v>47.012724348806998</v>
      </c>
      <c r="AD91" s="44">
        <v>4.3150216944014101E-2</v>
      </c>
      <c r="AE91" s="43">
        <v>2.0506686939656599E-2</v>
      </c>
      <c r="AF91" s="43">
        <v>222.10739094428399</v>
      </c>
      <c r="AG91" s="45">
        <v>97.441959294926704</v>
      </c>
      <c r="AH91" s="44">
        <v>2.7997181964456799E-2</v>
      </c>
      <c r="AI91" s="43"/>
      <c r="AJ91" s="43">
        <v>123.263027292082</v>
      </c>
      <c r="AK91" s="45">
        <v>0</v>
      </c>
      <c r="AL91" s="44">
        <v>0</v>
      </c>
      <c r="AM91" s="43">
        <v>0</v>
      </c>
      <c r="AN91" s="43">
        <v>0</v>
      </c>
      <c r="AO91" s="45">
        <v>0</v>
      </c>
    </row>
    <row r="92" spans="2:41" x14ac:dyDescent="0.2">
      <c r="B92" t="s">
        <v>250</v>
      </c>
      <c r="C92" s="9">
        <v>0.5</v>
      </c>
      <c r="D92" s="9">
        <v>10</v>
      </c>
      <c r="E92" s="9">
        <v>2</v>
      </c>
      <c r="F92" s="9">
        <v>3.85</v>
      </c>
      <c r="G92" s="9">
        <v>32.229999999999997</v>
      </c>
      <c r="H92" s="9">
        <v>11.83</v>
      </c>
      <c r="I92" s="9">
        <v>93.63</v>
      </c>
      <c r="J92" s="9">
        <v>11.47</v>
      </c>
      <c r="K92" s="17">
        <v>5</v>
      </c>
      <c r="L92" s="9">
        <v>2</v>
      </c>
      <c r="M92" s="18">
        <v>3.8</v>
      </c>
      <c r="N92" s="43">
        <v>28.894542847503299</v>
      </c>
      <c r="O92" s="43">
        <v>0.79266765315457199</v>
      </c>
      <c r="P92" s="43">
        <v>97.809007490502296</v>
      </c>
      <c r="Q92" s="43">
        <v>0.73792510240065001</v>
      </c>
      <c r="R92" s="25">
        <v>14.58</v>
      </c>
      <c r="S92" s="25">
        <v>0.26</v>
      </c>
      <c r="T92" s="25">
        <v>91.72</v>
      </c>
      <c r="U92" s="25">
        <v>10.15</v>
      </c>
      <c r="V92" s="44">
        <v>4.1526315789471502</v>
      </c>
      <c r="W92" s="43">
        <v>0.11688520897756299</v>
      </c>
      <c r="X92" s="43">
        <v>99.656084869763802</v>
      </c>
      <c r="Y92" s="45">
        <v>8.7780434795723892</v>
      </c>
      <c r="Z92" s="44">
        <v>1.73951866846599</v>
      </c>
      <c r="AA92" s="43">
        <v>4.3435626049830103E-2</v>
      </c>
      <c r="AB92" s="43">
        <v>110.339637873611</v>
      </c>
      <c r="AC92" s="45">
        <v>5.5298648499228502</v>
      </c>
      <c r="AD92" s="44">
        <v>0.43065587044541798</v>
      </c>
      <c r="AE92" s="43">
        <v>1.8659590683322201E-2</v>
      </c>
      <c r="AF92" s="43">
        <v>160.51554468119801</v>
      </c>
      <c r="AG92" s="45">
        <v>94.265860247851407</v>
      </c>
      <c r="AH92" s="44">
        <v>8.5824111560556998E-2</v>
      </c>
      <c r="AI92" s="43">
        <v>2.55769971435027E-2</v>
      </c>
      <c r="AJ92" s="43">
        <v>191.46245100768701</v>
      </c>
      <c r="AK92" s="45">
        <v>55.215228328537101</v>
      </c>
      <c r="AL92" s="44">
        <v>0</v>
      </c>
      <c r="AM92" s="43">
        <v>0</v>
      </c>
      <c r="AN92" s="43">
        <v>0</v>
      </c>
      <c r="AO92" s="45">
        <v>0</v>
      </c>
    </row>
    <row r="93" spans="2:41" x14ac:dyDescent="0.2">
      <c r="B93" t="s">
        <v>251</v>
      </c>
      <c r="C93" s="9">
        <v>0.5</v>
      </c>
      <c r="D93" s="9">
        <v>10</v>
      </c>
      <c r="E93" s="9">
        <v>2</v>
      </c>
      <c r="F93" s="9">
        <v>3.85</v>
      </c>
      <c r="G93" s="9">
        <v>262.38</v>
      </c>
      <c r="H93" s="9">
        <v>17.760000000000002</v>
      </c>
      <c r="I93" s="9">
        <v>96.68</v>
      </c>
      <c r="J93" s="9">
        <v>4.1100000000000003</v>
      </c>
      <c r="K93" s="17">
        <v>5</v>
      </c>
      <c r="L93" s="9">
        <v>2</v>
      </c>
      <c r="M93" s="18">
        <v>3.8</v>
      </c>
      <c r="N93" s="43">
        <v>75.732196912628694</v>
      </c>
      <c r="O93" s="43">
        <v>110.862127988818</v>
      </c>
      <c r="P93" s="43">
        <v>31.1388054274071</v>
      </c>
      <c r="Q93" s="43">
        <v>45.585802220043803</v>
      </c>
      <c r="R93" s="25">
        <v>179.13</v>
      </c>
      <c r="S93" s="25">
        <v>1.99</v>
      </c>
      <c r="T93" s="25">
        <v>89.6</v>
      </c>
      <c r="U93" s="25">
        <v>2.88</v>
      </c>
      <c r="V93" s="44">
        <v>116.97841123095399</v>
      </c>
      <c r="W93" s="43">
        <v>2.30090594685552</v>
      </c>
      <c r="X93" s="43">
        <v>89.693871184233302</v>
      </c>
      <c r="Y93" s="45">
        <v>5.8804820760844301</v>
      </c>
      <c r="Z93" s="48">
        <v>84.630957883924196</v>
      </c>
      <c r="AA93" s="43">
        <v>0.34736454182798698</v>
      </c>
      <c r="AB93" s="43">
        <v>93.317644329793893</v>
      </c>
      <c r="AC93" s="45">
        <v>3.04317319127528</v>
      </c>
      <c r="AD93" s="44">
        <v>56.7099469268978</v>
      </c>
      <c r="AE93" s="43">
        <v>0.74222886541543898</v>
      </c>
      <c r="AF93" s="43">
        <v>95.375492791422602</v>
      </c>
      <c r="AG93" s="45">
        <v>2.9971848853521301</v>
      </c>
      <c r="AH93" s="44">
        <v>33.433209210750498</v>
      </c>
      <c r="AI93" s="43">
        <v>0.71388161587240895</v>
      </c>
      <c r="AJ93" s="43">
        <v>92.545997295852302</v>
      </c>
      <c r="AK93" s="45">
        <v>3.0762500547138001</v>
      </c>
      <c r="AL93" s="44">
        <v>4.01585293613745</v>
      </c>
      <c r="AM93" s="43">
        <v>0.16325894704367899</v>
      </c>
      <c r="AN93" s="43">
        <v>98.465588389446395</v>
      </c>
      <c r="AO93" s="45">
        <v>11.7154306759028</v>
      </c>
    </row>
    <row r="94" spans="2:41" x14ac:dyDescent="0.2">
      <c r="B94" t="s">
        <v>252</v>
      </c>
      <c r="C94" s="9">
        <v>0.5</v>
      </c>
      <c r="D94" s="9">
        <v>10</v>
      </c>
      <c r="E94" s="9">
        <v>2</v>
      </c>
      <c r="F94" s="9">
        <v>3.85</v>
      </c>
      <c r="G94" s="9">
        <v>256.45999999999998</v>
      </c>
      <c r="H94" s="9">
        <v>18.28</v>
      </c>
      <c r="I94" s="9">
        <v>98.19</v>
      </c>
      <c r="J94" s="9">
        <v>5.91</v>
      </c>
      <c r="K94" s="17">
        <v>5</v>
      </c>
      <c r="L94" s="9">
        <v>2</v>
      </c>
      <c r="M94" s="18">
        <v>3.8</v>
      </c>
      <c r="N94" s="43">
        <v>186.18967062482099</v>
      </c>
      <c r="O94" s="43">
        <v>91.243972812994599</v>
      </c>
      <c r="P94" s="43">
        <v>78.2345682991769</v>
      </c>
      <c r="Q94" s="43">
        <v>38.348317658335198</v>
      </c>
      <c r="R94" s="25">
        <v>173.81</v>
      </c>
      <c r="S94" s="25">
        <v>2.17</v>
      </c>
      <c r="T94" s="25">
        <v>89.49</v>
      </c>
      <c r="U94" s="25">
        <v>2.44</v>
      </c>
      <c r="V94" s="44">
        <v>111.178447837148</v>
      </c>
      <c r="W94" s="43">
        <v>2.1287023241494798</v>
      </c>
      <c r="X94" s="43">
        <v>89.646394075399996</v>
      </c>
      <c r="Y94" s="45">
        <v>5.5006305118683301</v>
      </c>
      <c r="Z94" s="48">
        <v>76.110784563189796</v>
      </c>
      <c r="AA94" s="43">
        <v>0.49859262518165598</v>
      </c>
      <c r="AB94" s="43">
        <v>93.663563314125497</v>
      </c>
      <c r="AC94" s="45">
        <v>3.5783963636196199</v>
      </c>
      <c r="AD94" s="44">
        <v>48.705971162001397</v>
      </c>
      <c r="AE94" s="43">
        <v>1.2596377502059399</v>
      </c>
      <c r="AF94" s="43">
        <v>95.752961034716705</v>
      </c>
      <c r="AG94" s="45">
        <v>3.84925430684667</v>
      </c>
      <c r="AH94" s="44">
        <v>28.764715860904602</v>
      </c>
      <c r="AI94" s="43">
        <v>0.33881533217098803</v>
      </c>
      <c r="AJ94" s="43">
        <v>91.884381571747994</v>
      </c>
      <c r="AK94" s="45">
        <v>3.5699150885808502</v>
      </c>
      <c r="AL94" s="44">
        <v>2.9021391857521399</v>
      </c>
      <c r="AM94" s="43">
        <v>0.16019719464040599</v>
      </c>
      <c r="AN94" s="43">
        <v>92.894181007270305</v>
      </c>
      <c r="AO94" s="45">
        <v>14.626787401907499</v>
      </c>
    </row>
    <row r="95" spans="2:41" x14ac:dyDescent="0.2">
      <c r="B95" t="s">
        <v>253</v>
      </c>
      <c r="C95" s="9">
        <v>0.5</v>
      </c>
      <c r="D95" s="9">
        <v>10</v>
      </c>
      <c r="E95" s="9">
        <v>2</v>
      </c>
      <c r="F95" s="9">
        <v>3.85</v>
      </c>
      <c r="G95" s="9">
        <v>8.35</v>
      </c>
      <c r="H95" s="9">
        <v>3.26</v>
      </c>
      <c r="I95" s="9">
        <v>100.25</v>
      </c>
      <c r="J95" s="9">
        <v>4.78</v>
      </c>
      <c r="K95" s="17">
        <v>5</v>
      </c>
      <c r="L95" s="9">
        <v>2</v>
      </c>
      <c r="M95" s="18">
        <v>3.8</v>
      </c>
      <c r="N95" s="43">
        <v>5.3385933195592301</v>
      </c>
      <c r="O95" s="43">
        <v>0.130911964743127</v>
      </c>
      <c r="P95" s="43">
        <v>101.37989127060099</v>
      </c>
      <c r="Q95" s="43">
        <v>6.86762487688768</v>
      </c>
      <c r="R95" s="25">
        <v>0.24</v>
      </c>
      <c r="S95" s="25">
        <v>0.01</v>
      </c>
      <c r="T95" s="25">
        <v>89.56</v>
      </c>
      <c r="U95" s="25">
        <v>17.329999999999998</v>
      </c>
      <c r="V95" s="44">
        <v>1.00900099480183E-3</v>
      </c>
      <c r="W95" s="43">
        <v>5.5710193628792702E-4</v>
      </c>
      <c r="X95" s="43">
        <v>115.216048469456</v>
      </c>
      <c r="Y95" s="45">
        <v>61.118196746852099</v>
      </c>
      <c r="Z95" s="44">
        <v>0</v>
      </c>
      <c r="AA95" s="43">
        <v>0</v>
      </c>
      <c r="AB95" s="43">
        <v>0</v>
      </c>
      <c r="AC95" s="45">
        <v>0</v>
      </c>
      <c r="AD95" s="44">
        <v>0</v>
      </c>
      <c r="AE95" s="43">
        <v>0</v>
      </c>
      <c r="AF95" s="43">
        <v>0</v>
      </c>
      <c r="AG95" s="45">
        <v>0</v>
      </c>
      <c r="AH95" s="44">
        <v>0</v>
      </c>
      <c r="AI95" s="43">
        <v>0</v>
      </c>
      <c r="AJ95" s="43">
        <v>0</v>
      </c>
      <c r="AK95" s="45">
        <v>0</v>
      </c>
      <c r="AL95" s="44">
        <v>0</v>
      </c>
      <c r="AM95" s="43">
        <v>0</v>
      </c>
      <c r="AN95" s="43">
        <v>0</v>
      </c>
      <c r="AO95" s="45">
        <v>0</v>
      </c>
    </row>
    <row r="96" spans="2:41" x14ac:dyDescent="0.2">
      <c r="B96" t="s">
        <v>254</v>
      </c>
      <c r="C96" s="9">
        <v>0.5</v>
      </c>
      <c r="D96" s="9">
        <v>10</v>
      </c>
      <c r="E96" s="9">
        <v>2</v>
      </c>
      <c r="F96" s="9">
        <v>3.85</v>
      </c>
      <c r="G96" s="9">
        <v>14.66</v>
      </c>
      <c r="H96" s="9">
        <v>12.72</v>
      </c>
      <c r="I96" s="9">
        <v>90.8</v>
      </c>
      <c r="J96" s="9">
        <v>16.22</v>
      </c>
      <c r="K96" s="17">
        <v>5</v>
      </c>
      <c r="L96" s="9">
        <v>2</v>
      </c>
      <c r="M96" s="18">
        <v>3.8</v>
      </c>
      <c r="N96" s="43">
        <v>8.3740944338219698</v>
      </c>
      <c r="O96" s="43">
        <v>0.25774152653569898</v>
      </c>
      <c r="P96" s="43">
        <v>96.099523384927195</v>
      </c>
      <c r="Q96" s="43">
        <v>3.7157624433687202</v>
      </c>
      <c r="R96" s="25">
        <v>0.21</v>
      </c>
      <c r="S96" s="25">
        <v>0.03</v>
      </c>
      <c r="T96" s="25">
        <v>103.29</v>
      </c>
      <c r="U96" s="25">
        <v>21.39</v>
      </c>
      <c r="V96" s="44">
        <v>1.16844593158886E-3</v>
      </c>
      <c r="W96" s="43">
        <v>9.4842909159065496E-4</v>
      </c>
      <c r="X96" s="43">
        <v>148.44701278841501</v>
      </c>
      <c r="Y96" s="45">
        <v>145.474734338812</v>
      </c>
      <c r="Z96" s="48">
        <v>1.03569152325201E-5</v>
      </c>
      <c r="AA96" s="47">
        <v>3.6152853646922701E-6</v>
      </c>
      <c r="AB96" s="43">
        <v>94.4444444444444</v>
      </c>
      <c r="AC96" s="45">
        <v>11.1111111111111</v>
      </c>
      <c r="AD96" s="44">
        <v>0</v>
      </c>
      <c r="AE96" s="43">
        <v>0</v>
      </c>
      <c r="AF96" s="43">
        <v>0</v>
      </c>
      <c r="AG96" s="45">
        <v>0</v>
      </c>
      <c r="AH96" s="44">
        <v>0</v>
      </c>
      <c r="AI96" s="43">
        <v>0</v>
      </c>
      <c r="AJ96" s="43">
        <v>0</v>
      </c>
      <c r="AK96" s="45">
        <v>0</v>
      </c>
      <c r="AL96" s="44">
        <v>0</v>
      </c>
      <c r="AM96" s="43">
        <v>0</v>
      </c>
      <c r="AN96" s="43">
        <v>0</v>
      </c>
      <c r="AO96" s="45">
        <v>0</v>
      </c>
    </row>
    <row r="97" spans="2:41" x14ac:dyDescent="0.2">
      <c r="B97" t="s">
        <v>255</v>
      </c>
      <c r="C97" s="9">
        <v>0.5</v>
      </c>
      <c r="D97" s="9">
        <v>10</v>
      </c>
      <c r="E97" s="9">
        <v>2</v>
      </c>
      <c r="F97" s="9">
        <v>3.85</v>
      </c>
      <c r="G97" s="9">
        <v>260.5</v>
      </c>
      <c r="H97" s="9">
        <v>13.2</v>
      </c>
      <c r="I97" s="9">
        <v>97.01</v>
      </c>
      <c r="J97" s="9">
        <v>2.87</v>
      </c>
      <c r="K97" s="17">
        <v>5</v>
      </c>
      <c r="L97" s="9">
        <v>2</v>
      </c>
      <c r="M97" s="18">
        <v>3.8</v>
      </c>
      <c r="N97" s="43">
        <v>230.71971426948201</v>
      </c>
      <c r="O97" s="43">
        <v>3.3550976629367502</v>
      </c>
      <c r="P97" s="43">
        <v>98.684197312200695</v>
      </c>
      <c r="Q97" s="43">
        <v>0.22003223041029599</v>
      </c>
      <c r="R97" s="25">
        <v>166.66</v>
      </c>
      <c r="S97" s="25">
        <v>1.43</v>
      </c>
      <c r="T97" s="25">
        <v>96.08</v>
      </c>
      <c r="U97" s="25">
        <v>6.23</v>
      </c>
      <c r="V97" s="44">
        <v>102.223517382414</v>
      </c>
      <c r="W97" s="43">
        <v>1.1699875830544699</v>
      </c>
      <c r="X97" s="43">
        <v>95.927126461459693</v>
      </c>
      <c r="Y97" s="45">
        <v>7.7394267984547502</v>
      </c>
      <c r="Z97" s="44">
        <v>64.565013633264698</v>
      </c>
      <c r="AA97" s="43">
        <v>2.17777580135439</v>
      </c>
      <c r="AB97" s="43">
        <v>103.011009688117</v>
      </c>
      <c r="AC97" s="45">
        <v>3.6766258775858298</v>
      </c>
      <c r="AD97" s="44">
        <v>33.866030447628901</v>
      </c>
      <c r="AE97" s="43">
        <v>2.06153468310066</v>
      </c>
      <c r="AF97" s="43">
        <v>99.775857163861403</v>
      </c>
      <c r="AG97" s="45">
        <v>4.2899953180535002</v>
      </c>
      <c r="AH97" s="44">
        <v>16.217620995230298</v>
      </c>
      <c r="AI97" s="43">
        <v>0.27974163155418202</v>
      </c>
      <c r="AJ97" s="43">
        <v>102.801911477638</v>
      </c>
      <c r="AK97" s="45">
        <v>2.19488483835101</v>
      </c>
      <c r="AL97" s="44">
        <v>0.157327993639089</v>
      </c>
      <c r="AM97" s="43">
        <v>3.80313719684936E-3</v>
      </c>
      <c r="AN97" s="43">
        <v>145.06515567023999</v>
      </c>
      <c r="AO97" s="45">
        <v>38.920652754579301</v>
      </c>
    </row>
    <row r="98" spans="2:41" x14ac:dyDescent="0.2">
      <c r="B98" t="s">
        <v>256</v>
      </c>
      <c r="C98" s="9">
        <v>0.5</v>
      </c>
      <c r="D98" s="9">
        <v>10</v>
      </c>
      <c r="E98" s="9">
        <v>2</v>
      </c>
      <c r="F98" s="9">
        <v>3.85</v>
      </c>
      <c r="G98" s="9">
        <v>214.1</v>
      </c>
      <c r="H98" s="9">
        <v>10.98</v>
      </c>
      <c r="I98" s="9">
        <v>97.65</v>
      </c>
      <c r="J98" s="9">
        <v>2.76</v>
      </c>
      <c r="K98" s="17">
        <v>5</v>
      </c>
      <c r="L98" s="9">
        <v>2</v>
      </c>
      <c r="M98" s="18">
        <v>3.8</v>
      </c>
      <c r="N98" s="43">
        <v>207.43631115683399</v>
      </c>
      <c r="O98" s="43">
        <v>3.3149725052163799</v>
      </c>
      <c r="P98" s="43">
        <v>98.867899315629899</v>
      </c>
      <c r="Q98" s="43">
        <v>0.30874416034346702</v>
      </c>
      <c r="R98" s="25">
        <v>143.47</v>
      </c>
      <c r="S98" s="25">
        <v>2.14</v>
      </c>
      <c r="T98" s="25">
        <v>94.8</v>
      </c>
      <c r="U98" s="25">
        <v>7.01</v>
      </c>
      <c r="V98" s="44">
        <v>50.684453589392099</v>
      </c>
      <c r="W98" s="43">
        <v>7.3551658712352603</v>
      </c>
      <c r="X98" s="43">
        <v>86.879088624057403</v>
      </c>
      <c r="Y98" s="45">
        <v>16.186666880014499</v>
      </c>
      <c r="Z98" s="44">
        <v>9.8661522633740297</v>
      </c>
      <c r="AA98" s="43">
        <v>0.85780612231546305</v>
      </c>
      <c r="AB98" s="43">
        <v>97.713183151909305</v>
      </c>
      <c r="AC98" s="45">
        <v>10.862042856679199</v>
      </c>
      <c r="AD98" s="44">
        <v>3.4606995884774601</v>
      </c>
      <c r="AE98" s="43">
        <v>7.3536658265736396E-2</v>
      </c>
      <c r="AF98" s="43">
        <v>135.09425845362901</v>
      </c>
      <c r="AG98" s="45">
        <v>27.420463973277801</v>
      </c>
      <c r="AH98" s="44">
        <v>0.89084876543248404</v>
      </c>
      <c r="AI98" s="43">
        <v>0.14048829761741799</v>
      </c>
      <c r="AJ98" s="43">
        <v>336.07787428072101</v>
      </c>
      <c r="AK98" s="45">
        <v>344.52252036859102</v>
      </c>
      <c r="AL98" s="44">
        <v>0</v>
      </c>
      <c r="AM98" s="43">
        <v>0</v>
      </c>
      <c r="AN98" s="43">
        <v>0</v>
      </c>
      <c r="AO98" s="45">
        <v>0</v>
      </c>
    </row>
    <row r="99" spans="2:41" x14ac:dyDescent="0.2">
      <c r="C99" s="9"/>
      <c r="D99" s="9"/>
      <c r="E99" s="9"/>
      <c r="F99" s="9"/>
      <c r="G99" s="9"/>
      <c r="H99" s="9"/>
      <c r="I99" s="9"/>
      <c r="J99" s="9"/>
      <c r="L99" s="9"/>
      <c r="N99" s="43"/>
      <c r="O99" s="43"/>
      <c r="P99" s="43"/>
      <c r="Q99" s="43"/>
      <c r="R99" s="25"/>
      <c r="U99" s="25"/>
      <c r="V99" s="49"/>
      <c r="W99" s="43"/>
      <c r="X99" s="43"/>
      <c r="Y99" s="49"/>
      <c r="Z99" s="44"/>
      <c r="AA99" s="43"/>
      <c r="AB99" s="43"/>
      <c r="AC99" s="45"/>
      <c r="AD99" s="49"/>
      <c r="AE99" s="43"/>
      <c r="AF99" s="43"/>
      <c r="AG99" s="49"/>
      <c r="AH99" s="44"/>
      <c r="AI99" s="43"/>
      <c r="AJ99" s="43"/>
      <c r="AK99" s="45"/>
      <c r="AL99" s="49"/>
      <c r="AM99" s="43"/>
      <c r="AN99" s="43"/>
      <c r="AO99" s="49"/>
    </row>
    <row r="100" spans="2:41" x14ac:dyDescent="0.2">
      <c r="B100" s="10" t="s">
        <v>327</v>
      </c>
      <c r="C100" s="17"/>
      <c r="Z100" s="17"/>
      <c r="AC100" s="18"/>
    </row>
    <row r="101" spans="2:41" x14ac:dyDescent="0.2">
      <c r="B101" t="s">
        <v>299</v>
      </c>
      <c r="C101" s="17">
        <v>0.5</v>
      </c>
      <c r="D101">
        <v>10</v>
      </c>
      <c r="E101">
        <v>2</v>
      </c>
      <c r="F101">
        <v>3.7</v>
      </c>
      <c r="G101" s="9">
        <v>0</v>
      </c>
      <c r="H101" s="9">
        <v>0</v>
      </c>
      <c r="I101" s="9">
        <v>0</v>
      </c>
      <c r="J101" s="9">
        <v>0</v>
      </c>
      <c r="K101" s="17">
        <v>5</v>
      </c>
      <c r="L101">
        <v>2</v>
      </c>
      <c r="M101" s="18">
        <v>3.8</v>
      </c>
      <c r="Z101" s="17"/>
      <c r="AC101" s="18"/>
    </row>
    <row r="102" spans="2:41" x14ac:dyDescent="0.2">
      <c r="B102" t="s">
        <v>300</v>
      </c>
      <c r="C102" s="17">
        <v>0.5</v>
      </c>
      <c r="D102">
        <v>10</v>
      </c>
      <c r="E102">
        <v>2</v>
      </c>
      <c r="F102">
        <v>3.7</v>
      </c>
      <c r="G102" s="9">
        <v>0</v>
      </c>
      <c r="H102" s="9">
        <v>0</v>
      </c>
      <c r="I102" s="9">
        <v>0</v>
      </c>
      <c r="J102" s="9">
        <v>0</v>
      </c>
      <c r="K102" s="17">
        <v>5</v>
      </c>
      <c r="L102">
        <v>2</v>
      </c>
      <c r="M102" s="18">
        <v>3.8</v>
      </c>
      <c r="Z102" s="17"/>
      <c r="AC102" s="18"/>
    </row>
    <row r="103" spans="2:41" x14ac:dyDescent="0.2">
      <c r="B103" t="s">
        <v>301</v>
      </c>
      <c r="C103" s="17">
        <v>0.5</v>
      </c>
      <c r="D103">
        <v>10</v>
      </c>
      <c r="E103">
        <v>2</v>
      </c>
      <c r="F103">
        <v>3.7</v>
      </c>
      <c r="G103">
        <v>285.01429999999999</v>
      </c>
      <c r="H103">
        <v>29.632319439160415</v>
      </c>
      <c r="I103">
        <v>97.228696377898842</v>
      </c>
      <c r="J103">
        <v>9.355864948626909</v>
      </c>
      <c r="K103" s="17">
        <v>5</v>
      </c>
      <c r="L103">
        <v>2</v>
      </c>
      <c r="M103" s="18">
        <v>3.8</v>
      </c>
      <c r="N103" s="17">
        <v>277.28320000000002</v>
      </c>
      <c r="O103">
        <v>0.93139986042515144</v>
      </c>
      <c r="P103">
        <v>90.232033396622725</v>
      </c>
      <c r="Q103" s="18">
        <v>1.1641934904499631</v>
      </c>
      <c r="R103" s="24">
        <v>243.38179999999997</v>
      </c>
      <c r="S103" s="25">
        <v>2.155949721120594</v>
      </c>
      <c r="T103" s="25">
        <v>86.234913759381271</v>
      </c>
      <c r="U103" s="26">
        <v>1.0162985769933617</v>
      </c>
      <c r="V103">
        <v>205.44040000000001</v>
      </c>
      <c r="W103">
        <v>2.8949349388198717</v>
      </c>
      <c r="X103">
        <v>79.171911020712898</v>
      </c>
      <c r="Y103">
        <v>12.169342567824884</v>
      </c>
      <c r="Z103" s="17">
        <v>175.75579999999999</v>
      </c>
      <c r="AA103">
        <v>0.41915116604871033</v>
      </c>
      <c r="AB103">
        <v>66.886934337189061</v>
      </c>
      <c r="AC103" s="18">
        <v>35.205175417826261</v>
      </c>
      <c r="AD103">
        <v>150.51320000000001</v>
      </c>
      <c r="AE103">
        <v>1.6317497357131669</v>
      </c>
      <c r="AF103">
        <v>78.728075260233638</v>
      </c>
      <c r="AG103">
        <v>0.92452741852945242</v>
      </c>
      <c r="AH103" s="17">
        <v>128.91400000000002</v>
      </c>
      <c r="AI103">
        <v>2.7171151981467396</v>
      </c>
      <c r="AJ103">
        <v>80.130306144190882</v>
      </c>
      <c r="AK103" s="18">
        <v>1.1376166690257283</v>
      </c>
      <c r="AL103">
        <v>74.66292</v>
      </c>
      <c r="AM103">
        <v>1.8144733056730258</v>
      </c>
      <c r="AN103">
        <v>89.452433790317045</v>
      </c>
      <c r="AO103">
        <v>4.6293790884632307</v>
      </c>
    </row>
    <row r="104" spans="2:41" x14ac:dyDescent="0.2">
      <c r="B104" t="s">
        <v>302</v>
      </c>
      <c r="C104" s="17">
        <v>0.5</v>
      </c>
      <c r="D104">
        <v>10</v>
      </c>
      <c r="E104">
        <v>2</v>
      </c>
      <c r="F104">
        <v>3.7</v>
      </c>
      <c r="G104">
        <v>272.45359999999994</v>
      </c>
      <c r="H104">
        <v>28.431285335387528</v>
      </c>
      <c r="I104">
        <v>90.71486625609495</v>
      </c>
      <c r="J104">
        <v>8.6441245052146378</v>
      </c>
      <c r="K104" s="17">
        <v>5</v>
      </c>
      <c r="L104">
        <v>2</v>
      </c>
      <c r="M104" s="18">
        <v>3.8</v>
      </c>
      <c r="N104" s="17">
        <v>270.87559999999996</v>
      </c>
      <c r="O104">
        <v>1.8611164122644155</v>
      </c>
      <c r="P104">
        <v>83.160001422455778</v>
      </c>
      <c r="Q104" s="18">
        <v>1.654855939635566</v>
      </c>
      <c r="R104" s="24">
        <v>230.25499999999997</v>
      </c>
      <c r="S104" s="25">
        <v>9.7119194034958856</v>
      </c>
      <c r="T104" s="25">
        <v>70.070531223238518</v>
      </c>
      <c r="U104" s="26">
        <v>12.407009514114486</v>
      </c>
      <c r="V104">
        <v>172.9684</v>
      </c>
      <c r="W104">
        <v>8.4276635433553029</v>
      </c>
      <c r="X104">
        <v>52.470662683217043</v>
      </c>
      <c r="Y104">
        <v>3.8417373426638091</v>
      </c>
      <c r="Z104" s="17">
        <v>136.054</v>
      </c>
      <c r="AA104">
        <v>3.1962216756664423</v>
      </c>
      <c r="AB104">
        <v>58.081995594370412</v>
      </c>
      <c r="AC104" s="18">
        <v>0.77366528387379485</v>
      </c>
      <c r="AD104">
        <v>118.27439999999999</v>
      </c>
      <c r="AE104">
        <v>1.806297123952759</v>
      </c>
      <c r="AF104">
        <v>67.833297677855171</v>
      </c>
      <c r="AG104">
        <v>1.0750704635743751</v>
      </c>
      <c r="AH104" s="17">
        <v>101.87103999999999</v>
      </c>
      <c r="AI104">
        <v>2.627515843529777</v>
      </c>
      <c r="AJ104">
        <v>75.514074093833813</v>
      </c>
      <c r="AK104" s="18">
        <v>1.4383336976586392</v>
      </c>
      <c r="AL104">
        <v>58.085040000000006</v>
      </c>
      <c r="AM104">
        <v>2.1239147541744696</v>
      </c>
      <c r="AN104">
        <v>86.352096268316089</v>
      </c>
      <c r="AO104">
        <v>6.4027973482622649</v>
      </c>
    </row>
    <row r="105" spans="2:41" x14ac:dyDescent="0.2">
      <c r="B105" t="s">
        <v>303</v>
      </c>
      <c r="C105" s="17">
        <v>0.5</v>
      </c>
      <c r="D105">
        <v>10</v>
      </c>
      <c r="E105">
        <v>2</v>
      </c>
      <c r="F105">
        <v>3.7</v>
      </c>
      <c r="G105">
        <v>259.90950000000004</v>
      </c>
      <c r="H105">
        <v>19.814974036206959</v>
      </c>
      <c r="I105">
        <v>97.240624968003644</v>
      </c>
      <c r="J105">
        <v>11.002516537201252</v>
      </c>
      <c r="K105" s="17">
        <v>5</v>
      </c>
      <c r="L105">
        <v>2</v>
      </c>
      <c r="M105" s="18">
        <v>3.8</v>
      </c>
      <c r="N105" s="17">
        <v>262.96679999999998</v>
      </c>
      <c r="O105">
        <v>1.3552192442553381</v>
      </c>
      <c r="P105">
        <v>90.869690850492248</v>
      </c>
      <c r="Q105" s="18">
        <v>0.86054319205389185</v>
      </c>
      <c r="R105" s="24">
        <v>231.56180000000001</v>
      </c>
      <c r="S105" s="25">
        <v>1.7615410015097583</v>
      </c>
      <c r="T105" s="25">
        <v>89.201831167961984</v>
      </c>
      <c r="U105" s="26">
        <v>0.59737991998405615</v>
      </c>
      <c r="V105">
        <v>195.43760000000003</v>
      </c>
      <c r="W105">
        <v>0.99941923135389066</v>
      </c>
      <c r="X105">
        <v>90.167837071515805</v>
      </c>
      <c r="Y105">
        <v>1.5950329770804061</v>
      </c>
      <c r="Z105" s="17">
        <v>170.0642</v>
      </c>
      <c r="AA105">
        <v>0.89001331450715593</v>
      </c>
      <c r="AB105">
        <v>91.448740610148676</v>
      </c>
      <c r="AC105" s="18">
        <v>1.6624664414364567</v>
      </c>
      <c r="AD105">
        <v>150.21359999999999</v>
      </c>
      <c r="AE105">
        <v>0.66642951615305457</v>
      </c>
      <c r="AF105">
        <v>92.228669749606752</v>
      </c>
      <c r="AG105">
        <v>1.4524918708961356</v>
      </c>
      <c r="AH105" s="17">
        <v>134.541</v>
      </c>
      <c r="AI105">
        <v>0.58495854553977344</v>
      </c>
      <c r="AJ105">
        <v>93.038691732342187</v>
      </c>
      <c r="AK105" s="18">
        <v>1.018341211002499</v>
      </c>
      <c r="AL105">
        <v>88.519639999999995</v>
      </c>
      <c r="AM105">
        <v>1.0919888314447168</v>
      </c>
      <c r="AN105">
        <v>94.547805444179062</v>
      </c>
      <c r="AO105">
        <v>3.1785384713015996</v>
      </c>
    </row>
    <row r="106" spans="2:41" x14ac:dyDescent="0.2">
      <c r="B106" t="s">
        <v>304</v>
      </c>
      <c r="C106" s="17">
        <v>0.5</v>
      </c>
      <c r="D106">
        <v>10</v>
      </c>
      <c r="E106">
        <v>2</v>
      </c>
      <c r="F106">
        <v>3.7</v>
      </c>
      <c r="G106">
        <v>229.43099999999998</v>
      </c>
      <c r="H106">
        <v>16.072562217089786</v>
      </c>
      <c r="I106">
        <v>93.96476700406069</v>
      </c>
      <c r="J106">
        <v>4.3730471641288648</v>
      </c>
      <c r="K106" s="17">
        <v>5</v>
      </c>
      <c r="L106">
        <v>2</v>
      </c>
      <c r="M106" s="18">
        <v>3.8</v>
      </c>
      <c r="N106" s="17">
        <v>233.5292</v>
      </c>
      <c r="O106">
        <v>1.806042413676932</v>
      </c>
      <c r="P106">
        <v>89.651722506919</v>
      </c>
      <c r="Q106" s="18">
        <v>1.137861661310775</v>
      </c>
      <c r="R106" s="24">
        <v>207.45119999999997</v>
      </c>
      <c r="S106" s="25">
        <v>1.3779264131295188</v>
      </c>
      <c r="T106" s="25">
        <v>88.99481546213687</v>
      </c>
      <c r="U106" s="26">
        <v>0.65584347462540837</v>
      </c>
      <c r="V106">
        <v>177.42160000000001</v>
      </c>
      <c r="W106">
        <v>0.92250598914045301</v>
      </c>
      <c r="X106">
        <v>89.311356584225308</v>
      </c>
      <c r="Y106">
        <v>1.5831148711534115</v>
      </c>
      <c r="Z106" s="17">
        <v>156.22499999999999</v>
      </c>
      <c r="AA106">
        <v>0.61476296244974737</v>
      </c>
      <c r="AB106">
        <v>90.199627962940397</v>
      </c>
      <c r="AC106" s="18">
        <v>1.6511369493810097</v>
      </c>
      <c r="AD106">
        <v>140.26280000000003</v>
      </c>
      <c r="AE106">
        <v>0.40692775771628398</v>
      </c>
      <c r="AF106">
        <v>90.659710438826025</v>
      </c>
      <c r="AG106">
        <v>1.4037079798488878</v>
      </c>
      <c r="AH106" s="17">
        <v>127.83879999999999</v>
      </c>
      <c r="AI106">
        <v>0.27138938814920316</v>
      </c>
      <c r="AJ106">
        <v>91.045371267289141</v>
      </c>
      <c r="AK106" s="18">
        <v>1.1268473710559488</v>
      </c>
      <c r="AL106">
        <v>91.023219999999995</v>
      </c>
      <c r="AM106">
        <v>0.59772674107823065</v>
      </c>
      <c r="AN106">
        <v>92.587639618173142</v>
      </c>
      <c r="AO106">
        <v>2.9619619411804914</v>
      </c>
    </row>
    <row r="107" spans="2:41" x14ac:dyDescent="0.2">
      <c r="B107" t="s">
        <v>305</v>
      </c>
      <c r="C107" s="17">
        <v>0.5</v>
      </c>
      <c r="D107">
        <v>10</v>
      </c>
      <c r="E107">
        <v>2</v>
      </c>
      <c r="F107">
        <v>3.7</v>
      </c>
      <c r="G107">
        <v>284.27779999999996</v>
      </c>
      <c r="H107">
        <v>34.310968018987843</v>
      </c>
      <c r="I107">
        <v>102.33717061855741</v>
      </c>
      <c r="J107">
        <v>15.423204789962513</v>
      </c>
      <c r="K107" s="17">
        <v>5</v>
      </c>
      <c r="L107">
        <v>2</v>
      </c>
      <c r="M107" s="18">
        <v>3.8</v>
      </c>
      <c r="N107" s="17">
        <v>272.42219999999998</v>
      </c>
      <c r="O107">
        <v>3.1806718158275809</v>
      </c>
      <c r="P107">
        <v>95.834132490643739</v>
      </c>
      <c r="Q107" s="18">
        <v>0.91340015195082369</v>
      </c>
      <c r="R107" s="24">
        <v>230.8408</v>
      </c>
      <c r="S107" s="25">
        <v>2.0828653821118635</v>
      </c>
      <c r="T107" s="25">
        <v>96.648194126547665</v>
      </c>
      <c r="U107" s="26">
        <v>1.9348557170862513</v>
      </c>
      <c r="V107">
        <v>184.8408</v>
      </c>
      <c r="W107">
        <v>1.7766968509005618</v>
      </c>
      <c r="X107">
        <v>96.879195867262382</v>
      </c>
      <c r="Y107">
        <v>2.7906534365389337</v>
      </c>
      <c r="Z107" s="17">
        <v>151.68119999999999</v>
      </c>
      <c r="AA107">
        <v>1.1936199981568723</v>
      </c>
      <c r="AB107">
        <v>97.271982118523823</v>
      </c>
      <c r="AC107" s="18">
        <v>2.6598872331924737</v>
      </c>
      <c r="AD107">
        <v>129.37000000000003</v>
      </c>
      <c r="AE107">
        <v>0.41938347606933418</v>
      </c>
      <c r="AF107">
        <v>98.060899073209384</v>
      </c>
      <c r="AG107">
        <v>1.9135957728747879</v>
      </c>
      <c r="AH107" s="17">
        <v>112.64279999999999</v>
      </c>
      <c r="AI107">
        <v>0.60185853819647483</v>
      </c>
      <c r="AJ107">
        <v>98.62236290855671</v>
      </c>
      <c r="AK107" s="18">
        <v>1.1821220136741721</v>
      </c>
      <c r="AL107">
        <v>65.991560000000007</v>
      </c>
      <c r="AM107">
        <v>0.36986821707197493</v>
      </c>
      <c r="AN107">
        <v>97.530316981940928</v>
      </c>
      <c r="AO107">
        <v>6.0270849426492159</v>
      </c>
    </row>
    <row r="108" spans="2:41" x14ac:dyDescent="0.2">
      <c r="B108" t="s">
        <v>306</v>
      </c>
      <c r="C108" s="17">
        <v>0.5</v>
      </c>
      <c r="D108">
        <v>10</v>
      </c>
      <c r="E108">
        <v>2</v>
      </c>
      <c r="F108">
        <v>3.7</v>
      </c>
      <c r="G108">
        <v>258.61530000000005</v>
      </c>
      <c r="H108">
        <v>27.65185160386579</v>
      </c>
      <c r="I108">
        <v>101.45092525209841</v>
      </c>
      <c r="J108">
        <v>10.121952972721484</v>
      </c>
      <c r="K108" s="17">
        <v>5</v>
      </c>
      <c r="L108">
        <v>2</v>
      </c>
      <c r="M108" s="18">
        <v>3.8</v>
      </c>
      <c r="N108" s="17">
        <v>249.03020000000001</v>
      </c>
      <c r="O108">
        <v>2.473676353123011</v>
      </c>
      <c r="P108">
        <v>96.457441777795879</v>
      </c>
      <c r="Q108" s="18">
        <v>0.44789225503107322</v>
      </c>
      <c r="R108" s="24">
        <v>216.24259999999998</v>
      </c>
      <c r="S108" s="25">
        <v>2.0165017480775922</v>
      </c>
      <c r="T108" s="25">
        <v>96.662769327103859</v>
      </c>
      <c r="U108" s="26">
        <v>1.2308502010972653</v>
      </c>
      <c r="V108">
        <v>180.6814</v>
      </c>
      <c r="W108">
        <v>2.5661273935640829</v>
      </c>
      <c r="X108">
        <v>76.186446022657009</v>
      </c>
      <c r="Y108">
        <v>35.871135516905653</v>
      </c>
      <c r="Z108" s="17">
        <v>143.00460000000001</v>
      </c>
      <c r="AA108">
        <v>2.2571799440895237</v>
      </c>
      <c r="AB108">
        <v>92.015151242868455</v>
      </c>
      <c r="AC108" s="18">
        <v>2.1983216969642894</v>
      </c>
      <c r="AD108">
        <v>117.23679999999999</v>
      </c>
      <c r="AE108">
        <v>1.2674232521143056</v>
      </c>
      <c r="AF108">
        <v>93.662949242794497</v>
      </c>
      <c r="AG108">
        <v>2.1101088964842769</v>
      </c>
      <c r="AH108" s="17">
        <v>98.197180000000003</v>
      </c>
      <c r="AI108">
        <v>1.1279570922690305</v>
      </c>
      <c r="AJ108">
        <v>95.14432743555632</v>
      </c>
      <c r="AK108" s="18">
        <v>1.5992882324393956</v>
      </c>
      <c r="AL108">
        <v>53.056319999999992</v>
      </c>
      <c r="AM108">
        <v>0.91420247866651561</v>
      </c>
      <c r="AN108">
        <v>93.5497549029661</v>
      </c>
      <c r="AO108">
        <v>8.1369578068303134</v>
      </c>
    </row>
    <row r="109" spans="2:41" x14ac:dyDescent="0.2">
      <c r="C109" s="17"/>
      <c r="Z109" s="17"/>
      <c r="AC109" s="18"/>
    </row>
    <row r="110" spans="2:41" x14ac:dyDescent="0.2">
      <c r="B110" t="s">
        <v>307</v>
      </c>
      <c r="C110" s="17">
        <v>0.5</v>
      </c>
      <c r="D110">
        <v>10</v>
      </c>
      <c r="E110">
        <v>2</v>
      </c>
      <c r="F110">
        <v>3.7</v>
      </c>
      <c r="G110">
        <v>0.41589999999999999</v>
      </c>
      <c r="H110">
        <v>0.22187624678835938</v>
      </c>
      <c r="I110">
        <v>10.945024869075501</v>
      </c>
      <c r="J110">
        <v>5.8390022576478104</v>
      </c>
      <c r="K110" s="17">
        <v>5</v>
      </c>
      <c r="L110">
        <v>2</v>
      </c>
      <c r="M110" s="18">
        <v>3.8</v>
      </c>
      <c r="N110" s="17">
        <v>2.4060000000000002E-2</v>
      </c>
      <c r="O110">
        <v>2.6966330859054595E-2</v>
      </c>
      <c r="P110">
        <v>0.63317455722519012</v>
      </c>
      <c r="Q110" s="18">
        <v>0.70965896100041037</v>
      </c>
      <c r="R110" s="24">
        <v>2.2000000000000001E-4</v>
      </c>
      <c r="S110" s="25">
        <v>2.1679483388678799E-4</v>
      </c>
      <c r="T110" s="25">
        <v>30.151515151515149</v>
      </c>
      <c r="U110" s="26">
        <v>40.124347584156155</v>
      </c>
      <c r="V110">
        <v>1E-4</v>
      </c>
      <c r="W110">
        <v>0</v>
      </c>
      <c r="X110" t="e">
        <v>#DIV/0!</v>
      </c>
      <c r="Y110" t="e">
        <v>#DIV/0!</v>
      </c>
      <c r="Z110" s="17">
        <v>6.0000000000000008E-5</v>
      </c>
      <c r="AA110">
        <v>5.4772255750516614E-5</v>
      </c>
      <c r="AB110" t="e">
        <v>#DIV/0!</v>
      </c>
      <c r="AC110" s="18" t="e">
        <v>#DIV/0!</v>
      </c>
      <c r="AD110">
        <v>8.0000000000000007E-5</v>
      </c>
      <c r="AE110">
        <v>4.4721359549995802E-5</v>
      </c>
      <c r="AF110" t="e">
        <v>#DIV/0!</v>
      </c>
      <c r="AG110" t="e">
        <v>#DIV/0!</v>
      </c>
      <c r="AH110" s="17">
        <v>8.0000000000000007E-5</v>
      </c>
      <c r="AI110">
        <v>4.4721359549995802E-5</v>
      </c>
      <c r="AJ110" t="e">
        <v>#DIV/0!</v>
      </c>
      <c r="AK110" s="18" t="e">
        <v>#DIV/0!</v>
      </c>
      <c r="AL110">
        <v>0</v>
      </c>
      <c r="AM110">
        <v>0</v>
      </c>
      <c r="AN110" t="e">
        <v>#DIV/0!</v>
      </c>
      <c r="AO110" t="e">
        <v>#DIV/0!</v>
      </c>
    </row>
    <row r="111" spans="2:41" x14ac:dyDescent="0.2">
      <c r="B111" t="s">
        <v>308</v>
      </c>
      <c r="C111" s="17">
        <v>0.5</v>
      </c>
      <c r="D111">
        <v>10</v>
      </c>
      <c r="E111">
        <v>2</v>
      </c>
      <c r="F111">
        <v>3.7</v>
      </c>
      <c r="G111">
        <v>280.53240000000005</v>
      </c>
      <c r="H111">
        <v>38.066365504354138</v>
      </c>
      <c r="I111">
        <v>100.61088112718457</v>
      </c>
      <c r="J111">
        <v>10.553259203910148</v>
      </c>
      <c r="K111" s="17">
        <v>5</v>
      </c>
      <c r="L111">
        <v>2</v>
      </c>
      <c r="M111" s="18">
        <v>3.8</v>
      </c>
      <c r="N111" s="17">
        <v>263.87259999999998</v>
      </c>
      <c r="O111">
        <v>2.38508884530534</v>
      </c>
      <c r="P111">
        <v>90.326060431420188</v>
      </c>
      <c r="Q111" s="18">
        <v>1.6828858264943489</v>
      </c>
      <c r="R111" s="24">
        <v>225.88220000000001</v>
      </c>
      <c r="S111" s="25">
        <v>5.238758125739345</v>
      </c>
      <c r="T111" s="25">
        <v>78.213077677204609</v>
      </c>
      <c r="U111" s="26">
        <v>7.1527142514620285</v>
      </c>
      <c r="V111">
        <v>174.58800000000002</v>
      </c>
      <c r="W111">
        <v>4.3788809072638601</v>
      </c>
      <c r="X111">
        <v>63.714280760381712</v>
      </c>
      <c r="Y111">
        <v>3.6969486126458548</v>
      </c>
      <c r="Z111" s="17">
        <v>143.72620000000001</v>
      </c>
      <c r="AA111">
        <v>2.3273043849054202</v>
      </c>
      <c r="AB111">
        <v>64.114583799553472</v>
      </c>
      <c r="AC111" s="18">
        <v>0.78054582560136576</v>
      </c>
      <c r="AD111">
        <v>124.12180000000001</v>
      </c>
      <c r="AE111">
        <v>1.5860074716091364</v>
      </c>
      <c r="AF111">
        <v>70.174038619632455</v>
      </c>
      <c r="AG111">
        <v>1.1278453072688335</v>
      </c>
      <c r="AH111" s="17">
        <v>108.55680000000002</v>
      </c>
      <c r="AI111">
        <v>1.2858101337289258</v>
      </c>
      <c r="AJ111">
        <v>75.397507556732791</v>
      </c>
      <c r="AK111" s="18">
        <v>1.1938679621468642</v>
      </c>
      <c r="AL111">
        <v>58.120080000000009</v>
      </c>
      <c r="AM111">
        <v>1.0541320372704748</v>
      </c>
      <c r="AN111">
        <v>86.052323848322828</v>
      </c>
      <c r="AO111">
        <v>7.9133573505088926</v>
      </c>
    </row>
    <row r="112" spans="2:41" x14ac:dyDescent="0.2">
      <c r="B112" t="s">
        <v>309</v>
      </c>
      <c r="C112" s="17">
        <v>0.5</v>
      </c>
      <c r="D112">
        <v>10</v>
      </c>
      <c r="E112">
        <v>2</v>
      </c>
      <c r="F112">
        <v>3.7</v>
      </c>
      <c r="G112">
        <v>241.1728</v>
      </c>
      <c r="H112">
        <v>22.154482419792352</v>
      </c>
      <c r="I112">
        <v>103.33416937454356</v>
      </c>
      <c r="J112">
        <v>17.569435894170024</v>
      </c>
      <c r="K112" s="17">
        <v>5</v>
      </c>
      <c r="L112">
        <v>2</v>
      </c>
      <c r="M112" s="18">
        <v>3.8</v>
      </c>
      <c r="N112" s="17">
        <v>241.38719999999998</v>
      </c>
      <c r="O112">
        <v>2.5149038152581547</v>
      </c>
      <c r="P112">
        <v>93.500555602088369</v>
      </c>
      <c r="Q112" s="18">
        <v>0.60452656650253722</v>
      </c>
      <c r="R112" s="24">
        <v>209.16739999999999</v>
      </c>
      <c r="S112" s="25">
        <v>1.7893809823511573</v>
      </c>
      <c r="T112" s="25">
        <v>91.482409956663972</v>
      </c>
      <c r="U112" s="26">
        <v>1.0667753775543913</v>
      </c>
      <c r="V112">
        <v>174.422</v>
      </c>
      <c r="W112">
        <v>1.1187783515960676</v>
      </c>
      <c r="X112">
        <v>89.961714084017089</v>
      </c>
      <c r="Y112">
        <v>1.5996391261297018</v>
      </c>
      <c r="Z112" s="17">
        <v>150.75259999999997</v>
      </c>
      <c r="AA112">
        <v>0.72018525394512189</v>
      </c>
      <c r="AB112">
        <v>90.396858691952019</v>
      </c>
      <c r="AC112" s="18">
        <v>1.7345592413461812</v>
      </c>
      <c r="AD112">
        <v>133.18359999999998</v>
      </c>
      <c r="AE112">
        <v>0.50770690363633453</v>
      </c>
      <c r="AF112">
        <v>91.179295143132833</v>
      </c>
      <c r="AG112">
        <v>1.4582419042577961</v>
      </c>
      <c r="AH112" s="17">
        <v>118.8522</v>
      </c>
      <c r="AI112">
        <v>0.47470906879898517</v>
      </c>
      <c r="AJ112">
        <v>91.939329398252823</v>
      </c>
      <c r="AK112" s="18">
        <v>1.1179481944192922</v>
      </c>
      <c r="AL112">
        <v>74.860900000000001</v>
      </c>
      <c r="AM112">
        <v>1.0856739542790916</v>
      </c>
      <c r="AN112">
        <v>93.496327316325193</v>
      </c>
      <c r="AO112">
        <v>3.9767716120952761</v>
      </c>
    </row>
    <row r="113" spans="2:41" x14ac:dyDescent="0.2">
      <c r="B113" t="s">
        <v>310</v>
      </c>
      <c r="C113" s="17">
        <v>0.5</v>
      </c>
      <c r="D113">
        <v>10</v>
      </c>
      <c r="E113">
        <v>2</v>
      </c>
      <c r="F113">
        <v>3.7</v>
      </c>
      <c r="G113">
        <v>263.62909999999999</v>
      </c>
      <c r="H113">
        <v>32.74441558987165</v>
      </c>
      <c r="I113">
        <v>103.77316167863562</v>
      </c>
      <c r="J113">
        <v>16.346465376563906</v>
      </c>
      <c r="K113" s="17">
        <v>5</v>
      </c>
      <c r="L113">
        <v>2</v>
      </c>
      <c r="M113" s="18">
        <v>3.8</v>
      </c>
      <c r="N113" s="17">
        <v>248.10900000000001</v>
      </c>
      <c r="O113">
        <v>3.2927584181048011</v>
      </c>
      <c r="P113">
        <v>96.761167986337867</v>
      </c>
      <c r="Q113" s="18">
        <v>0.77582518165376602</v>
      </c>
      <c r="R113" s="24">
        <v>213.59560000000002</v>
      </c>
      <c r="S113" s="25">
        <v>1.7461487050076763</v>
      </c>
      <c r="T113" s="25">
        <v>97.156152193951613</v>
      </c>
      <c r="U113" s="26">
        <v>1.4803592525287905</v>
      </c>
      <c r="V113">
        <v>176.64400000000001</v>
      </c>
      <c r="W113">
        <v>1.3340807696687658</v>
      </c>
      <c r="X113">
        <v>97.255871545778319</v>
      </c>
      <c r="Y113">
        <v>2.3428194796361983</v>
      </c>
      <c r="Z113" s="17">
        <v>147.887</v>
      </c>
      <c r="AA113">
        <v>0.90158887526411491</v>
      </c>
      <c r="AB113">
        <v>97.589843336432253</v>
      </c>
      <c r="AC113" s="18">
        <v>2.3927987116242719</v>
      </c>
      <c r="AD113">
        <v>125.1126</v>
      </c>
      <c r="AE113">
        <v>0.66691401244838522</v>
      </c>
      <c r="AF113">
        <v>97.969935753161494</v>
      </c>
      <c r="AG113">
        <v>2.0876699461178321</v>
      </c>
      <c r="AH113" s="17">
        <v>107.1978</v>
      </c>
      <c r="AI113">
        <v>0.49533897484450073</v>
      </c>
      <c r="AJ113">
        <v>98.458236471517381</v>
      </c>
      <c r="AK113" s="18">
        <v>1.6120438434188957</v>
      </c>
      <c r="AL113">
        <v>60.798380000000009</v>
      </c>
      <c r="AM113">
        <v>0.62816731608704213</v>
      </c>
      <c r="AN113">
        <v>95.814965762106496</v>
      </c>
      <c r="AO113">
        <v>7.3274830136948816</v>
      </c>
    </row>
    <row r="114" spans="2:41" x14ac:dyDescent="0.2">
      <c r="B114" t="s">
        <v>311</v>
      </c>
      <c r="C114" s="17">
        <v>0.5</v>
      </c>
      <c r="D114">
        <v>10</v>
      </c>
      <c r="E114">
        <v>2</v>
      </c>
      <c r="F114">
        <v>3.7</v>
      </c>
      <c r="G114">
        <v>204.8143</v>
      </c>
      <c r="H114">
        <v>120.12572737673169</v>
      </c>
      <c r="I114">
        <v>41.207043562925129</v>
      </c>
      <c r="J114">
        <v>37.070473913439614</v>
      </c>
      <c r="K114" s="17">
        <v>5</v>
      </c>
      <c r="L114">
        <v>2</v>
      </c>
      <c r="M114" s="18">
        <v>3.8</v>
      </c>
      <c r="N114" s="17">
        <v>60.732000000000006</v>
      </c>
      <c r="O114">
        <v>30.658126949065217</v>
      </c>
      <c r="P114">
        <v>7.8315163988332417</v>
      </c>
      <c r="Q114" s="18">
        <v>3.9534285707553822</v>
      </c>
      <c r="R114" s="24">
        <v>6.2518000000000002</v>
      </c>
      <c r="S114" s="25" t="e">
        <v>#DIV/0!</v>
      </c>
      <c r="T114" s="25">
        <v>0.40307928382150987</v>
      </c>
      <c r="U114" s="26" t="e">
        <v>#DIV/0!</v>
      </c>
      <c r="V114" t="e">
        <v>#DIV/0!</v>
      </c>
      <c r="W114" t="e">
        <v>#DIV/0!</v>
      </c>
      <c r="X114" t="e">
        <v>#DIV/0!</v>
      </c>
      <c r="Y114" t="e">
        <v>#DIV/0!</v>
      </c>
      <c r="Z114" s="17" t="e">
        <v>#DIV/0!</v>
      </c>
      <c r="AA114" t="e">
        <v>#DIV/0!</v>
      </c>
      <c r="AB114" t="e">
        <v>#DIV/0!</v>
      </c>
      <c r="AC114" s="18" t="e">
        <v>#DIV/0!</v>
      </c>
      <c r="AD114" t="e">
        <v>#DIV/0!</v>
      </c>
      <c r="AE114" t="e">
        <v>#DIV/0!</v>
      </c>
      <c r="AF114" t="e">
        <v>#DIV/0!</v>
      </c>
      <c r="AG114" t="e">
        <v>#DIV/0!</v>
      </c>
      <c r="AH114" s="17" t="e">
        <v>#DIV/0!</v>
      </c>
      <c r="AI114" t="e">
        <v>#DIV/0!</v>
      </c>
      <c r="AJ114" t="e">
        <v>#DIV/0!</v>
      </c>
      <c r="AK114" s="18" t="e">
        <v>#DIV/0!</v>
      </c>
      <c r="AL114" t="e">
        <v>#DIV/0!</v>
      </c>
      <c r="AM114" t="e">
        <v>#DIV/0!</v>
      </c>
      <c r="AN114" t="e">
        <v>#DIV/0!</v>
      </c>
      <c r="AO114" t="e">
        <v>#DIV/0!</v>
      </c>
    </row>
    <row r="115" spans="2:41" x14ac:dyDescent="0.2">
      <c r="B115" t="s">
        <v>312</v>
      </c>
      <c r="C115" s="17">
        <v>0.5</v>
      </c>
      <c r="D115">
        <v>10</v>
      </c>
      <c r="E115">
        <v>2</v>
      </c>
      <c r="F115">
        <v>3.7</v>
      </c>
      <c r="G115">
        <v>294.33670000000001</v>
      </c>
      <c r="H115">
        <v>36.631639921581858</v>
      </c>
      <c r="I115">
        <v>102.27040225062308</v>
      </c>
      <c r="J115">
        <v>11.470513563089366</v>
      </c>
      <c r="K115" s="17">
        <v>5</v>
      </c>
      <c r="L115">
        <v>2</v>
      </c>
      <c r="M115" s="18">
        <v>3.8</v>
      </c>
      <c r="N115" s="17">
        <v>277.39559999999994</v>
      </c>
      <c r="O115">
        <v>4.2759952408766733</v>
      </c>
      <c r="P115">
        <v>95.011008503699017</v>
      </c>
      <c r="Q115" s="18">
        <v>0.2973069559222834</v>
      </c>
      <c r="R115" s="24">
        <v>235.2022</v>
      </c>
      <c r="S115" s="25">
        <v>10.771387593991783</v>
      </c>
      <c r="T115" s="25">
        <v>89.327462192891289</v>
      </c>
      <c r="U115" s="26">
        <v>6.5480236990645375</v>
      </c>
      <c r="V115">
        <v>194.8794</v>
      </c>
      <c r="W115">
        <v>3.1398755230104287</v>
      </c>
      <c r="X115">
        <v>76.604041019517041</v>
      </c>
      <c r="Y115">
        <v>33.387100568889458</v>
      </c>
      <c r="Z115" s="17">
        <v>156.58460000000002</v>
      </c>
      <c r="AA115">
        <v>0.63620774908830191</v>
      </c>
      <c r="AB115">
        <v>92.963124833140128</v>
      </c>
      <c r="AC115" s="18">
        <v>2.3205513415152104</v>
      </c>
      <c r="AD115">
        <v>131.0522</v>
      </c>
      <c r="AE115">
        <v>0.30170631415334676</v>
      </c>
      <c r="AF115">
        <v>93.421504835505743</v>
      </c>
      <c r="AG115">
        <v>2.0248898030837812</v>
      </c>
      <c r="AH115" s="17">
        <v>111.1016</v>
      </c>
      <c r="AI115">
        <v>0.59407979262049027</v>
      </c>
      <c r="AJ115">
        <v>94.208187013112635</v>
      </c>
      <c r="AK115" s="18">
        <v>1.4751477293013135</v>
      </c>
      <c r="AL115">
        <v>56.745660000000001</v>
      </c>
      <c r="AM115">
        <v>1.2225056699255008</v>
      </c>
      <c r="AN115">
        <v>93.457462353410236</v>
      </c>
      <c r="AO115">
        <v>7.2023063314321734</v>
      </c>
    </row>
    <row r="116" spans="2:41" x14ac:dyDescent="0.2">
      <c r="B116" t="s">
        <v>313</v>
      </c>
      <c r="C116" s="17">
        <v>0.5</v>
      </c>
      <c r="D116">
        <v>10</v>
      </c>
      <c r="E116">
        <v>2</v>
      </c>
      <c r="F116">
        <v>3.7</v>
      </c>
      <c r="G116">
        <v>271.0865</v>
      </c>
      <c r="H116">
        <v>24.104323075839414</v>
      </c>
      <c r="I116">
        <v>103.75173460382071</v>
      </c>
      <c r="J116">
        <v>16.623459123138378</v>
      </c>
      <c r="K116" s="17">
        <v>5</v>
      </c>
      <c r="L116">
        <v>2</v>
      </c>
      <c r="M116" s="18">
        <v>3.8</v>
      </c>
      <c r="N116" s="17">
        <v>271.38459999999998</v>
      </c>
      <c r="O116">
        <v>1.8207377076339137</v>
      </c>
      <c r="P116">
        <v>94.45405559464146</v>
      </c>
      <c r="Q116" s="18">
        <v>0.36765468173170851</v>
      </c>
      <c r="R116" s="24">
        <v>240.85079999999999</v>
      </c>
      <c r="S116" s="25">
        <v>1.8218799905591978</v>
      </c>
      <c r="T116" s="25">
        <v>92.736233059730452</v>
      </c>
      <c r="U116" s="26">
        <v>0.94291689285475722</v>
      </c>
      <c r="V116">
        <v>204.83300000000003</v>
      </c>
      <c r="W116">
        <v>1.4138350328096965</v>
      </c>
      <c r="X116">
        <v>91.108178116557127</v>
      </c>
      <c r="Y116">
        <v>1.2482947427092723</v>
      </c>
      <c r="Z116" s="17">
        <v>179.68819999999999</v>
      </c>
      <c r="AA116">
        <v>0.8304954545330101</v>
      </c>
      <c r="AB116">
        <v>91.23962071145219</v>
      </c>
      <c r="AC116" s="18">
        <v>1.4133685879315434</v>
      </c>
      <c r="AD116">
        <v>160.01460000000003</v>
      </c>
      <c r="AE116">
        <v>0.85419628891724098</v>
      </c>
      <c r="AF116">
        <v>91.741974175648949</v>
      </c>
      <c r="AG116">
        <v>1.3920696727021644</v>
      </c>
      <c r="AH116" s="17">
        <v>143.70359999999999</v>
      </c>
      <c r="AI116">
        <v>0.3598448276688207</v>
      </c>
      <c r="AJ116">
        <v>92.422538117520915</v>
      </c>
      <c r="AK116" s="18">
        <v>1.2410079223022068</v>
      </c>
      <c r="AL116">
        <v>91.696519999999992</v>
      </c>
      <c r="AM116">
        <v>0.90026658662865189</v>
      </c>
      <c r="AN116">
        <v>93.337225697439408</v>
      </c>
      <c r="AO116">
        <v>4.3543681003314214</v>
      </c>
    </row>
    <row r="117" spans="2:41" x14ac:dyDescent="0.2">
      <c r="B117" t="s">
        <v>314</v>
      </c>
      <c r="C117" s="17">
        <v>0.5</v>
      </c>
      <c r="D117">
        <v>10</v>
      </c>
      <c r="E117">
        <v>2</v>
      </c>
      <c r="F117">
        <v>3.7</v>
      </c>
      <c r="G117">
        <v>300.77349999999996</v>
      </c>
      <c r="H117">
        <v>34.722925277593646</v>
      </c>
      <c r="I117">
        <v>103.99090829155084</v>
      </c>
      <c r="J117">
        <v>15.794654279752461</v>
      </c>
      <c r="K117" s="17">
        <v>5</v>
      </c>
      <c r="L117">
        <v>2</v>
      </c>
      <c r="M117" s="18">
        <v>3.8</v>
      </c>
      <c r="N117" s="17">
        <v>285.92579999999998</v>
      </c>
      <c r="O117">
        <v>3.654309401241234</v>
      </c>
      <c r="P117">
        <v>97.125528201049875</v>
      </c>
      <c r="Q117" s="18">
        <v>0.72800351812237996</v>
      </c>
      <c r="R117" s="24">
        <v>246.21199999999999</v>
      </c>
      <c r="S117" s="25">
        <v>1.9103635779610133</v>
      </c>
      <c r="T117" s="25">
        <v>97.348106262038939</v>
      </c>
      <c r="U117" s="26">
        <v>1.4800889723732116</v>
      </c>
      <c r="V117">
        <v>204.17600000000002</v>
      </c>
      <c r="W117">
        <v>1.6738370589755742</v>
      </c>
      <c r="X117">
        <v>97.428289378642077</v>
      </c>
      <c r="Y117">
        <v>2.2020030207075889</v>
      </c>
      <c r="Z117">
        <v>170.21359999999999</v>
      </c>
      <c r="AA117">
        <v>1.3700544879675454</v>
      </c>
      <c r="AB117">
        <v>97.643434712614152</v>
      </c>
      <c r="AC117">
        <v>2.2832737589370447</v>
      </c>
      <c r="AD117">
        <v>143.12039999999999</v>
      </c>
      <c r="AE117">
        <v>0.86436583690009372</v>
      </c>
      <c r="AF117">
        <v>98.041679210877206</v>
      </c>
      <c r="AG117">
        <v>2.0560311903749175</v>
      </c>
      <c r="AH117" s="17">
        <v>121.59580000000001</v>
      </c>
      <c r="AI117">
        <v>0.67065020688880506</v>
      </c>
      <c r="AJ117">
        <v>98.471061800630565</v>
      </c>
      <c r="AK117" s="18">
        <v>1.6239761187639215</v>
      </c>
      <c r="AL117">
        <v>47.424519999999994</v>
      </c>
      <c r="AM117">
        <v>13.885131586952996</v>
      </c>
      <c r="AN117">
        <v>95.940601809910916</v>
      </c>
      <c r="AO117">
        <v>17.284487896132308</v>
      </c>
    </row>
    <row r="118" spans="2:41" x14ac:dyDescent="0.2">
      <c r="C118" s="50"/>
    </row>
    <row r="119" spans="2:41" x14ac:dyDescent="0.2">
      <c r="B119" s="10" t="s">
        <v>328</v>
      </c>
    </row>
    <row r="120" spans="2:41" x14ac:dyDescent="0.2">
      <c r="B120" t="s">
        <v>315</v>
      </c>
      <c r="C120" s="17">
        <v>0.5</v>
      </c>
      <c r="D120">
        <v>10</v>
      </c>
      <c r="E120">
        <v>2</v>
      </c>
      <c r="F120">
        <v>3.7</v>
      </c>
      <c r="G120">
        <v>120.02762000000003</v>
      </c>
      <c r="H120">
        <v>20.524222215053186</v>
      </c>
      <c r="I120">
        <v>19.363041233787186</v>
      </c>
      <c r="J120">
        <v>3.3109992603493188</v>
      </c>
      <c r="K120" s="17">
        <v>5</v>
      </c>
      <c r="L120">
        <v>2</v>
      </c>
      <c r="M120" s="18">
        <v>3.8</v>
      </c>
      <c r="N120" s="17">
        <v>93.72666000000001</v>
      </c>
      <c r="O120">
        <v>8.4990744847895066</v>
      </c>
      <c r="P120">
        <v>15.120129702523068</v>
      </c>
      <c r="Q120" s="18">
        <v>1.3710838363537299</v>
      </c>
      <c r="R120" s="24">
        <v>60.299120000000002</v>
      </c>
      <c r="S120" s="25">
        <v>7.0044274417684855</v>
      </c>
      <c r="T120" s="25">
        <v>7.2089463205930473</v>
      </c>
      <c r="U120" s="26">
        <v>5.4551366634650416</v>
      </c>
      <c r="V120">
        <v>32.998000000000005</v>
      </c>
      <c r="W120">
        <v>0.29513841667936147</v>
      </c>
      <c r="X120">
        <v>63.756576056758853</v>
      </c>
      <c r="Y120">
        <v>8.6671192683948171</v>
      </c>
      <c r="Z120">
        <v>19.220580000000002</v>
      </c>
      <c r="AA120">
        <v>0.41268625128540448</v>
      </c>
      <c r="AB120">
        <v>83.16278101256934</v>
      </c>
      <c r="AC120">
        <v>2.7782566932231632</v>
      </c>
      <c r="AD120">
        <v>13.02216</v>
      </c>
      <c r="AE120">
        <v>0.24210801928065101</v>
      </c>
      <c r="AF120">
        <v>88.487688381965668</v>
      </c>
      <c r="AG120">
        <v>2.540555559997923</v>
      </c>
      <c r="AH120" s="17">
        <v>6.9217199999999988</v>
      </c>
      <c r="AI120">
        <v>0.1725437538713005</v>
      </c>
      <c r="AJ120">
        <v>87.679714058495179</v>
      </c>
      <c r="AK120" s="18">
        <v>7.5183345973894644</v>
      </c>
      <c r="AL120">
        <v>0.77495999999999998</v>
      </c>
      <c r="AM120">
        <v>0.35928791797108917</v>
      </c>
      <c r="AN120">
        <v>211.67896972740363</v>
      </c>
      <c r="AO120">
        <v>284.20052387549379</v>
      </c>
    </row>
    <row r="121" spans="2:41" s="51" customFormat="1" x14ac:dyDescent="0.2">
      <c r="B121" s="51" t="s">
        <v>316</v>
      </c>
      <c r="C121" s="52">
        <v>0.5</v>
      </c>
      <c r="D121" s="51">
        <v>10</v>
      </c>
      <c r="E121" s="51">
        <v>2</v>
      </c>
      <c r="F121" s="51">
        <v>3.7</v>
      </c>
      <c r="G121" s="51">
        <v>263.7715</v>
      </c>
      <c r="H121" s="51">
        <v>35.070388291897025</v>
      </c>
      <c r="I121" s="51">
        <v>96.828394377220306</v>
      </c>
      <c r="J121" s="51">
        <v>10.820302863623967</v>
      </c>
      <c r="K121" s="52">
        <v>5</v>
      </c>
      <c r="L121" s="51">
        <v>2</v>
      </c>
      <c r="M121" s="53">
        <v>3.8</v>
      </c>
      <c r="N121" s="52">
        <v>263.59340000000003</v>
      </c>
      <c r="O121" s="51">
        <v>3.4140295546465516</v>
      </c>
      <c r="P121" s="51">
        <v>84.635210835923232</v>
      </c>
      <c r="Q121" s="53">
        <v>1.3939078896239863</v>
      </c>
      <c r="R121" s="52">
        <v>194.96057999999999</v>
      </c>
      <c r="S121" s="51">
        <v>137.31233606585391</v>
      </c>
      <c r="T121" s="51">
        <v>50.370837222637796</v>
      </c>
      <c r="U121" s="53">
        <v>43.370081020732556</v>
      </c>
      <c r="V121" s="51">
        <v>231.40219999999999</v>
      </c>
      <c r="W121" s="51">
        <v>4.0662594850796188</v>
      </c>
      <c r="X121" s="51">
        <v>96.090008353556613</v>
      </c>
      <c r="Y121" s="51">
        <v>2.3067378726571532</v>
      </c>
      <c r="Z121" s="51">
        <v>189.72719999999998</v>
      </c>
      <c r="AA121" s="51">
        <v>2.2082796924302897</v>
      </c>
      <c r="AB121" s="51">
        <v>97.625425525823474</v>
      </c>
      <c r="AC121" s="51">
        <v>2.1103684180179738</v>
      </c>
      <c r="AD121" s="51">
        <v>157.5282</v>
      </c>
      <c r="AE121" s="51">
        <v>1.3981883635619394</v>
      </c>
      <c r="AF121" s="51">
        <v>97.809677419239833</v>
      </c>
      <c r="AG121" s="51">
        <v>2.4259749222782605</v>
      </c>
      <c r="AH121" s="52">
        <v>133.61239999999998</v>
      </c>
      <c r="AI121" s="51">
        <v>0.89946306205424953</v>
      </c>
      <c r="AJ121" s="51">
        <v>97.918090922009441</v>
      </c>
      <c r="AK121" s="53">
        <v>2.3809795949086343</v>
      </c>
      <c r="AL121" s="51">
        <v>82.262779999999992</v>
      </c>
      <c r="AM121" s="51">
        <v>0.31897128710904454</v>
      </c>
      <c r="AN121" s="51">
        <v>97.583837703919386</v>
      </c>
      <c r="AO121" s="51">
        <v>4.9466704580650784</v>
      </c>
    </row>
    <row r="122" spans="2:41" x14ac:dyDescent="0.2">
      <c r="B122" t="s">
        <v>317</v>
      </c>
      <c r="C122" s="17">
        <v>0.5</v>
      </c>
      <c r="D122">
        <v>10</v>
      </c>
      <c r="E122">
        <v>2</v>
      </c>
      <c r="F122">
        <v>3.7</v>
      </c>
      <c r="G122">
        <v>98.74251000000001</v>
      </c>
      <c r="H122">
        <v>21.134650483057381</v>
      </c>
      <c r="I122">
        <v>16.345066808803669</v>
      </c>
      <c r="J122">
        <v>3.4984655962896651</v>
      </c>
      <c r="K122" s="17">
        <v>5</v>
      </c>
      <c r="L122">
        <v>2</v>
      </c>
      <c r="M122" s="18">
        <v>3.8</v>
      </c>
      <c r="N122" s="17">
        <v>63.641300000000001</v>
      </c>
      <c r="O122">
        <v>23.854399019153661</v>
      </c>
      <c r="P122">
        <v>10.534685621209315</v>
      </c>
      <c r="Q122" s="18">
        <v>3.948671607111538</v>
      </c>
      <c r="R122" s="24">
        <v>31.032280000000004</v>
      </c>
      <c r="S122" s="25">
        <v>28.863088731578948</v>
      </c>
      <c r="T122" s="25">
        <v>2.5683445616009801</v>
      </c>
      <c r="U122" s="26">
        <v>2.388814388590117</v>
      </c>
      <c r="V122">
        <v>37.01314</v>
      </c>
      <c r="W122">
        <v>1.1408822849005933</v>
      </c>
      <c r="X122">
        <v>66.300350566889009</v>
      </c>
      <c r="Y122">
        <v>32.941772675890597</v>
      </c>
      <c r="Z122">
        <v>22.539020000000001</v>
      </c>
      <c r="AA122">
        <v>0.72284003555420151</v>
      </c>
      <c r="AB122">
        <v>90.725722716879076</v>
      </c>
      <c r="AC122">
        <v>3.8698195109190481</v>
      </c>
      <c r="AD122">
        <v>14.379</v>
      </c>
      <c r="AE122">
        <v>0.41071118806285284</v>
      </c>
      <c r="AF122">
        <v>93.860301260231211</v>
      </c>
      <c r="AG122">
        <v>3.2903831328079698</v>
      </c>
      <c r="AH122" s="17">
        <v>8.9809999999999999</v>
      </c>
      <c r="AI122">
        <v>0.15960682942781604</v>
      </c>
      <c r="AJ122">
        <v>92.728336576348042</v>
      </c>
      <c r="AK122" s="18">
        <v>4.4828357813825885</v>
      </c>
      <c r="AL122">
        <v>0.53915999999999997</v>
      </c>
      <c r="AM122">
        <v>6.5059687979578715E-2</v>
      </c>
      <c r="AN122">
        <v>63.732155531003016</v>
      </c>
      <c r="AO122">
        <v>16.644494293663048</v>
      </c>
    </row>
    <row r="123" spans="2:41" x14ac:dyDescent="0.2">
      <c r="B123" t="s">
        <v>318</v>
      </c>
      <c r="C123" s="17">
        <v>0.5</v>
      </c>
      <c r="D123">
        <v>10</v>
      </c>
      <c r="E123">
        <v>2</v>
      </c>
      <c r="F123">
        <v>3.7</v>
      </c>
      <c r="G123">
        <v>89.764639999999986</v>
      </c>
      <c r="H123">
        <v>15.731303063439487</v>
      </c>
      <c r="I123">
        <v>14.693594801198213</v>
      </c>
      <c r="J123">
        <v>2.5750606576155821</v>
      </c>
      <c r="K123" s="17">
        <v>5</v>
      </c>
      <c r="L123">
        <v>2</v>
      </c>
      <c r="M123" s="18">
        <v>3.8</v>
      </c>
      <c r="N123" s="17">
        <v>62.258219999999994</v>
      </c>
      <c r="O123">
        <v>5.6051434127058695</v>
      </c>
      <c r="P123">
        <v>10.191059312167082</v>
      </c>
      <c r="Q123" s="18">
        <v>0.91750903031331654</v>
      </c>
      <c r="R123" s="24">
        <v>22.231540000000003</v>
      </c>
      <c r="S123" s="25">
        <v>5.5636695577649116</v>
      </c>
      <c r="T123" s="25">
        <v>1.8194834105380326</v>
      </c>
      <c r="U123" s="26">
        <v>0.45534427493861013</v>
      </c>
      <c r="V123">
        <v>10.08202</v>
      </c>
      <c r="W123">
        <v>1.6160061546912503</v>
      </c>
      <c r="X123">
        <v>0.7714195864264346</v>
      </c>
      <c r="Y123">
        <v>0.86224595906549106</v>
      </c>
      <c r="Z123">
        <v>0.8619</v>
      </c>
      <c r="AA123">
        <v>5.4456496398501412E-2</v>
      </c>
      <c r="AB123">
        <v>103.24598793217588</v>
      </c>
      <c r="AC123">
        <v>4.8014735833381064</v>
      </c>
      <c r="AD123">
        <v>0.24245999999999998</v>
      </c>
      <c r="AE123">
        <v>1.7049134875412299E-2</v>
      </c>
      <c r="AF123">
        <v>100.21862499426395</v>
      </c>
      <c r="AG123">
        <v>5.1890430496478119</v>
      </c>
      <c r="AH123" s="17">
        <v>0.24154</v>
      </c>
      <c r="AI123">
        <v>3.6841552627434149E-3</v>
      </c>
      <c r="AJ123">
        <v>102.33366764944938</v>
      </c>
      <c r="AK123" s="18">
        <v>1.004855415138358</v>
      </c>
      <c r="AL123">
        <v>1.7540000000000004E-2</v>
      </c>
      <c r="AM123">
        <v>8.9442719099992404E-5</v>
      </c>
      <c r="AN123">
        <v>139.35962735496395</v>
      </c>
      <c r="AO123">
        <v>5.3448868536125227</v>
      </c>
    </row>
    <row r="124" spans="2:41" x14ac:dyDescent="0.2">
      <c r="B124" t="s">
        <v>319</v>
      </c>
      <c r="C124" s="17">
        <v>0.5</v>
      </c>
      <c r="D124">
        <v>10</v>
      </c>
      <c r="E124">
        <v>2</v>
      </c>
      <c r="F124">
        <v>3.7</v>
      </c>
      <c r="G124">
        <v>88.873980000000003</v>
      </c>
      <c r="H124">
        <v>10.454831868864346</v>
      </c>
      <c r="I124">
        <v>14.337287862166871</v>
      </c>
      <c r="J124">
        <v>1.6865896413603145</v>
      </c>
      <c r="K124" s="17">
        <v>5</v>
      </c>
      <c r="L124">
        <v>2</v>
      </c>
      <c r="M124" s="18">
        <v>3.8</v>
      </c>
      <c r="N124" s="17">
        <v>62.451180000000001</v>
      </c>
      <c r="O124">
        <v>7.3213305458776343</v>
      </c>
      <c r="P124">
        <v>10.074720913725239</v>
      </c>
      <c r="Q124" s="18">
        <v>1.1810883632118376</v>
      </c>
      <c r="R124" s="24">
        <v>25.390940000000001</v>
      </c>
      <c r="S124" s="25">
        <v>8.4637297855614388</v>
      </c>
      <c r="T124" s="25">
        <v>2.0479867720600096</v>
      </c>
      <c r="U124" s="26">
        <v>0.68266896157133805</v>
      </c>
      <c r="V124">
        <v>6.9635400000000001</v>
      </c>
      <c r="W124">
        <v>0.31221211219297679</v>
      </c>
      <c r="X124">
        <v>56.934429534197179</v>
      </c>
      <c r="Y124">
        <v>6.2523420694328005</v>
      </c>
      <c r="Z124">
        <v>2.2361800000000001</v>
      </c>
      <c r="AA124">
        <v>9.4413913169617197E-2</v>
      </c>
      <c r="AB124">
        <v>71.591951331092204</v>
      </c>
      <c r="AC124">
        <v>9.5300873925072214</v>
      </c>
      <c r="AD124">
        <v>0.47531999999999996</v>
      </c>
      <c r="AE124">
        <v>1.3993820064585646E-2</v>
      </c>
      <c r="AF124">
        <v>72.066303859679877</v>
      </c>
      <c r="AG124">
        <v>8.821110205821542</v>
      </c>
      <c r="AH124" s="17">
        <v>5.5499999999999994E-2</v>
      </c>
      <c r="AI124">
        <v>2.2360679774997995E-4</v>
      </c>
      <c r="AJ124">
        <v>76.174097575188256</v>
      </c>
      <c r="AK124" s="18">
        <v>2.6936800996866688</v>
      </c>
      <c r="AL124">
        <v>7.7999999999999996E-3</v>
      </c>
      <c r="AM124">
        <v>0</v>
      </c>
      <c r="AN124">
        <v>86.489177489177493</v>
      </c>
      <c r="AO124">
        <v>1.2691810890470512</v>
      </c>
    </row>
    <row r="125" spans="2:41" x14ac:dyDescent="0.2">
      <c r="B125" t="s">
        <v>320</v>
      </c>
      <c r="C125" s="17">
        <v>0.5</v>
      </c>
      <c r="D125">
        <v>10</v>
      </c>
      <c r="E125">
        <v>2</v>
      </c>
      <c r="F125">
        <v>3.7</v>
      </c>
      <c r="G125">
        <v>256.01760000000002</v>
      </c>
      <c r="H125">
        <v>17.739863322785517</v>
      </c>
      <c r="I125">
        <v>89.508820741504877</v>
      </c>
      <c r="J125">
        <v>4.2436927116058882</v>
      </c>
      <c r="K125" s="17">
        <v>5</v>
      </c>
      <c r="L125">
        <v>2</v>
      </c>
      <c r="M125" s="18">
        <v>3.8</v>
      </c>
      <c r="N125" s="17">
        <v>138.18686</v>
      </c>
      <c r="O125">
        <v>76.394549069930392</v>
      </c>
      <c r="P125">
        <v>28.843063458556536</v>
      </c>
      <c r="Q125" s="18">
        <v>26.563182571440613</v>
      </c>
      <c r="R125" s="24">
        <v>78.923039999999986</v>
      </c>
      <c r="S125" s="25">
        <v>11.990792655950749</v>
      </c>
      <c r="T125" s="25">
        <v>11.834235937775768</v>
      </c>
      <c r="U125" s="26">
        <v>3.8034616599599245</v>
      </c>
      <c r="V125">
        <v>29.691459999999999</v>
      </c>
      <c r="W125">
        <v>1.1352375117128573</v>
      </c>
      <c r="X125">
        <v>55.322374976125751</v>
      </c>
      <c r="Y125">
        <v>7.2036508660142395</v>
      </c>
      <c r="Z125">
        <v>18.77908</v>
      </c>
      <c r="AA125">
        <v>0.96299741017304963</v>
      </c>
      <c r="AB125">
        <v>66.68249720090428</v>
      </c>
      <c r="AC125">
        <v>5.9922443299286936</v>
      </c>
      <c r="AD125">
        <v>10.99728</v>
      </c>
      <c r="AE125">
        <v>0.43472601371438574</v>
      </c>
      <c r="AF125">
        <v>82.884327377434374</v>
      </c>
      <c r="AG125">
        <v>2.2046248366532422</v>
      </c>
      <c r="AH125" s="17">
        <v>6.4539</v>
      </c>
      <c r="AI125">
        <v>0.14352621711729183</v>
      </c>
      <c r="AJ125">
        <v>83.501896903934011</v>
      </c>
      <c r="AK125" s="18">
        <v>4.8902389955968202</v>
      </c>
      <c r="AL125">
        <v>1.5739999999999997E-2</v>
      </c>
      <c r="AM125">
        <v>1.5165750888103169E-4</v>
      </c>
      <c r="AN125">
        <v>17.270928226255979</v>
      </c>
      <c r="AO125">
        <v>2.9635227864731721</v>
      </c>
    </row>
    <row r="126" spans="2:41" x14ac:dyDescent="0.2">
      <c r="B126" t="s">
        <v>321</v>
      </c>
      <c r="C126" s="17">
        <v>0.5</v>
      </c>
      <c r="D126">
        <v>10</v>
      </c>
      <c r="E126">
        <v>2</v>
      </c>
      <c r="F126">
        <v>3.7</v>
      </c>
      <c r="G126">
        <v>76.490520000000004</v>
      </c>
      <c r="H126">
        <v>13.747790869999999</v>
      </c>
      <c r="I126">
        <v>5.4753022529999997</v>
      </c>
      <c r="J126">
        <v>0.98408679099999996</v>
      </c>
      <c r="K126" s="17">
        <v>5</v>
      </c>
      <c r="L126">
        <v>2</v>
      </c>
      <c r="M126" s="18">
        <v>3.8</v>
      </c>
      <c r="N126" s="17">
        <v>14.21848</v>
      </c>
      <c r="O126">
        <v>8.4261464349999997</v>
      </c>
      <c r="P126">
        <v>8.8243164089999997</v>
      </c>
      <c r="Q126" s="18">
        <v>5.9545629230000001</v>
      </c>
      <c r="R126" s="24">
        <v>3.17218</v>
      </c>
      <c r="S126" s="25">
        <v>1.8647574E-2</v>
      </c>
      <c r="T126" s="25">
        <v>54.261931529999998</v>
      </c>
      <c r="U126" s="26">
        <v>7.0101742529999997</v>
      </c>
      <c r="V126">
        <v>0.14774000000000001</v>
      </c>
      <c r="W126">
        <v>4.7358083000000002E-2</v>
      </c>
      <c r="X126">
        <v>40.238468619999999</v>
      </c>
      <c r="Y126">
        <v>22.11691969</v>
      </c>
      <c r="Z126">
        <v>9.9720000000000003E-2</v>
      </c>
      <c r="AA126">
        <v>1.1166920000000001E-3</v>
      </c>
      <c r="AB126">
        <v>76.363370840000002</v>
      </c>
      <c r="AC126">
        <v>2.1840372189999999</v>
      </c>
      <c r="AD126">
        <v>9.1319999999999998E-2</v>
      </c>
      <c r="AE126">
        <v>2.357329E-3</v>
      </c>
      <c r="AF126">
        <v>69.363683629999997</v>
      </c>
      <c r="AG126">
        <v>3.553474317</v>
      </c>
      <c r="AH126" s="17">
        <v>8.7279999999999996E-2</v>
      </c>
      <c r="AI126">
        <v>1.7541379999999999E-3</v>
      </c>
      <c r="AJ126">
        <v>66.185705659999996</v>
      </c>
      <c r="AK126" s="18">
        <v>2.8594233519999999</v>
      </c>
      <c r="AL126">
        <v>3.2000000000000002E-3</v>
      </c>
      <c r="AM126">
        <v>0</v>
      </c>
      <c r="AN126">
        <v>77.312661500000004</v>
      </c>
      <c r="AO126">
        <v>6.4713078419999999</v>
      </c>
    </row>
    <row r="127" spans="2:41" s="51" customFormat="1" x14ac:dyDescent="0.2">
      <c r="B127" s="51" t="s">
        <v>322</v>
      </c>
      <c r="C127" s="52">
        <v>0.5</v>
      </c>
      <c r="D127" s="51">
        <v>10</v>
      </c>
      <c r="E127" s="51">
        <v>2</v>
      </c>
      <c r="F127" s="51">
        <v>3.7</v>
      </c>
      <c r="G127" s="51">
        <v>264.40539999999999</v>
      </c>
      <c r="H127" s="51">
        <v>23.972279709999999</v>
      </c>
      <c r="I127" s="51">
        <v>96.446632600000001</v>
      </c>
      <c r="J127" s="51">
        <v>6.7226462040000001</v>
      </c>
      <c r="K127" s="52">
        <v>5</v>
      </c>
      <c r="L127" s="51">
        <v>2</v>
      </c>
      <c r="M127" s="53">
        <v>3.8</v>
      </c>
      <c r="N127" s="52">
        <v>285.99799999999999</v>
      </c>
      <c r="O127" s="51">
        <v>6.8568870850000003</v>
      </c>
      <c r="P127" s="51">
        <v>82.985098870000002</v>
      </c>
      <c r="Q127" s="53">
        <v>2.5839390789999999</v>
      </c>
      <c r="R127" s="52">
        <v>249.75040000000001</v>
      </c>
      <c r="S127" s="51">
        <v>2.0098324060000001</v>
      </c>
      <c r="T127" s="51">
        <v>89.905800510000006</v>
      </c>
      <c r="U127" s="53">
        <v>2.1011560629999999</v>
      </c>
      <c r="V127" s="51">
        <v>224.94159999999999</v>
      </c>
      <c r="W127" s="51">
        <v>2.5397701270000002</v>
      </c>
      <c r="X127" s="51">
        <v>82.95876106</v>
      </c>
      <c r="Y127" s="51">
        <v>16.506855179999999</v>
      </c>
      <c r="Z127" s="51">
        <v>202.2312</v>
      </c>
      <c r="AA127" s="51">
        <v>0.74222348400000004</v>
      </c>
      <c r="AB127" s="51">
        <v>93.553011940000005</v>
      </c>
      <c r="AC127" s="51">
        <v>1.189364809</v>
      </c>
      <c r="AD127" s="51">
        <v>183.10820000000001</v>
      </c>
      <c r="AE127" s="51">
        <v>0.66387852800000002</v>
      </c>
      <c r="AF127" s="51">
        <v>93.584855300000001</v>
      </c>
      <c r="AG127" s="51">
        <v>1.543171504</v>
      </c>
      <c r="AH127" s="52">
        <v>167.6266</v>
      </c>
      <c r="AI127" s="51">
        <v>0.26042426899999999</v>
      </c>
      <c r="AJ127" s="51">
        <v>94.504254939999996</v>
      </c>
      <c r="AK127" s="53">
        <v>1.9064026060000001</v>
      </c>
      <c r="AL127" s="51">
        <v>121.43859999999999</v>
      </c>
      <c r="AM127" s="51">
        <v>1.119531286</v>
      </c>
      <c r="AN127" s="51">
        <v>72.436154810000005</v>
      </c>
      <c r="AO127" s="51">
        <v>35.30378631</v>
      </c>
    </row>
    <row r="128" spans="2:41" x14ac:dyDescent="0.2">
      <c r="B128" t="s">
        <v>323</v>
      </c>
      <c r="C128">
        <v>0.5</v>
      </c>
      <c r="D128">
        <v>10</v>
      </c>
      <c r="E128">
        <v>2</v>
      </c>
      <c r="F128">
        <v>3.7</v>
      </c>
      <c r="G128">
        <v>28.012550000000001</v>
      </c>
      <c r="H128">
        <v>29.01709031</v>
      </c>
      <c r="I128">
        <v>2.123127937</v>
      </c>
      <c r="J128">
        <v>2.1992640830000001</v>
      </c>
      <c r="K128" s="17">
        <v>5</v>
      </c>
      <c r="L128">
        <v>2</v>
      </c>
      <c r="M128" s="18">
        <v>3.8</v>
      </c>
      <c r="N128" s="17">
        <v>0.43452000000000002</v>
      </c>
      <c r="O128">
        <v>0.96843020999999996</v>
      </c>
      <c r="P128">
        <v>0.81143075600000003</v>
      </c>
      <c r="Q128" s="18">
        <v>1.7687874969999999</v>
      </c>
      <c r="R128" s="24">
        <v>1.9E-3</v>
      </c>
      <c r="S128" s="25">
        <v>0</v>
      </c>
      <c r="T128" s="25">
        <v>22.49574247</v>
      </c>
      <c r="U128" s="26">
        <v>15.01692074</v>
      </c>
      <c r="V128">
        <v>1.9E-3</v>
      </c>
      <c r="W128">
        <v>0</v>
      </c>
      <c r="X128">
        <v>35.012578619999999</v>
      </c>
      <c r="Y128">
        <v>1.8704216419999999</v>
      </c>
      <c r="Z128">
        <v>1.9E-3</v>
      </c>
      <c r="AA128">
        <v>0</v>
      </c>
      <c r="AB128">
        <v>9.8069030070000007</v>
      </c>
      <c r="AC128">
        <v>13.42902218</v>
      </c>
      <c r="AD128">
        <v>1.9E-3</v>
      </c>
      <c r="AE128">
        <v>0</v>
      </c>
      <c r="AF128" t="e">
        <v>#DIV/0!</v>
      </c>
      <c r="AG128" t="e">
        <v>#DIV/0!</v>
      </c>
      <c r="AH128" s="17" t="e">
        <v>#DIV/0!</v>
      </c>
      <c r="AI128" t="e">
        <v>#DIV/0!</v>
      </c>
      <c r="AJ128" t="e">
        <v>#DIV/0!</v>
      </c>
      <c r="AK128" s="18" t="e">
        <v>#DIV/0!</v>
      </c>
      <c r="AL128" t="e">
        <v>#DIV/0!</v>
      </c>
      <c r="AM128" t="e">
        <v>#DIV/0!</v>
      </c>
      <c r="AN128" t="e">
        <v>#DIV/0!</v>
      </c>
      <c r="AO128" t="e">
        <v>#DIV/0!</v>
      </c>
    </row>
    <row r="129" spans="2:41" x14ac:dyDescent="0.2">
      <c r="B129" t="s">
        <v>324</v>
      </c>
      <c r="C129">
        <v>0.5</v>
      </c>
      <c r="D129">
        <v>10</v>
      </c>
      <c r="E129">
        <v>2</v>
      </c>
      <c r="F129">
        <v>3.7</v>
      </c>
      <c r="G129">
        <v>39.28725</v>
      </c>
      <c r="H129">
        <v>20.280583889999999</v>
      </c>
      <c r="I129">
        <v>2.9225278769999998</v>
      </c>
      <c r="J129">
        <v>1.508646489</v>
      </c>
      <c r="K129" s="17">
        <v>5</v>
      </c>
      <c r="L129">
        <v>2</v>
      </c>
      <c r="M129" s="18">
        <v>3.8</v>
      </c>
      <c r="N129" s="17">
        <v>22.031400000000001</v>
      </c>
      <c r="O129">
        <v>0</v>
      </c>
      <c r="P129">
        <v>622004.50899999996</v>
      </c>
      <c r="Q129" s="18">
        <v>773067.85279999999</v>
      </c>
      <c r="R129" s="24">
        <v>22.031400000000001</v>
      </c>
      <c r="S129" s="25">
        <v>0</v>
      </c>
      <c r="T129" s="25">
        <v>1982826</v>
      </c>
      <c r="U129" s="26">
        <v>703913.86060000001</v>
      </c>
      <c r="V129">
        <v>22.031400000000001</v>
      </c>
      <c r="W129">
        <v>0</v>
      </c>
      <c r="X129">
        <v>2156341.2749999999</v>
      </c>
      <c r="Y129">
        <v>818671.05359999998</v>
      </c>
      <c r="Z129">
        <v>4.4267200000000004</v>
      </c>
      <c r="AA129">
        <v>9.8413153500000004</v>
      </c>
      <c r="AB129">
        <v>381.28766730000001</v>
      </c>
      <c r="AC129">
        <v>833.14798189999999</v>
      </c>
      <c r="AD129">
        <v>9.2999999999999992E-3</v>
      </c>
      <c r="AE129">
        <v>8.9442719999999996E-3</v>
      </c>
      <c r="AF129">
        <v>4.8274948210000002</v>
      </c>
      <c r="AG129">
        <v>3.4238510849999999</v>
      </c>
      <c r="AH129" s="17">
        <v>2.2599999999999999E-3</v>
      </c>
      <c r="AI129">
        <v>3.9115200000000003E-4</v>
      </c>
      <c r="AJ129">
        <v>2.0712974480000002</v>
      </c>
      <c r="AK129" s="18">
        <v>0.24311940800000001</v>
      </c>
      <c r="AL129">
        <v>1.56E-3</v>
      </c>
      <c r="AM129">
        <v>1.81659E-4</v>
      </c>
      <c r="AN129">
        <v>1.6536790750000001</v>
      </c>
      <c r="AO129">
        <v>0.15334398599999999</v>
      </c>
    </row>
    <row r="130" spans="2:41" x14ac:dyDescent="0.2">
      <c r="B130" t="s">
        <v>325</v>
      </c>
      <c r="C130">
        <v>0.5</v>
      </c>
      <c r="D130">
        <v>10</v>
      </c>
      <c r="E130">
        <v>2</v>
      </c>
      <c r="F130">
        <v>3.7</v>
      </c>
      <c r="G130">
        <v>31.541070000000001</v>
      </c>
      <c r="H130">
        <v>30.75581777</v>
      </c>
      <c r="I130">
        <v>2.4348329870000001</v>
      </c>
      <c r="J130">
        <v>2.3742149420000001</v>
      </c>
      <c r="K130" s="17">
        <v>5</v>
      </c>
      <c r="L130">
        <v>2</v>
      </c>
      <c r="M130" s="18">
        <v>3.8</v>
      </c>
      <c r="N130" s="17">
        <v>0</v>
      </c>
      <c r="O130">
        <v>0</v>
      </c>
      <c r="P130">
        <v>0</v>
      </c>
      <c r="Q130" s="18">
        <v>0</v>
      </c>
      <c r="R130" s="24">
        <v>0</v>
      </c>
      <c r="S130" s="25">
        <v>0</v>
      </c>
      <c r="T130" s="25">
        <v>0</v>
      </c>
      <c r="U130" s="26">
        <v>0</v>
      </c>
      <c r="V130">
        <v>6.0000000000000002E-5</v>
      </c>
      <c r="W130" s="27">
        <v>5.4772299999999997E-5</v>
      </c>
      <c r="X130">
        <v>0.14660277099999999</v>
      </c>
      <c r="Y130">
        <v>0.13425691300000001</v>
      </c>
      <c r="Z130">
        <v>9.0200000000000002E-3</v>
      </c>
      <c r="AA130">
        <v>1.2224238E-2</v>
      </c>
      <c r="AB130">
        <v>4.0590583579999997</v>
      </c>
      <c r="AC130">
        <v>2.0252853279999998</v>
      </c>
      <c r="AD130">
        <v>2.0459999999999999E-2</v>
      </c>
      <c r="AE130">
        <v>1.919114E-3</v>
      </c>
      <c r="AF130">
        <v>5.8226258089999998</v>
      </c>
      <c r="AG130">
        <v>9.7154599999999994E-2</v>
      </c>
      <c r="AH130" s="17">
        <v>1.448E-2</v>
      </c>
      <c r="AI130">
        <v>1.657408E-3</v>
      </c>
      <c r="AJ130">
        <v>5.584570781</v>
      </c>
      <c r="AK130" s="18">
        <v>0.20948287600000001</v>
      </c>
      <c r="AL130">
        <v>1.078E-2</v>
      </c>
      <c r="AM130">
        <v>1.2969189999999999E-3</v>
      </c>
      <c r="AN130">
        <v>5.1664266459999997</v>
      </c>
      <c r="AO130">
        <v>0.54237100100000002</v>
      </c>
    </row>
    <row r="131" spans="2:41" x14ac:dyDescent="0.2">
      <c r="B131" t="s">
        <v>326</v>
      </c>
      <c r="C131">
        <v>0.5</v>
      </c>
      <c r="D131">
        <v>10</v>
      </c>
      <c r="E131">
        <v>2</v>
      </c>
      <c r="F131">
        <v>3.7</v>
      </c>
      <c r="G131">
        <v>38.775840000000002</v>
      </c>
      <c r="H131">
        <v>34.047347209999998</v>
      </c>
      <c r="I131">
        <v>3.047744207</v>
      </c>
      <c r="J131">
        <v>2.676089164</v>
      </c>
      <c r="K131" s="17">
        <v>5</v>
      </c>
      <c r="L131">
        <v>2</v>
      </c>
      <c r="M131" s="18">
        <v>3.8</v>
      </c>
      <c r="N131" s="17">
        <v>2.0000000000000001E-4</v>
      </c>
      <c r="O131">
        <v>0</v>
      </c>
      <c r="P131">
        <v>4.9328241300000002</v>
      </c>
      <c r="Q131" s="18">
        <v>6.2410873579999997</v>
      </c>
      <c r="R131" s="24">
        <v>2.0000000000000001E-4</v>
      </c>
      <c r="S131" s="25">
        <v>0</v>
      </c>
      <c r="T131" s="25">
        <v>11.764705879999999</v>
      </c>
      <c r="U131" s="26">
        <v>0</v>
      </c>
      <c r="V131">
        <v>2.0000000000000001E-4</v>
      </c>
      <c r="W131">
        <v>0</v>
      </c>
      <c r="X131">
        <v>9.4474153300000001</v>
      </c>
      <c r="Y131">
        <v>3.173706562</v>
      </c>
      <c r="Z131">
        <v>2.0000000000000001E-4</v>
      </c>
      <c r="AA131">
        <v>0</v>
      </c>
      <c r="AB131">
        <v>1.4106395759999999</v>
      </c>
      <c r="AC131">
        <v>2.4071370679999999</v>
      </c>
      <c r="AD131">
        <v>2.0000000000000001E-4</v>
      </c>
      <c r="AE131">
        <v>0</v>
      </c>
      <c r="AF131">
        <v>0.54071109799999995</v>
      </c>
      <c r="AG131">
        <v>4.5203143000000001E-2</v>
      </c>
      <c r="AH131" s="17">
        <v>2.0000000000000001E-4</v>
      </c>
      <c r="AI131">
        <v>0</v>
      </c>
      <c r="AJ131">
        <v>0.65530102000000001</v>
      </c>
      <c r="AK131" s="18">
        <v>3.2237375999999998E-2</v>
      </c>
      <c r="AL131">
        <v>2.0000000000000001E-4</v>
      </c>
      <c r="AM131">
        <v>0</v>
      </c>
      <c r="AN131">
        <v>0.73091136999999995</v>
      </c>
      <c r="AO131">
        <v>2.0332566999999999E-2</v>
      </c>
    </row>
  </sheetData>
  <mergeCells count="9">
    <mergeCell ref="AD1:AG1"/>
    <mergeCell ref="AH1:AK1"/>
    <mergeCell ref="AL1:AO1"/>
    <mergeCell ref="K1:M1"/>
    <mergeCell ref="C1:J1"/>
    <mergeCell ref="N1:Q1"/>
    <mergeCell ref="R1:U1"/>
    <mergeCell ref="V1:Y1"/>
    <mergeCell ref="Z1:AC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SMILES Materials Info</vt:lpstr>
      <vt:lpstr>Cell Information</vt:lpstr>
      <vt:lpstr>Performance - Rate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Maxwell Giammona</dc:creator>
  <cp:keywords/>
  <dc:description/>
  <cp:lastModifiedBy>Vidushi Sharma</cp:lastModifiedBy>
  <cp:revision/>
  <dcterms:created xsi:type="dcterms:W3CDTF">2023-06-30T22:10:54Z</dcterms:created>
  <dcterms:modified xsi:type="dcterms:W3CDTF">2024-10-22T15:40:40Z</dcterms:modified>
  <cp:category/>
  <cp:contentStatus/>
</cp:coreProperties>
</file>