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ya\Downloads\"/>
    </mc:Choice>
  </mc:AlternateContent>
  <xr:revisionPtr revIDLastSave="0" documentId="13_ncr:1_{C1B37421-2C4B-4A63-83D7-9D08F558FD9D}" xr6:coauthVersionLast="47" xr6:coauthVersionMax="47" xr10:uidLastSave="{00000000-0000-0000-0000-000000000000}"/>
  <bookViews>
    <workbookView xWindow="-108" yWindow="-108" windowWidth="23256" windowHeight="12576" xr2:uid="{ADB8269C-441E-4EA3-BBFF-0F70A78339A0}"/>
  </bookViews>
  <sheets>
    <sheet name="ACE Scoring Calculator" sheetId="4" r:id="rId1"/>
    <sheet name="ACE scoring_Gen" sheetId="3" r:id="rId2"/>
    <sheet name="ACE scoring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4" l="1"/>
  <c r="E25" i="4"/>
  <c r="D25" i="4"/>
  <c r="C25" i="4"/>
  <c r="G25" i="4" s="1"/>
  <c r="H25" i="4" s="1"/>
  <c r="E24" i="4"/>
  <c r="D24" i="4"/>
  <c r="F24" i="4" s="1"/>
  <c r="C24" i="4"/>
  <c r="G24" i="4" s="1"/>
  <c r="H24" i="4" s="1"/>
  <c r="G23" i="4"/>
  <c r="H23" i="4" s="1"/>
  <c r="F23" i="4"/>
  <c r="E23" i="4"/>
  <c r="D23" i="4"/>
  <c r="C23" i="4"/>
  <c r="E22" i="4"/>
  <c r="G22" i="4" s="1"/>
  <c r="D22" i="4"/>
  <c r="F22" i="4" s="1"/>
  <c r="C22" i="4"/>
  <c r="E21" i="4"/>
  <c r="D21" i="4"/>
  <c r="C21" i="4"/>
  <c r="G21" i="4" s="1"/>
  <c r="H21" i="4" s="1"/>
  <c r="E20" i="4"/>
  <c r="D20" i="4"/>
  <c r="F20" i="4" s="1"/>
  <c r="C20" i="4"/>
  <c r="G20" i="4" s="1"/>
  <c r="G19" i="4"/>
  <c r="H19" i="4" s="1"/>
  <c r="F19" i="4"/>
  <c r="E19" i="4"/>
  <c r="D19" i="4"/>
  <c r="C19" i="4"/>
  <c r="E18" i="4"/>
  <c r="G18" i="4" s="1"/>
  <c r="H18" i="4" s="1"/>
  <c r="D18" i="4"/>
  <c r="C18" i="4"/>
  <c r="F18" i="4" s="1"/>
  <c r="E17" i="4"/>
  <c r="D17" i="4"/>
  <c r="C17" i="4"/>
  <c r="F17" i="4" s="1"/>
  <c r="E18" i="3"/>
  <c r="E19" i="3"/>
  <c r="E20" i="3"/>
  <c r="E21" i="3"/>
  <c r="E22" i="3"/>
  <c r="E23" i="3"/>
  <c r="E24" i="3"/>
  <c r="E25" i="3"/>
  <c r="E17" i="3"/>
  <c r="D17" i="3"/>
  <c r="D18" i="3"/>
  <c r="D19" i="3"/>
  <c r="D20" i="3"/>
  <c r="D21" i="3"/>
  <c r="D22" i="3"/>
  <c r="D23" i="3"/>
  <c r="D24" i="3"/>
  <c r="D25" i="3"/>
  <c r="C18" i="3"/>
  <c r="C19" i="3"/>
  <c r="C20" i="3"/>
  <c r="C21" i="3"/>
  <c r="C22" i="3"/>
  <c r="G22" i="3" s="1"/>
  <c r="C23" i="3"/>
  <c r="C24" i="3"/>
  <c r="F24" i="3" s="1"/>
  <c r="C25" i="3"/>
  <c r="C17" i="3"/>
  <c r="F48" i="2"/>
  <c r="F49" i="2"/>
  <c r="F50" i="2"/>
  <c r="F51" i="2"/>
  <c r="F52" i="2"/>
  <c r="F53" i="2"/>
  <c r="F54" i="2"/>
  <c r="F55" i="2"/>
  <c r="F47" i="2"/>
  <c r="N35" i="2"/>
  <c r="N36" i="2"/>
  <c r="N37" i="2"/>
  <c r="N38" i="2"/>
  <c r="N39" i="2"/>
  <c r="N40" i="2"/>
  <c r="N41" i="2"/>
  <c r="N42" i="2"/>
  <c r="N34" i="2"/>
  <c r="F35" i="2"/>
  <c r="F36" i="2"/>
  <c r="F37" i="2"/>
  <c r="F38" i="2"/>
  <c r="F39" i="2"/>
  <c r="F40" i="2"/>
  <c r="F41" i="2"/>
  <c r="F42" i="2"/>
  <c r="F34" i="2"/>
  <c r="N21" i="2"/>
  <c r="N22" i="2"/>
  <c r="N23" i="2"/>
  <c r="N24" i="2"/>
  <c r="N25" i="2"/>
  <c r="N26" i="2"/>
  <c r="N27" i="2"/>
  <c r="N28" i="2"/>
  <c r="N20" i="2"/>
  <c r="F20" i="2"/>
  <c r="E21" i="2"/>
  <c r="E22" i="2"/>
  <c r="E23" i="2"/>
  <c r="E24" i="2"/>
  <c r="E25" i="2"/>
  <c r="E26" i="2"/>
  <c r="E27" i="2"/>
  <c r="F27" i="2" s="1"/>
  <c r="E28" i="2"/>
  <c r="F28" i="2" s="1"/>
  <c r="F21" i="2"/>
  <c r="F22" i="2"/>
  <c r="F23" i="2"/>
  <c r="F24" i="2"/>
  <c r="F25" i="2"/>
  <c r="F26" i="2"/>
  <c r="E48" i="2"/>
  <c r="E49" i="2"/>
  <c r="E50" i="2"/>
  <c r="E51" i="2"/>
  <c r="E52" i="2"/>
  <c r="E53" i="2"/>
  <c r="E54" i="2"/>
  <c r="E55" i="2"/>
  <c r="E47" i="2"/>
  <c r="D48" i="2"/>
  <c r="D49" i="2"/>
  <c r="D50" i="2"/>
  <c r="D51" i="2"/>
  <c r="D52" i="2"/>
  <c r="D53" i="2"/>
  <c r="D54" i="2"/>
  <c r="D55" i="2"/>
  <c r="D47" i="2"/>
  <c r="C48" i="2"/>
  <c r="C49" i="2"/>
  <c r="C50" i="2"/>
  <c r="C51" i="2"/>
  <c r="C52" i="2"/>
  <c r="C53" i="2"/>
  <c r="C54" i="2"/>
  <c r="C55" i="2"/>
  <c r="C47" i="2"/>
  <c r="M35" i="2"/>
  <c r="M36" i="2"/>
  <c r="M37" i="2"/>
  <c r="M38" i="2"/>
  <c r="M39" i="2"/>
  <c r="M40" i="2"/>
  <c r="M41" i="2"/>
  <c r="M42" i="2"/>
  <c r="M34" i="2"/>
  <c r="L35" i="2"/>
  <c r="L36" i="2"/>
  <c r="L37" i="2"/>
  <c r="L38" i="2"/>
  <c r="L39" i="2"/>
  <c r="L40" i="2"/>
  <c r="L41" i="2"/>
  <c r="L42" i="2"/>
  <c r="L34" i="2"/>
  <c r="K35" i="2"/>
  <c r="K36" i="2"/>
  <c r="K37" i="2"/>
  <c r="K38" i="2"/>
  <c r="K39" i="2"/>
  <c r="K40" i="2"/>
  <c r="K41" i="2"/>
  <c r="K42" i="2"/>
  <c r="K34" i="2"/>
  <c r="D35" i="2"/>
  <c r="D36" i="2"/>
  <c r="D37" i="2"/>
  <c r="D38" i="2"/>
  <c r="D39" i="2"/>
  <c r="D40" i="2"/>
  <c r="D41" i="2"/>
  <c r="E41" i="2" s="1"/>
  <c r="D42" i="2"/>
  <c r="D34" i="2"/>
  <c r="C35" i="2"/>
  <c r="E35" i="2" s="1"/>
  <c r="C36" i="2"/>
  <c r="C37" i="2"/>
  <c r="C38" i="2"/>
  <c r="C39" i="2"/>
  <c r="C40" i="2"/>
  <c r="C41" i="2"/>
  <c r="C42" i="2"/>
  <c r="C34" i="2"/>
  <c r="E34" i="2" s="1"/>
  <c r="L21" i="2"/>
  <c r="L22" i="2"/>
  <c r="L23" i="2"/>
  <c r="L24" i="2"/>
  <c r="L25" i="2"/>
  <c r="L26" i="2"/>
  <c r="M26" i="2" s="1"/>
  <c r="L27" i="2"/>
  <c r="L28" i="2"/>
  <c r="L20" i="2"/>
  <c r="K21" i="2"/>
  <c r="K22" i="2"/>
  <c r="K23" i="2"/>
  <c r="K24" i="2"/>
  <c r="K25" i="2"/>
  <c r="K26" i="2"/>
  <c r="K27" i="2"/>
  <c r="M27" i="2" s="1"/>
  <c r="K28" i="2"/>
  <c r="K20" i="2"/>
  <c r="M25" i="2"/>
  <c r="M24" i="2"/>
  <c r="M23" i="2"/>
  <c r="M22" i="2"/>
  <c r="M21" i="2"/>
  <c r="D21" i="2"/>
  <c r="D22" i="2"/>
  <c r="D23" i="2"/>
  <c r="D24" i="2"/>
  <c r="D25" i="2"/>
  <c r="D26" i="2"/>
  <c r="D27" i="2"/>
  <c r="D28" i="2"/>
  <c r="D20" i="2"/>
  <c r="E36" i="2"/>
  <c r="E37" i="2"/>
  <c r="E38" i="2"/>
  <c r="E39" i="2"/>
  <c r="E42" i="2"/>
  <c r="C22" i="2"/>
  <c r="C23" i="2"/>
  <c r="C24" i="2"/>
  <c r="C25" i="2"/>
  <c r="C26" i="2"/>
  <c r="C27" i="2"/>
  <c r="C28" i="2"/>
  <c r="C21" i="2"/>
  <c r="C20" i="2"/>
  <c r="H20" i="4" l="1"/>
  <c r="H22" i="4"/>
  <c r="F21" i="4"/>
  <c r="G17" i="4"/>
  <c r="H17" i="4" s="1"/>
  <c r="G18" i="3"/>
  <c r="H18" i="3" s="1"/>
  <c r="G21" i="3"/>
  <c r="H21" i="3" s="1"/>
  <c r="G20" i="3"/>
  <c r="G23" i="3"/>
  <c r="G19" i="3"/>
  <c r="H19" i="3" s="1"/>
  <c r="F17" i="3"/>
  <c r="G25" i="3"/>
  <c r="G17" i="3"/>
  <c r="H17" i="3" s="1"/>
  <c r="F23" i="3"/>
  <c r="G24" i="3"/>
  <c r="H24" i="3" s="1"/>
  <c r="F22" i="3"/>
  <c r="H22" i="3" s="1"/>
  <c r="F21" i="3"/>
  <c r="F20" i="3"/>
  <c r="F19" i="3"/>
  <c r="F18" i="3"/>
  <c r="F25" i="3"/>
  <c r="M28" i="2"/>
  <c r="M20" i="2"/>
  <c r="E40" i="2"/>
  <c r="E20" i="2"/>
  <c r="H23" i="3" l="1"/>
  <c r="H25" i="3"/>
  <c r="H20" i="3"/>
</calcChain>
</file>

<file path=xl/sharedStrings.xml><?xml version="1.0" encoding="utf-8"?>
<sst xmlns="http://schemas.openxmlformats.org/spreadsheetml/2006/main" count="197" uniqueCount="46">
  <si>
    <t>Total</t>
  </si>
  <si>
    <t>Orientation</t>
  </si>
  <si>
    <t>Attention</t>
  </si>
  <si>
    <t>Registration</t>
  </si>
  <si>
    <t>Recall</t>
  </si>
  <si>
    <t>Remote memory</t>
  </si>
  <si>
    <t>Verbal fluency</t>
  </si>
  <si>
    <t>Naming</t>
  </si>
  <si>
    <t>Language</t>
  </si>
  <si>
    <t>Visuospatial</t>
  </si>
  <si>
    <t>0 yrs</t>
  </si>
  <si>
    <t>1-4 yrs</t>
  </si>
  <si>
    <t>5-8 yrs</t>
  </si>
  <si>
    <t>9-12 yrs</t>
  </si>
  <si>
    <t>&gt;12 yrs</t>
  </si>
  <si>
    <t>Averages</t>
  </si>
  <si>
    <t>Standard deviation (SD)</t>
  </si>
  <si>
    <t>Education</t>
  </si>
  <si>
    <t>Avg - 0 yrs</t>
  </si>
  <si>
    <t>1-4 Year</t>
  </si>
  <si>
    <t>Avg - 1 SD</t>
  </si>
  <si>
    <t>SD - 0 yrs</t>
  </si>
  <si>
    <t>ID, Name, Age</t>
  </si>
  <si>
    <t>0, XYZ, 73</t>
  </si>
  <si>
    <t>Data</t>
  </si>
  <si>
    <t>1, ABC, 37</t>
  </si>
  <si>
    <t>Avg -1 - 4 yrs</t>
  </si>
  <si>
    <t>SD - 1-4 yrs</t>
  </si>
  <si>
    <t>5-8 Year</t>
  </si>
  <si>
    <t>Avg -5 - 8 yrs</t>
  </si>
  <si>
    <t>SD - 5-8 yrs</t>
  </si>
  <si>
    <t>2, PQR, 49</t>
  </si>
  <si>
    <t>3, Tortoise, 19</t>
  </si>
  <si>
    <t>9-12 Year</t>
  </si>
  <si>
    <t>Avg -9 - 12 yrs</t>
  </si>
  <si>
    <t>SD -9 - 12 yrs</t>
  </si>
  <si>
    <t>4, Queens, 26</t>
  </si>
  <si>
    <t>&gt; 12 Year</t>
  </si>
  <si>
    <t>Avg - &gt; 12 yrs</t>
  </si>
  <si>
    <t>SD - &gt; 12 yrs</t>
  </si>
  <si>
    <t>Result</t>
  </si>
  <si>
    <t>Values</t>
  </si>
  <si>
    <t>Years</t>
  </si>
  <si>
    <t>1 SD</t>
  </si>
  <si>
    <t>2 SD</t>
  </si>
  <si>
    <t>Avg - 2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</si>
</sst>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1" fillId="4" borderId="0" xfId="0" applyFont="1" applyFill="1"/>
    <xf numFmtId="0" fontId="0" fillId="6" borderId="0" xfId="0" applyFill="1"/>
    <xf numFmtId="0" fontId="0" fillId="5" borderId="5" xfId="0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0" fillId="0" borderId="7" xfId="0" applyBorder="1"/>
    <xf numFmtId="0" fontId="0" fillId="6" borderId="7" xfId="0" applyFill="1" applyBorder="1"/>
    <xf numFmtId="0" fontId="0" fillId="5" borderId="8" xfId="0" applyFill="1" applyBorder="1"/>
    <xf numFmtId="0" fontId="0" fillId="0" borderId="0" xfId="0" applyAlignment="1">
      <alignment wrapText="1"/>
    </xf>
    <xf numFmtId="0" fontId="0" fillId="0" borderId="1" xfId="0" applyBorder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5406-2839-4F9B-9ACA-EBED87451476}">
  <dimension ref="A1:L25"/>
  <sheetViews>
    <sheetView tabSelected="1" topLeftCell="A13" zoomScale="120" zoomScaleNormal="120" workbookViewId="0">
      <selection activeCell="H17" sqref="H17"/>
    </sheetView>
  </sheetViews>
  <sheetFormatPr defaultRowHeight="14.4" x14ac:dyDescent="0.3"/>
  <cols>
    <col min="1" max="1" width="14.77734375" customWidth="1"/>
    <col min="6" max="7" width="10.77734375" customWidth="1"/>
    <col min="8" max="8" width="16.44140625" bestFit="1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H2" s="29" t="s">
        <v>10</v>
      </c>
      <c r="I2" s="29" t="s">
        <v>11</v>
      </c>
      <c r="J2" s="29" t="s">
        <v>12</v>
      </c>
      <c r="K2" s="29" t="s">
        <v>13</v>
      </c>
      <c r="L2" s="29" t="s">
        <v>14</v>
      </c>
    </row>
    <row r="3" spans="1:12" x14ac:dyDescent="0.3">
      <c r="B3" s="29"/>
      <c r="C3" s="29"/>
      <c r="D3" s="29"/>
      <c r="E3" s="29"/>
      <c r="F3" s="29"/>
      <c r="H3" s="29"/>
      <c r="I3" s="29"/>
      <c r="J3" s="29"/>
      <c r="K3" s="29"/>
      <c r="L3" s="29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s="26" t="s">
        <v>42</v>
      </c>
      <c r="C15" s="26" t="s">
        <v>15</v>
      </c>
      <c r="D15" s="26" t="s">
        <v>43</v>
      </c>
      <c r="E15" s="26" t="s">
        <v>44</v>
      </c>
      <c r="F15" s="26" t="s">
        <v>20</v>
      </c>
      <c r="G15" s="26" t="s">
        <v>45</v>
      </c>
      <c r="H15" s="26" t="s">
        <v>40</v>
      </c>
    </row>
    <row r="16" spans="1:12" x14ac:dyDescent="0.3">
      <c r="A16" s="3" t="s">
        <v>17</v>
      </c>
      <c r="B16" s="24">
        <v>13</v>
      </c>
    </row>
    <row r="17" spans="1:8" x14ac:dyDescent="0.3">
      <c r="A17" s="3" t="s">
        <v>1</v>
      </c>
      <c r="B17" s="27">
        <v>6</v>
      </c>
      <c r="C17">
        <f>IF($B$16=0,B4,IF($B$16&lt;=4,C4,IF($B$16&lt;=8,D4,IF($B$16&lt;=12,E4,F4))))</f>
        <v>7.9</v>
      </c>
      <c r="D17">
        <f>IF($B$16=0,H4,IF($B$16&lt;=4,I4,IF($B$16&lt;=8,J4,IF($B$16&lt;=12,K4,L4))))</f>
        <v>0.6</v>
      </c>
      <c r="E17">
        <f>IF($B$16=0,H4,IF($B$16&lt;=4,I4,IF($B$16&lt;=8,J4,IF($B$16&lt;=12,K4,L4))))*2</f>
        <v>1.2</v>
      </c>
      <c r="F17">
        <f>C17-D17</f>
        <v>7.3000000000000007</v>
      </c>
      <c r="G17">
        <f>C17-E17</f>
        <v>6.7</v>
      </c>
      <c r="H17" s="28" t="str">
        <f>IF(B17&lt;G17, "Major impairment", IF(AND(B17&lt;=F17, B17&gt;=G17), "Minor impairment", "No impairments"))</f>
        <v>Major impairment</v>
      </c>
    </row>
    <row r="18" spans="1:8" x14ac:dyDescent="0.3">
      <c r="A18" s="3" t="s">
        <v>2</v>
      </c>
      <c r="B18" s="27">
        <v>1</v>
      </c>
      <c r="C18">
        <f t="shared" ref="C18:C25" si="0">IF($B$16=0,B5,IF($B$16&lt;=4,C5,IF($B$16&lt;=8,D5,IF($B$16&lt;=12,E5,F5))))</f>
        <v>4.8</v>
      </c>
      <c r="D18">
        <f t="shared" ref="D18:D25" si="1">IF($B$16=0,H5,IF($B$16&lt;=4,I5,IF($B$16&lt;=8,J5,IF($B$16&lt;=12,K5,L5))))</f>
        <v>0.7</v>
      </c>
      <c r="E18">
        <f t="shared" ref="E18:E25" si="2">IF($B$16=0,H5,IF($B$16&lt;=4,I5,IF($B$16&lt;=8,J5,IF($B$16&lt;=12,K5,L5))))*2</f>
        <v>1.4</v>
      </c>
      <c r="F18">
        <f t="shared" ref="F18:F25" si="3">C18-D18</f>
        <v>4.0999999999999996</v>
      </c>
      <c r="G18">
        <f t="shared" ref="G18:G25" si="4">C18-E18</f>
        <v>3.4</v>
      </c>
      <c r="H18" s="2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27">
        <v>2</v>
      </c>
      <c r="C19">
        <f t="shared" si="0"/>
        <v>20.100000000000001</v>
      </c>
      <c r="D19">
        <f t="shared" si="1"/>
        <v>3.2</v>
      </c>
      <c r="E19">
        <f t="shared" si="2"/>
        <v>6.4</v>
      </c>
      <c r="F19">
        <f t="shared" si="3"/>
        <v>16.900000000000002</v>
      </c>
      <c r="G19">
        <f>C19-E19</f>
        <v>13.700000000000001</v>
      </c>
      <c r="H19" s="28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27">
        <v>8</v>
      </c>
      <c r="C20">
        <f t="shared" si="0"/>
        <v>7.2</v>
      </c>
      <c r="D20">
        <f t="shared" si="1"/>
        <v>1.9</v>
      </c>
      <c r="E20">
        <f t="shared" si="2"/>
        <v>3.8</v>
      </c>
      <c r="F20">
        <f t="shared" si="3"/>
        <v>5.3000000000000007</v>
      </c>
      <c r="G20">
        <f t="shared" si="4"/>
        <v>3.4000000000000004</v>
      </c>
      <c r="H20" s="28" t="str">
        <f t="shared" si="5"/>
        <v>No impairments</v>
      </c>
    </row>
    <row r="21" spans="1:8" x14ac:dyDescent="0.3">
      <c r="A21" s="3" t="s">
        <v>5</v>
      </c>
      <c r="B21" s="27">
        <v>2</v>
      </c>
      <c r="C21">
        <f t="shared" si="0"/>
        <v>3.8</v>
      </c>
      <c r="D21">
        <f t="shared" si="1"/>
        <v>0.4</v>
      </c>
      <c r="E21">
        <f t="shared" si="2"/>
        <v>0.8</v>
      </c>
      <c r="F21">
        <f t="shared" si="3"/>
        <v>3.4</v>
      </c>
      <c r="G21">
        <f t="shared" si="4"/>
        <v>3</v>
      </c>
      <c r="H21" s="28" t="str">
        <f t="shared" si="5"/>
        <v>Major impairment</v>
      </c>
    </row>
    <row r="22" spans="1:8" x14ac:dyDescent="0.3">
      <c r="A22" s="3" t="s">
        <v>6</v>
      </c>
      <c r="B22" s="27">
        <v>7</v>
      </c>
      <c r="C22">
        <f t="shared" si="0"/>
        <v>8.9</v>
      </c>
      <c r="D22">
        <f t="shared" si="1"/>
        <v>3.7</v>
      </c>
      <c r="E22">
        <f t="shared" si="2"/>
        <v>7.4</v>
      </c>
      <c r="F22">
        <f t="shared" si="3"/>
        <v>5.2</v>
      </c>
      <c r="G22">
        <f t="shared" si="4"/>
        <v>1.5</v>
      </c>
      <c r="H22" s="28" t="str">
        <f t="shared" si="5"/>
        <v>No impairments</v>
      </c>
    </row>
    <row r="23" spans="1:8" x14ac:dyDescent="0.3">
      <c r="A23" s="3" t="s">
        <v>7</v>
      </c>
      <c r="B23" s="27">
        <v>9</v>
      </c>
      <c r="C23">
        <f t="shared" si="0"/>
        <v>10.8</v>
      </c>
      <c r="D23">
        <f t="shared" si="1"/>
        <v>2.2000000000000002</v>
      </c>
      <c r="E23">
        <f t="shared" si="2"/>
        <v>4.4000000000000004</v>
      </c>
      <c r="F23">
        <f t="shared" si="3"/>
        <v>8.6000000000000014</v>
      </c>
      <c r="G23">
        <f t="shared" si="4"/>
        <v>6.4</v>
      </c>
      <c r="H23" s="28" t="str">
        <f t="shared" si="5"/>
        <v>No impairments</v>
      </c>
    </row>
    <row r="24" spans="1:8" x14ac:dyDescent="0.3">
      <c r="A24" s="3" t="s">
        <v>8</v>
      </c>
      <c r="B24" s="27">
        <v>12</v>
      </c>
      <c r="C24">
        <f t="shared" si="0"/>
        <v>15.7</v>
      </c>
      <c r="D24">
        <f t="shared" si="1"/>
        <v>0.9</v>
      </c>
      <c r="E24">
        <f t="shared" si="2"/>
        <v>1.8</v>
      </c>
      <c r="F24">
        <f t="shared" si="3"/>
        <v>14.799999999999999</v>
      </c>
      <c r="G24">
        <f t="shared" si="4"/>
        <v>13.899999999999999</v>
      </c>
      <c r="H24" s="28" t="str">
        <f t="shared" si="5"/>
        <v>Major impairment</v>
      </c>
    </row>
    <row r="25" spans="1:8" x14ac:dyDescent="0.3">
      <c r="A25" s="3" t="s">
        <v>9</v>
      </c>
      <c r="B25" s="27">
        <v>4</v>
      </c>
      <c r="C25">
        <f t="shared" si="0"/>
        <v>3.8</v>
      </c>
      <c r="D25">
        <f t="shared" si="1"/>
        <v>1.6</v>
      </c>
      <c r="E25">
        <f t="shared" si="2"/>
        <v>3.2</v>
      </c>
      <c r="F25">
        <f t="shared" si="3"/>
        <v>2.1999999999999997</v>
      </c>
      <c r="G25">
        <f t="shared" si="4"/>
        <v>0.59999999999999964</v>
      </c>
      <c r="H25" s="28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41EE-4AEB-41E9-9928-651CDE0E540A}">
  <dimension ref="A1:L25"/>
  <sheetViews>
    <sheetView zoomScale="120" zoomScaleNormal="120" workbookViewId="0">
      <selection activeCell="G25" sqref="G25"/>
    </sheetView>
  </sheetViews>
  <sheetFormatPr defaultRowHeight="14.4" x14ac:dyDescent="0.3"/>
  <cols>
    <col min="1" max="1" width="14.77734375" customWidth="1"/>
    <col min="6" max="7" width="10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5" spans="1:12" x14ac:dyDescent="0.3">
      <c r="B15" t="s">
        <v>42</v>
      </c>
      <c r="C15" t="s">
        <v>15</v>
      </c>
      <c r="D15" t="s">
        <v>43</v>
      </c>
      <c r="E15" t="s">
        <v>44</v>
      </c>
      <c r="F15" t="s">
        <v>20</v>
      </c>
      <c r="G15" t="s">
        <v>45</v>
      </c>
      <c r="H15" t="s">
        <v>40</v>
      </c>
    </row>
    <row r="16" spans="1:12" x14ac:dyDescent="0.3">
      <c r="A16" s="3" t="s">
        <v>17</v>
      </c>
      <c r="B16" s="24">
        <v>13</v>
      </c>
    </row>
    <row r="17" spans="1:8" x14ac:dyDescent="0.3">
      <c r="A17" s="3" t="s">
        <v>1</v>
      </c>
      <c r="B17" s="25">
        <v>6</v>
      </c>
      <c r="C17">
        <f>IF($B$16=0,B4,IF($B$16&lt;=4,C4,IF($B$16&lt;=8,D4,IF($B$16&lt;=12,E4,F4))))</f>
        <v>7.9</v>
      </c>
      <c r="D17">
        <f>IF($B$16=0,H4,IF($B$16&lt;=4,I4,IF($B$16&lt;=8,J4,IF($B$16&lt;=12,K4,L4))))</f>
        <v>0.6</v>
      </c>
      <c r="E17">
        <f>IF($B$16=0,H4,IF($B$16&lt;=4,I4,IF($B$16&lt;=8,J4,IF($B$16&lt;=12,K4,L4))))*2</f>
        <v>1.2</v>
      </c>
      <c r="F17">
        <f>C17-D17</f>
        <v>7.3000000000000007</v>
      </c>
      <c r="G17">
        <f>C17-E17</f>
        <v>6.7</v>
      </c>
      <c r="H17" t="str">
        <f>IF(B17&lt;G17, "Major impairment", IF(AND(B17&lt;=F17, B17&gt;=G17), "Minor impairment", "No impairments"))</f>
        <v>Major impairment</v>
      </c>
    </row>
    <row r="18" spans="1:8" x14ac:dyDescent="0.3">
      <c r="A18" s="3" t="s">
        <v>2</v>
      </c>
      <c r="B18" s="25">
        <v>1</v>
      </c>
      <c r="C18">
        <f t="shared" ref="C18:C25" si="0">IF($B$16=0,B5,IF($B$16&lt;=4,C5,IF($B$16&lt;=8,D5,IF($B$16&lt;=12,E5,F5))))</f>
        <v>4.8</v>
      </c>
      <c r="D18">
        <f t="shared" ref="D18:D25" si="1">IF($B$16=0,H5,IF($B$16&lt;=4,I5,IF($B$16&lt;=8,J5,IF($B$16&lt;=12,K5,L5))))</f>
        <v>0.7</v>
      </c>
      <c r="E18">
        <f t="shared" ref="E18:E25" si="2">IF($B$16=0,H5,IF($B$16&lt;=4,I5,IF($B$16&lt;=8,J5,IF($B$16&lt;=12,K5,L5))))*2</f>
        <v>1.4</v>
      </c>
      <c r="F18">
        <f t="shared" ref="F18:F25" si="3">C18-D18</f>
        <v>4.0999999999999996</v>
      </c>
      <c r="G18">
        <f t="shared" ref="G18:G25" si="4">C18-E18</f>
        <v>3.4</v>
      </c>
      <c r="H18" t="str">
        <f>IF(B18&lt;G18, "Major impairment", IF(AND(B18&lt;=F18, B18&gt;=G18), "Minor impairment", "No impairments"))</f>
        <v>Major impairment</v>
      </c>
    </row>
    <row r="19" spans="1:8" x14ac:dyDescent="0.3">
      <c r="A19" s="3" t="s">
        <v>3</v>
      </c>
      <c r="B19" s="25">
        <v>2</v>
      </c>
      <c r="C19">
        <f t="shared" si="0"/>
        <v>20.100000000000001</v>
      </c>
      <c r="D19">
        <f t="shared" si="1"/>
        <v>3.2</v>
      </c>
      <c r="E19">
        <f t="shared" si="2"/>
        <v>6.4</v>
      </c>
      <c r="F19">
        <f t="shared" si="3"/>
        <v>16.900000000000002</v>
      </c>
      <c r="G19">
        <f>C19-E19</f>
        <v>13.700000000000001</v>
      </c>
      <c r="H19" t="str">
        <f t="shared" ref="H19:H25" si="5">IF(B19&lt;G19, "Major impairment", IF(AND(B19&lt;=F19, B19&gt;=G19), "Minor impairment", "No impairments"))</f>
        <v>Major impairment</v>
      </c>
    </row>
    <row r="20" spans="1:8" x14ac:dyDescent="0.3">
      <c r="A20" s="3" t="s">
        <v>4</v>
      </c>
      <c r="B20" s="25">
        <v>8</v>
      </c>
      <c r="C20">
        <f t="shared" si="0"/>
        <v>7.2</v>
      </c>
      <c r="D20">
        <f t="shared" si="1"/>
        <v>1.9</v>
      </c>
      <c r="E20">
        <f t="shared" si="2"/>
        <v>3.8</v>
      </c>
      <c r="F20">
        <f t="shared" si="3"/>
        <v>5.3000000000000007</v>
      </c>
      <c r="G20">
        <f t="shared" si="4"/>
        <v>3.4000000000000004</v>
      </c>
      <c r="H20" t="str">
        <f t="shared" si="5"/>
        <v>No impairments</v>
      </c>
    </row>
    <row r="21" spans="1:8" x14ac:dyDescent="0.3">
      <c r="A21" s="3" t="s">
        <v>5</v>
      </c>
      <c r="B21" s="25">
        <v>2</v>
      </c>
      <c r="C21">
        <f t="shared" si="0"/>
        <v>3.8</v>
      </c>
      <c r="D21">
        <f t="shared" si="1"/>
        <v>0.4</v>
      </c>
      <c r="E21">
        <f t="shared" si="2"/>
        <v>0.8</v>
      </c>
      <c r="F21">
        <f t="shared" si="3"/>
        <v>3.4</v>
      </c>
      <c r="G21">
        <f t="shared" si="4"/>
        <v>3</v>
      </c>
      <c r="H21" t="str">
        <f t="shared" si="5"/>
        <v>Major impairment</v>
      </c>
    </row>
    <row r="22" spans="1:8" x14ac:dyDescent="0.3">
      <c r="A22" s="3" t="s">
        <v>6</v>
      </c>
      <c r="B22" s="25">
        <v>7</v>
      </c>
      <c r="C22">
        <f t="shared" si="0"/>
        <v>8.9</v>
      </c>
      <c r="D22">
        <f t="shared" si="1"/>
        <v>3.7</v>
      </c>
      <c r="E22">
        <f t="shared" si="2"/>
        <v>7.4</v>
      </c>
      <c r="F22">
        <f t="shared" si="3"/>
        <v>5.2</v>
      </c>
      <c r="G22">
        <f t="shared" si="4"/>
        <v>1.5</v>
      </c>
      <c r="H22" t="str">
        <f t="shared" si="5"/>
        <v>No impairments</v>
      </c>
    </row>
    <row r="23" spans="1:8" x14ac:dyDescent="0.3">
      <c r="A23" s="3" t="s">
        <v>7</v>
      </c>
      <c r="B23" s="25">
        <v>9</v>
      </c>
      <c r="C23">
        <f t="shared" si="0"/>
        <v>10.8</v>
      </c>
      <c r="D23">
        <f t="shared" si="1"/>
        <v>2.2000000000000002</v>
      </c>
      <c r="E23">
        <f t="shared" si="2"/>
        <v>4.4000000000000004</v>
      </c>
      <c r="F23">
        <f t="shared" si="3"/>
        <v>8.6000000000000014</v>
      </c>
      <c r="G23">
        <f t="shared" si="4"/>
        <v>6.4</v>
      </c>
      <c r="H23" t="str">
        <f t="shared" si="5"/>
        <v>No impairments</v>
      </c>
    </row>
    <row r="24" spans="1:8" x14ac:dyDescent="0.3">
      <c r="A24" s="3" t="s">
        <v>8</v>
      </c>
      <c r="B24" s="25">
        <v>12</v>
      </c>
      <c r="C24">
        <f t="shared" si="0"/>
        <v>15.7</v>
      </c>
      <c r="D24">
        <f t="shared" si="1"/>
        <v>0.9</v>
      </c>
      <c r="E24">
        <f t="shared" si="2"/>
        <v>1.8</v>
      </c>
      <c r="F24">
        <f t="shared" si="3"/>
        <v>14.799999999999999</v>
      </c>
      <c r="G24">
        <f t="shared" si="4"/>
        <v>13.899999999999999</v>
      </c>
      <c r="H24" t="str">
        <f t="shared" si="5"/>
        <v>Major impairment</v>
      </c>
    </row>
    <row r="25" spans="1:8" x14ac:dyDescent="0.3">
      <c r="A25" s="3" t="s">
        <v>9</v>
      </c>
      <c r="B25" s="25">
        <v>4</v>
      </c>
      <c r="C25">
        <f t="shared" si="0"/>
        <v>3.8</v>
      </c>
      <c r="D25">
        <f t="shared" si="1"/>
        <v>1.6</v>
      </c>
      <c r="E25">
        <f t="shared" si="2"/>
        <v>3.2</v>
      </c>
      <c r="F25">
        <f t="shared" si="3"/>
        <v>2.1999999999999997</v>
      </c>
      <c r="G25">
        <f t="shared" si="4"/>
        <v>0.59999999999999964</v>
      </c>
      <c r="H25" t="str">
        <f t="shared" si="5"/>
        <v>No impairments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B59A-51EC-41AF-94B1-B924BC983D74}">
  <dimension ref="A1:N55"/>
  <sheetViews>
    <sheetView topLeftCell="A37" zoomScale="120" zoomScaleNormal="120" workbookViewId="0">
      <selection activeCell="F35" sqref="F35"/>
    </sheetView>
  </sheetViews>
  <sheetFormatPr defaultRowHeight="14.4" x14ac:dyDescent="0.3"/>
  <cols>
    <col min="1" max="1" width="14.77734375" customWidth="1"/>
    <col min="6" max="6" width="14.109375" customWidth="1"/>
    <col min="7" max="7" width="3.77734375" customWidth="1"/>
    <col min="13" max="13" width="9" customWidth="1"/>
    <col min="14" max="14" width="14.33203125" bestFit="1" customWidth="1"/>
  </cols>
  <sheetData>
    <row r="1" spans="1:12" x14ac:dyDescent="0.3">
      <c r="C1" t="s">
        <v>15</v>
      </c>
      <c r="I1" t="s">
        <v>16</v>
      </c>
    </row>
    <row r="2" spans="1:12" x14ac:dyDescent="0.3">
      <c r="A2" s="2" t="s">
        <v>17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">
      <c r="B3" s="1"/>
      <c r="C3" s="1"/>
      <c r="D3" s="1"/>
      <c r="E3" s="1"/>
      <c r="F3" s="1"/>
      <c r="H3" s="1"/>
      <c r="I3" s="1"/>
      <c r="J3" s="1"/>
      <c r="K3" s="1"/>
      <c r="L3" s="1"/>
    </row>
    <row r="4" spans="1:12" x14ac:dyDescent="0.3">
      <c r="A4" s="3" t="s">
        <v>1</v>
      </c>
      <c r="B4" s="4">
        <v>3.9</v>
      </c>
      <c r="C4" s="4">
        <v>5.7</v>
      </c>
      <c r="D4" s="4">
        <v>6.6</v>
      </c>
      <c r="E4" s="4">
        <v>7.7</v>
      </c>
      <c r="F4" s="4">
        <v>7.9</v>
      </c>
      <c r="H4">
        <v>1.8</v>
      </c>
      <c r="I4">
        <v>1.8</v>
      </c>
      <c r="J4">
        <v>1.8</v>
      </c>
      <c r="K4">
        <v>0.9</v>
      </c>
      <c r="L4">
        <v>0.6</v>
      </c>
    </row>
    <row r="5" spans="1:12" x14ac:dyDescent="0.3">
      <c r="A5" s="3" t="s">
        <v>2</v>
      </c>
      <c r="B5" s="4">
        <v>1.4</v>
      </c>
      <c r="C5" s="4">
        <v>2.7</v>
      </c>
      <c r="D5" s="4">
        <v>3.3</v>
      </c>
      <c r="E5" s="4">
        <v>4.5</v>
      </c>
      <c r="F5" s="4">
        <v>4.8</v>
      </c>
      <c r="H5">
        <v>1.3</v>
      </c>
      <c r="I5">
        <v>1.6</v>
      </c>
      <c r="J5">
        <v>1.5</v>
      </c>
      <c r="K5">
        <v>1.1000000000000001</v>
      </c>
      <c r="L5">
        <v>0.7</v>
      </c>
    </row>
    <row r="6" spans="1:12" x14ac:dyDescent="0.3">
      <c r="A6" s="3" t="s">
        <v>3</v>
      </c>
      <c r="B6" s="4">
        <v>10.6</v>
      </c>
      <c r="C6" s="4">
        <v>13.4</v>
      </c>
      <c r="D6" s="4">
        <v>14.7</v>
      </c>
      <c r="E6" s="4">
        <v>18.100000000000001</v>
      </c>
      <c r="F6" s="4">
        <v>20.100000000000001</v>
      </c>
      <c r="H6">
        <v>4.4000000000000004</v>
      </c>
      <c r="I6">
        <v>4.4000000000000004</v>
      </c>
      <c r="J6">
        <v>3.9</v>
      </c>
      <c r="K6">
        <v>4.3</v>
      </c>
      <c r="L6">
        <v>3.2</v>
      </c>
    </row>
    <row r="7" spans="1:12" x14ac:dyDescent="0.3">
      <c r="A7" s="3" t="s">
        <v>4</v>
      </c>
      <c r="B7" s="4">
        <v>3.8</v>
      </c>
      <c r="C7" s="4">
        <v>4.3</v>
      </c>
      <c r="D7" s="4">
        <v>4.8</v>
      </c>
      <c r="E7" s="4">
        <v>6.2</v>
      </c>
      <c r="F7" s="4">
        <v>7.2</v>
      </c>
      <c r="H7">
        <v>1.9</v>
      </c>
      <c r="I7">
        <v>2.1</v>
      </c>
      <c r="J7">
        <v>2</v>
      </c>
      <c r="K7">
        <v>2.2999999999999998</v>
      </c>
      <c r="L7">
        <v>1.9</v>
      </c>
    </row>
    <row r="8" spans="1:12" x14ac:dyDescent="0.3">
      <c r="A8" s="3" t="s">
        <v>5</v>
      </c>
      <c r="B8" s="4">
        <v>1</v>
      </c>
      <c r="C8" s="4">
        <v>1.9</v>
      </c>
      <c r="D8" s="4">
        <v>2.6</v>
      </c>
      <c r="E8" s="4">
        <v>3.5</v>
      </c>
      <c r="F8" s="4">
        <v>3.8</v>
      </c>
      <c r="H8">
        <v>0.9</v>
      </c>
      <c r="I8">
        <v>1.2</v>
      </c>
      <c r="J8">
        <v>1.1000000000000001</v>
      </c>
      <c r="K8">
        <v>0.7</v>
      </c>
      <c r="L8">
        <v>0.4</v>
      </c>
    </row>
    <row r="9" spans="1:12" x14ac:dyDescent="0.3">
      <c r="A9" s="3" t="s">
        <v>6</v>
      </c>
      <c r="B9" s="4">
        <v>4.3</v>
      </c>
      <c r="C9" s="4">
        <v>5.8</v>
      </c>
      <c r="D9" s="4">
        <v>6.3</v>
      </c>
      <c r="E9" s="4">
        <v>8.3000000000000007</v>
      </c>
      <c r="F9" s="4">
        <v>8.9</v>
      </c>
      <c r="H9">
        <v>2.1</v>
      </c>
      <c r="I9">
        <v>2.8</v>
      </c>
      <c r="J9">
        <v>2.6</v>
      </c>
      <c r="K9">
        <v>3.1</v>
      </c>
      <c r="L9">
        <v>3.7</v>
      </c>
    </row>
    <row r="10" spans="1:12" x14ac:dyDescent="0.3">
      <c r="A10" s="3" t="s">
        <v>7</v>
      </c>
      <c r="B10" s="4">
        <v>5.2</v>
      </c>
      <c r="C10" s="4">
        <v>6.9</v>
      </c>
      <c r="D10" s="4">
        <v>7.6</v>
      </c>
      <c r="E10" s="4">
        <v>9.8000000000000007</v>
      </c>
      <c r="F10" s="4">
        <v>10.8</v>
      </c>
      <c r="H10">
        <v>2.2000000000000002</v>
      </c>
      <c r="I10">
        <v>2.8</v>
      </c>
      <c r="J10">
        <v>2.9</v>
      </c>
      <c r="K10">
        <v>2.6</v>
      </c>
      <c r="L10">
        <v>2.2000000000000002</v>
      </c>
    </row>
    <row r="11" spans="1:12" x14ac:dyDescent="0.3">
      <c r="A11" s="3" t="s">
        <v>8</v>
      </c>
      <c r="B11" s="4">
        <v>11</v>
      </c>
      <c r="C11" s="4">
        <v>13.3</v>
      </c>
      <c r="D11" s="4">
        <v>14.3</v>
      </c>
      <c r="E11" s="4">
        <v>15.6</v>
      </c>
      <c r="F11" s="4">
        <v>15.7</v>
      </c>
      <c r="H11">
        <v>1.4</v>
      </c>
      <c r="I11">
        <v>1.8</v>
      </c>
      <c r="J11">
        <v>1.8</v>
      </c>
      <c r="K11">
        <v>1</v>
      </c>
      <c r="L11">
        <v>0.9</v>
      </c>
    </row>
    <row r="12" spans="1:12" x14ac:dyDescent="0.3">
      <c r="A12" s="3" t="s">
        <v>9</v>
      </c>
      <c r="B12" s="4">
        <v>0.2</v>
      </c>
      <c r="C12" s="4">
        <v>0.9</v>
      </c>
      <c r="D12" s="4">
        <v>1.4</v>
      </c>
      <c r="E12" s="4">
        <v>2.8</v>
      </c>
      <c r="F12" s="4">
        <v>3.8</v>
      </c>
      <c r="H12">
        <v>0.4</v>
      </c>
      <c r="I12">
        <v>1.2</v>
      </c>
      <c r="J12">
        <v>1.3</v>
      </c>
      <c r="K12">
        <v>1.8</v>
      </c>
      <c r="L12">
        <v>1.6</v>
      </c>
    </row>
    <row r="13" spans="1:12" x14ac:dyDescent="0.3">
      <c r="A13" s="3" t="s">
        <v>0</v>
      </c>
      <c r="B13" s="5">
        <v>42.8</v>
      </c>
      <c r="C13" s="5">
        <v>55.9</v>
      </c>
      <c r="D13" s="5">
        <v>62.6</v>
      </c>
      <c r="E13" s="5">
        <v>77</v>
      </c>
      <c r="F13" s="5">
        <v>83.4</v>
      </c>
      <c r="G13" s="2"/>
      <c r="H13" s="5">
        <v>9.8000000000000007</v>
      </c>
      <c r="I13" s="5">
        <v>12.5</v>
      </c>
      <c r="J13" s="5">
        <v>11.4</v>
      </c>
      <c r="K13" s="5">
        <v>10.199999999999999</v>
      </c>
      <c r="L13" s="5">
        <v>7.2</v>
      </c>
    </row>
    <row r="16" spans="1:12" ht="15" thickBot="1" x14ac:dyDescent="0.35"/>
    <row r="17" spans="1:14" x14ac:dyDescent="0.3">
      <c r="A17" s="6" t="s">
        <v>22</v>
      </c>
      <c r="B17" s="7" t="s">
        <v>23</v>
      </c>
      <c r="C17" s="8"/>
      <c r="D17" s="8"/>
      <c r="E17" s="8"/>
      <c r="F17" s="9"/>
      <c r="I17" s="6" t="s">
        <v>22</v>
      </c>
      <c r="J17" s="7" t="s">
        <v>25</v>
      </c>
      <c r="K17" s="8"/>
      <c r="L17" s="8"/>
      <c r="M17" s="8"/>
      <c r="N17" s="9"/>
    </row>
    <row r="18" spans="1:14" x14ac:dyDescent="0.3">
      <c r="A18" s="10" t="s">
        <v>17</v>
      </c>
      <c r="B18" s="2">
        <v>0</v>
      </c>
      <c r="F18" s="11"/>
      <c r="I18" s="10" t="s">
        <v>17</v>
      </c>
      <c r="J18" s="2" t="s">
        <v>19</v>
      </c>
      <c r="N18" s="11"/>
    </row>
    <row r="19" spans="1:14" ht="28.8" x14ac:dyDescent="0.3">
      <c r="A19" s="12" t="s">
        <v>24</v>
      </c>
      <c r="B19" s="13" t="s">
        <v>41</v>
      </c>
      <c r="C19" t="s">
        <v>18</v>
      </c>
      <c r="D19" t="s">
        <v>21</v>
      </c>
      <c r="E19" s="14" t="s">
        <v>20</v>
      </c>
      <c r="F19" s="15" t="s">
        <v>40</v>
      </c>
      <c r="I19" s="12" t="s">
        <v>24</v>
      </c>
      <c r="J19" s="13" t="s">
        <v>41</v>
      </c>
      <c r="K19" s="22" t="s">
        <v>26</v>
      </c>
      <c r="L19" s="22" t="s">
        <v>27</v>
      </c>
      <c r="M19" s="14" t="s">
        <v>20</v>
      </c>
      <c r="N19" s="15" t="s">
        <v>40</v>
      </c>
    </row>
    <row r="20" spans="1:14" x14ac:dyDescent="0.3">
      <c r="A20" s="16" t="s">
        <v>1</v>
      </c>
      <c r="B20" s="13">
        <v>6</v>
      </c>
      <c r="C20">
        <f t="shared" ref="C20:C28" si="0">B4</f>
        <v>3.9</v>
      </c>
      <c r="D20">
        <f>H4</f>
        <v>1.8</v>
      </c>
      <c r="E20" s="14">
        <f>C20-D20</f>
        <v>2.0999999999999996</v>
      </c>
      <c r="F20" s="15" t="str">
        <f>IF(B20&lt;E20,"Mildly Impaired","Great")</f>
        <v>Great</v>
      </c>
      <c r="I20" s="16" t="s">
        <v>1</v>
      </c>
      <c r="J20" s="13">
        <v>5</v>
      </c>
      <c r="K20">
        <f>C4</f>
        <v>5.7</v>
      </c>
      <c r="L20">
        <f>I4</f>
        <v>1.8</v>
      </c>
      <c r="M20" s="14">
        <f>K20-L20</f>
        <v>3.9000000000000004</v>
      </c>
      <c r="N20" s="15" t="str">
        <f>IF(J20&lt;M20,"Mildly Impaired","Great")</f>
        <v>Great</v>
      </c>
    </row>
    <row r="21" spans="1:14" x14ac:dyDescent="0.3">
      <c r="A21" s="16" t="s">
        <v>2</v>
      </c>
      <c r="B21" s="13">
        <v>3</v>
      </c>
      <c r="C21">
        <f t="shared" si="0"/>
        <v>1.4</v>
      </c>
      <c r="D21">
        <f t="shared" ref="D21:D28" si="1">H5</f>
        <v>1.3</v>
      </c>
      <c r="E21" s="14">
        <f t="shared" ref="E21:E28" si="2">C21-D21</f>
        <v>9.9999999999999867E-2</v>
      </c>
      <c r="F21" s="15" t="str">
        <f t="shared" ref="F21:F28" si="3">IF(B21&lt;E21,"Mildly Impaired","Great")</f>
        <v>Great</v>
      </c>
      <c r="I21" s="16" t="s">
        <v>2</v>
      </c>
      <c r="J21" s="13">
        <v>4</v>
      </c>
      <c r="K21">
        <f t="shared" ref="K21:K28" si="4">C5</f>
        <v>2.7</v>
      </c>
      <c r="L21">
        <f t="shared" ref="L21:L28" si="5">I5</f>
        <v>1.6</v>
      </c>
      <c r="M21" s="14">
        <f t="shared" ref="M21:M28" si="6">K21-L21</f>
        <v>1.1000000000000001</v>
      </c>
      <c r="N21" s="15" t="str">
        <f t="shared" ref="N21:N28" si="7">IF(J21&lt;M21,"Mildly Impaired","Great")</f>
        <v>Great</v>
      </c>
    </row>
    <row r="22" spans="1:14" x14ac:dyDescent="0.3">
      <c r="A22" s="16" t="s">
        <v>3</v>
      </c>
      <c r="B22" s="13">
        <v>22</v>
      </c>
      <c r="C22">
        <f t="shared" si="0"/>
        <v>10.6</v>
      </c>
      <c r="D22">
        <f t="shared" si="1"/>
        <v>4.4000000000000004</v>
      </c>
      <c r="E22" s="14">
        <f t="shared" si="2"/>
        <v>6.1999999999999993</v>
      </c>
      <c r="F22" s="15" t="str">
        <f t="shared" si="3"/>
        <v>Great</v>
      </c>
      <c r="I22" s="16" t="s">
        <v>3</v>
      </c>
      <c r="J22" s="13">
        <v>18</v>
      </c>
      <c r="K22">
        <f t="shared" si="4"/>
        <v>13.4</v>
      </c>
      <c r="L22">
        <f t="shared" si="5"/>
        <v>4.4000000000000004</v>
      </c>
      <c r="M22" s="14">
        <f t="shared" si="6"/>
        <v>9</v>
      </c>
      <c r="N22" s="15" t="str">
        <f t="shared" si="7"/>
        <v>Great</v>
      </c>
    </row>
    <row r="23" spans="1:14" x14ac:dyDescent="0.3">
      <c r="A23" s="16" t="s">
        <v>4</v>
      </c>
      <c r="B23" s="13">
        <v>1</v>
      </c>
      <c r="C23">
        <f t="shared" si="0"/>
        <v>3.8</v>
      </c>
      <c r="D23">
        <f t="shared" si="1"/>
        <v>1.9</v>
      </c>
      <c r="E23" s="14">
        <f t="shared" si="2"/>
        <v>1.9</v>
      </c>
      <c r="F23" s="15" t="str">
        <f t="shared" si="3"/>
        <v>Mildly Impaired</v>
      </c>
      <c r="I23" s="16" t="s">
        <v>4</v>
      </c>
      <c r="J23" s="13">
        <v>5</v>
      </c>
      <c r="K23">
        <f t="shared" si="4"/>
        <v>4.3</v>
      </c>
      <c r="L23">
        <f t="shared" si="5"/>
        <v>2.1</v>
      </c>
      <c r="M23" s="14">
        <f t="shared" si="6"/>
        <v>2.1999999999999997</v>
      </c>
      <c r="N23" s="15" t="str">
        <f t="shared" si="7"/>
        <v>Great</v>
      </c>
    </row>
    <row r="24" spans="1:14" x14ac:dyDescent="0.3">
      <c r="A24" s="16" t="s">
        <v>5</v>
      </c>
      <c r="B24" s="13">
        <v>3</v>
      </c>
      <c r="C24">
        <f t="shared" si="0"/>
        <v>1</v>
      </c>
      <c r="D24">
        <f t="shared" si="1"/>
        <v>0.9</v>
      </c>
      <c r="E24" s="14">
        <f t="shared" si="2"/>
        <v>9.9999999999999978E-2</v>
      </c>
      <c r="F24" s="15" t="str">
        <f t="shared" si="3"/>
        <v>Great</v>
      </c>
      <c r="I24" s="16" t="s">
        <v>5</v>
      </c>
      <c r="J24" s="13">
        <v>4</v>
      </c>
      <c r="K24">
        <f t="shared" si="4"/>
        <v>1.9</v>
      </c>
      <c r="L24">
        <f t="shared" si="5"/>
        <v>1.2</v>
      </c>
      <c r="M24" s="14">
        <f t="shared" si="6"/>
        <v>0.7</v>
      </c>
      <c r="N24" s="15" t="str">
        <f t="shared" si="7"/>
        <v>Great</v>
      </c>
    </row>
    <row r="25" spans="1:14" x14ac:dyDescent="0.3">
      <c r="A25" s="16" t="s">
        <v>6</v>
      </c>
      <c r="B25" s="13">
        <v>4</v>
      </c>
      <c r="C25">
        <f t="shared" si="0"/>
        <v>4.3</v>
      </c>
      <c r="D25">
        <f t="shared" si="1"/>
        <v>2.1</v>
      </c>
      <c r="E25" s="14">
        <f t="shared" si="2"/>
        <v>2.1999999999999997</v>
      </c>
      <c r="F25" s="15" t="str">
        <f t="shared" si="3"/>
        <v>Great</v>
      </c>
      <c r="I25" s="16" t="s">
        <v>6</v>
      </c>
      <c r="J25" s="13">
        <v>12</v>
      </c>
      <c r="K25">
        <f t="shared" si="4"/>
        <v>5.8</v>
      </c>
      <c r="L25">
        <f t="shared" si="5"/>
        <v>2.8</v>
      </c>
      <c r="M25" s="14">
        <f t="shared" si="6"/>
        <v>3</v>
      </c>
      <c r="N25" s="15" t="str">
        <f t="shared" si="7"/>
        <v>Great</v>
      </c>
    </row>
    <row r="26" spans="1:14" x14ac:dyDescent="0.3">
      <c r="A26" s="16" t="s">
        <v>7</v>
      </c>
      <c r="B26" s="13">
        <v>11</v>
      </c>
      <c r="C26">
        <f t="shared" si="0"/>
        <v>5.2</v>
      </c>
      <c r="D26">
        <f t="shared" si="1"/>
        <v>2.2000000000000002</v>
      </c>
      <c r="E26" s="14">
        <f t="shared" si="2"/>
        <v>3</v>
      </c>
      <c r="F26" s="15" t="str">
        <f t="shared" si="3"/>
        <v>Great</v>
      </c>
      <c r="I26" s="16" t="s">
        <v>7</v>
      </c>
      <c r="J26" s="13">
        <v>5</v>
      </c>
      <c r="K26">
        <f t="shared" si="4"/>
        <v>6.9</v>
      </c>
      <c r="L26">
        <f t="shared" si="5"/>
        <v>2.8</v>
      </c>
      <c r="M26" s="14">
        <f t="shared" si="6"/>
        <v>4.1000000000000005</v>
      </c>
      <c r="N26" s="15" t="str">
        <f t="shared" si="7"/>
        <v>Great</v>
      </c>
    </row>
    <row r="27" spans="1:14" x14ac:dyDescent="0.3">
      <c r="A27" s="16" t="s">
        <v>8</v>
      </c>
      <c r="B27" s="13">
        <v>14</v>
      </c>
      <c r="C27">
        <f t="shared" si="0"/>
        <v>11</v>
      </c>
      <c r="D27">
        <f t="shared" si="1"/>
        <v>1.4</v>
      </c>
      <c r="E27" s="14">
        <f t="shared" si="2"/>
        <v>9.6</v>
      </c>
      <c r="F27" s="15" t="str">
        <f t="shared" si="3"/>
        <v>Great</v>
      </c>
      <c r="I27" s="16" t="s">
        <v>8</v>
      </c>
      <c r="J27" s="13">
        <v>4</v>
      </c>
      <c r="K27">
        <f t="shared" si="4"/>
        <v>13.3</v>
      </c>
      <c r="L27">
        <f t="shared" si="5"/>
        <v>1.8</v>
      </c>
      <c r="M27" s="14">
        <f t="shared" si="6"/>
        <v>11.5</v>
      </c>
      <c r="N27" s="15" t="str">
        <f t="shared" si="7"/>
        <v>Mildly Impaired</v>
      </c>
    </row>
    <row r="28" spans="1:14" ht="15" thickBot="1" x14ac:dyDescent="0.35">
      <c r="A28" s="17" t="s">
        <v>9</v>
      </c>
      <c r="B28" s="18">
        <v>2</v>
      </c>
      <c r="C28" s="19">
        <f t="shared" si="0"/>
        <v>0.2</v>
      </c>
      <c r="D28" s="19">
        <f t="shared" si="1"/>
        <v>0.4</v>
      </c>
      <c r="E28" s="20">
        <f t="shared" si="2"/>
        <v>-0.2</v>
      </c>
      <c r="F28" s="21" t="str">
        <f t="shared" si="3"/>
        <v>Great</v>
      </c>
      <c r="I28" s="17" t="s">
        <v>9</v>
      </c>
      <c r="J28" s="18">
        <v>2</v>
      </c>
      <c r="K28" s="19">
        <f t="shared" si="4"/>
        <v>0.9</v>
      </c>
      <c r="L28" s="19">
        <f t="shared" si="5"/>
        <v>1.2</v>
      </c>
      <c r="M28" s="20">
        <f t="shared" si="6"/>
        <v>-0.29999999999999993</v>
      </c>
      <c r="N28" s="21" t="str">
        <f t="shared" si="7"/>
        <v>Great</v>
      </c>
    </row>
    <row r="30" spans="1:14" ht="15" thickBot="1" x14ac:dyDescent="0.35"/>
    <row r="31" spans="1:14" x14ac:dyDescent="0.3">
      <c r="A31" s="23" t="s">
        <v>22</v>
      </c>
      <c r="B31" s="8" t="s">
        <v>31</v>
      </c>
      <c r="C31" s="8"/>
      <c r="D31" s="8"/>
      <c r="E31" s="8"/>
      <c r="F31" s="9"/>
      <c r="I31" s="23" t="s">
        <v>22</v>
      </c>
      <c r="J31" s="8" t="s">
        <v>32</v>
      </c>
      <c r="K31" s="8"/>
      <c r="L31" s="8"/>
      <c r="M31" s="8"/>
      <c r="N31" s="9"/>
    </row>
    <row r="32" spans="1:14" x14ac:dyDescent="0.3">
      <c r="A32" s="12" t="s">
        <v>17</v>
      </c>
      <c r="B32" t="s">
        <v>28</v>
      </c>
      <c r="F32" s="11"/>
      <c r="I32" s="12" t="s">
        <v>17</v>
      </c>
      <c r="J32" t="s">
        <v>33</v>
      </c>
      <c r="N32" s="11"/>
    </row>
    <row r="33" spans="1:14" ht="28.8" x14ac:dyDescent="0.3">
      <c r="A33" s="12" t="s">
        <v>24</v>
      </c>
      <c r="B33" s="13" t="s">
        <v>41</v>
      </c>
      <c r="C33" s="22" t="s">
        <v>29</v>
      </c>
      <c r="D33" s="22" t="s">
        <v>30</v>
      </c>
      <c r="E33" s="14" t="s">
        <v>20</v>
      </c>
      <c r="F33" s="15" t="s">
        <v>40</v>
      </c>
      <c r="I33" s="12" t="s">
        <v>24</v>
      </c>
      <c r="J33" s="13" t="s">
        <v>41</v>
      </c>
      <c r="K33" s="22" t="s">
        <v>34</v>
      </c>
      <c r="L33" s="22" t="s">
        <v>35</v>
      </c>
      <c r="M33" s="14" t="s">
        <v>20</v>
      </c>
      <c r="N33" s="15" t="s">
        <v>40</v>
      </c>
    </row>
    <row r="34" spans="1:14" x14ac:dyDescent="0.3">
      <c r="A34" s="16" t="s">
        <v>1</v>
      </c>
      <c r="B34" s="13">
        <v>6</v>
      </c>
      <c r="C34">
        <f>D4</f>
        <v>6.6</v>
      </c>
      <c r="D34">
        <f>J4</f>
        <v>1.8</v>
      </c>
      <c r="E34" s="14">
        <f>C34-D34</f>
        <v>4.8</v>
      </c>
      <c r="F34" s="15" t="str">
        <f>IF(B34&lt;E34,"Mildly Impaired","Great")</f>
        <v>Great</v>
      </c>
      <c r="I34" s="16" t="s">
        <v>1</v>
      </c>
      <c r="J34" s="13">
        <v>6</v>
      </c>
      <c r="K34">
        <f>E4</f>
        <v>7.7</v>
      </c>
      <c r="L34">
        <f>K4</f>
        <v>0.9</v>
      </c>
      <c r="M34" s="14">
        <f>K34-L34</f>
        <v>6.8</v>
      </c>
      <c r="N34" s="15" t="str">
        <f>IF(J34&lt;M34,"Mildly Impaired","Great")</f>
        <v>Mildly Impaired</v>
      </c>
    </row>
    <row r="35" spans="1:14" x14ac:dyDescent="0.3">
      <c r="A35" s="16" t="s">
        <v>2</v>
      </c>
      <c r="B35" s="13">
        <v>1</v>
      </c>
      <c r="C35">
        <f t="shared" ref="C35:C42" si="8">D5</f>
        <v>3.3</v>
      </c>
      <c r="D35">
        <f t="shared" ref="D35:D42" si="9">J5</f>
        <v>1.5</v>
      </c>
      <c r="E35" s="14">
        <f t="shared" ref="E35:E42" si="10">C35-D35</f>
        <v>1.7999999999999998</v>
      </c>
      <c r="F35" s="15" t="str">
        <f t="shared" ref="F35:F42" si="11">IF(B35&lt;E35,"Mildly Impaired","Great")</f>
        <v>Mildly Impaired</v>
      </c>
      <c r="I35" s="16" t="s">
        <v>2</v>
      </c>
      <c r="J35" s="13">
        <v>1</v>
      </c>
      <c r="K35">
        <f t="shared" ref="K35:K42" si="12">E5</f>
        <v>4.5</v>
      </c>
      <c r="L35">
        <f t="shared" ref="L35:L42" si="13">K5</f>
        <v>1.1000000000000001</v>
      </c>
      <c r="M35" s="14">
        <f t="shared" ref="M35:M42" si="14">K35-L35</f>
        <v>3.4</v>
      </c>
      <c r="N35" s="15" t="str">
        <f t="shared" ref="N35:N42" si="15">IF(J35&lt;M35,"Mildly Impaired","Great")</f>
        <v>Mildly Impaired</v>
      </c>
    </row>
    <row r="36" spans="1:14" x14ac:dyDescent="0.3">
      <c r="A36" s="16" t="s">
        <v>3</v>
      </c>
      <c r="B36" s="13">
        <v>2</v>
      </c>
      <c r="C36">
        <f t="shared" si="8"/>
        <v>14.7</v>
      </c>
      <c r="D36">
        <f t="shared" si="9"/>
        <v>3.9</v>
      </c>
      <c r="E36" s="14">
        <f t="shared" si="10"/>
        <v>10.799999999999999</v>
      </c>
      <c r="F36" s="15" t="str">
        <f t="shared" si="11"/>
        <v>Mildly Impaired</v>
      </c>
      <c r="I36" s="16" t="s">
        <v>3</v>
      </c>
      <c r="J36" s="13">
        <v>2</v>
      </c>
      <c r="K36">
        <f t="shared" si="12"/>
        <v>18.100000000000001</v>
      </c>
      <c r="L36">
        <f t="shared" si="13"/>
        <v>4.3</v>
      </c>
      <c r="M36" s="14">
        <f t="shared" si="14"/>
        <v>13.8</v>
      </c>
      <c r="N36" s="15" t="str">
        <f t="shared" si="15"/>
        <v>Mildly Impaired</v>
      </c>
    </row>
    <row r="37" spans="1:14" x14ac:dyDescent="0.3">
      <c r="A37" s="16" t="s">
        <v>4</v>
      </c>
      <c r="B37" s="13">
        <v>8</v>
      </c>
      <c r="C37">
        <f t="shared" si="8"/>
        <v>4.8</v>
      </c>
      <c r="D37">
        <f t="shared" si="9"/>
        <v>2</v>
      </c>
      <c r="E37" s="14">
        <f t="shared" si="10"/>
        <v>2.8</v>
      </c>
      <c r="F37" s="15" t="str">
        <f t="shared" si="11"/>
        <v>Great</v>
      </c>
      <c r="I37" s="16" t="s">
        <v>4</v>
      </c>
      <c r="J37" s="13">
        <v>8</v>
      </c>
      <c r="K37">
        <f t="shared" si="12"/>
        <v>6.2</v>
      </c>
      <c r="L37">
        <f t="shared" si="13"/>
        <v>2.2999999999999998</v>
      </c>
      <c r="M37" s="14">
        <f t="shared" si="14"/>
        <v>3.9000000000000004</v>
      </c>
      <c r="N37" s="15" t="str">
        <f t="shared" si="15"/>
        <v>Great</v>
      </c>
    </row>
    <row r="38" spans="1:14" x14ac:dyDescent="0.3">
      <c r="A38" s="16" t="s">
        <v>5</v>
      </c>
      <c r="B38" s="13">
        <v>2</v>
      </c>
      <c r="C38">
        <f t="shared" si="8"/>
        <v>2.6</v>
      </c>
      <c r="D38">
        <f t="shared" si="9"/>
        <v>1.1000000000000001</v>
      </c>
      <c r="E38" s="14">
        <f t="shared" si="10"/>
        <v>1.5</v>
      </c>
      <c r="F38" s="15" t="str">
        <f t="shared" si="11"/>
        <v>Great</v>
      </c>
      <c r="I38" s="16" t="s">
        <v>5</v>
      </c>
      <c r="J38" s="13">
        <v>2</v>
      </c>
      <c r="K38">
        <f t="shared" si="12"/>
        <v>3.5</v>
      </c>
      <c r="L38">
        <f t="shared" si="13"/>
        <v>0.7</v>
      </c>
      <c r="M38" s="14">
        <f t="shared" si="14"/>
        <v>2.8</v>
      </c>
      <c r="N38" s="15" t="str">
        <f t="shared" si="15"/>
        <v>Mildly Impaired</v>
      </c>
    </row>
    <row r="39" spans="1:14" x14ac:dyDescent="0.3">
      <c r="A39" s="16" t="s">
        <v>6</v>
      </c>
      <c r="B39" s="13">
        <v>7</v>
      </c>
      <c r="C39">
        <f t="shared" si="8"/>
        <v>6.3</v>
      </c>
      <c r="D39">
        <f t="shared" si="9"/>
        <v>2.6</v>
      </c>
      <c r="E39" s="14">
        <f t="shared" si="10"/>
        <v>3.6999999999999997</v>
      </c>
      <c r="F39" s="15" t="str">
        <f t="shared" si="11"/>
        <v>Great</v>
      </c>
      <c r="I39" s="16" t="s">
        <v>6</v>
      </c>
      <c r="J39" s="13">
        <v>7</v>
      </c>
      <c r="K39">
        <f t="shared" si="12"/>
        <v>8.3000000000000007</v>
      </c>
      <c r="L39">
        <f t="shared" si="13"/>
        <v>3.1</v>
      </c>
      <c r="M39" s="14">
        <f t="shared" si="14"/>
        <v>5.2000000000000011</v>
      </c>
      <c r="N39" s="15" t="str">
        <f t="shared" si="15"/>
        <v>Great</v>
      </c>
    </row>
    <row r="40" spans="1:14" x14ac:dyDescent="0.3">
      <c r="A40" s="16" t="s">
        <v>7</v>
      </c>
      <c r="B40" s="13">
        <v>9</v>
      </c>
      <c r="C40">
        <f t="shared" si="8"/>
        <v>7.6</v>
      </c>
      <c r="D40">
        <f t="shared" si="9"/>
        <v>2.9</v>
      </c>
      <c r="E40" s="14">
        <f t="shared" si="10"/>
        <v>4.6999999999999993</v>
      </c>
      <c r="F40" s="15" t="str">
        <f t="shared" si="11"/>
        <v>Great</v>
      </c>
      <c r="I40" s="16" t="s">
        <v>7</v>
      </c>
      <c r="J40" s="13">
        <v>9</v>
      </c>
      <c r="K40">
        <f t="shared" si="12"/>
        <v>9.8000000000000007</v>
      </c>
      <c r="L40">
        <f t="shared" si="13"/>
        <v>2.6</v>
      </c>
      <c r="M40" s="14">
        <f t="shared" si="14"/>
        <v>7.2000000000000011</v>
      </c>
      <c r="N40" s="15" t="str">
        <f t="shared" si="15"/>
        <v>Great</v>
      </c>
    </row>
    <row r="41" spans="1:14" x14ac:dyDescent="0.3">
      <c r="A41" s="16" t="s">
        <v>8</v>
      </c>
      <c r="B41" s="13">
        <v>12</v>
      </c>
      <c r="C41">
        <f t="shared" si="8"/>
        <v>14.3</v>
      </c>
      <c r="D41">
        <f t="shared" si="9"/>
        <v>1.8</v>
      </c>
      <c r="E41" s="14">
        <f t="shared" si="10"/>
        <v>12.5</v>
      </c>
      <c r="F41" s="15" t="str">
        <f t="shared" si="11"/>
        <v>Mildly Impaired</v>
      </c>
      <c r="I41" s="16" t="s">
        <v>8</v>
      </c>
      <c r="J41" s="13">
        <v>12</v>
      </c>
      <c r="K41">
        <f t="shared" si="12"/>
        <v>15.6</v>
      </c>
      <c r="L41">
        <f t="shared" si="13"/>
        <v>1</v>
      </c>
      <c r="M41" s="14">
        <f t="shared" si="14"/>
        <v>14.6</v>
      </c>
      <c r="N41" s="15" t="str">
        <f t="shared" si="15"/>
        <v>Mildly Impaired</v>
      </c>
    </row>
    <row r="42" spans="1:14" ht="15" thickBot="1" x14ac:dyDescent="0.35">
      <c r="A42" s="17" t="s">
        <v>9</v>
      </c>
      <c r="B42" s="18">
        <v>4</v>
      </c>
      <c r="C42" s="19">
        <f t="shared" si="8"/>
        <v>1.4</v>
      </c>
      <c r="D42" s="19">
        <f t="shared" si="9"/>
        <v>1.3</v>
      </c>
      <c r="E42" s="20">
        <f t="shared" si="10"/>
        <v>9.9999999999999867E-2</v>
      </c>
      <c r="F42" s="21" t="str">
        <f t="shared" si="11"/>
        <v>Great</v>
      </c>
      <c r="I42" s="17" t="s">
        <v>9</v>
      </c>
      <c r="J42" s="18">
        <v>4</v>
      </c>
      <c r="K42" s="19">
        <f t="shared" si="12"/>
        <v>2.8</v>
      </c>
      <c r="L42" s="19">
        <f t="shared" si="13"/>
        <v>1.8</v>
      </c>
      <c r="M42" s="20">
        <f t="shared" si="14"/>
        <v>0.99999999999999978</v>
      </c>
      <c r="N42" s="21" t="str">
        <f t="shared" si="15"/>
        <v>Great</v>
      </c>
    </row>
    <row r="43" spans="1:14" ht="15" thickBot="1" x14ac:dyDescent="0.35"/>
    <row r="44" spans="1:14" x14ac:dyDescent="0.3">
      <c r="A44" s="23" t="s">
        <v>22</v>
      </c>
      <c r="B44" s="8" t="s">
        <v>36</v>
      </c>
      <c r="C44" s="8"/>
      <c r="D44" s="8"/>
      <c r="E44" s="8"/>
      <c r="F44" s="9"/>
    </row>
    <row r="45" spans="1:14" x14ac:dyDescent="0.3">
      <c r="A45" s="12" t="s">
        <v>17</v>
      </c>
      <c r="B45" t="s">
        <v>37</v>
      </c>
      <c r="F45" s="11"/>
    </row>
    <row r="46" spans="1:14" ht="28.8" x14ac:dyDescent="0.3">
      <c r="A46" s="12" t="s">
        <v>24</v>
      </c>
      <c r="B46" s="13" t="s">
        <v>41</v>
      </c>
      <c r="C46" s="22" t="s">
        <v>38</v>
      </c>
      <c r="D46" s="22" t="s">
        <v>39</v>
      </c>
      <c r="E46" s="14" t="s">
        <v>20</v>
      </c>
      <c r="F46" s="15" t="s">
        <v>40</v>
      </c>
    </row>
    <row r="47" spans="1:14" x14ac:dyDescent="0.3">
      <c r="A47" s="16" t="s">
        <v>1</v>
      </c>
      <c r="B47" s="13">
        <v>6</v>
      </c>
      <c r="C47">
        <f>F4</f>
        <v>7.9</v>
      </c>
      <c r="D47">
        <f>L4</f>
        <v>0.6</v>
      </c>
      <c r="E47" s="14">
        <f>C47-D47</f>
        <v>7.3000000000000007</v>
      </c>
      <c r="F47" s="15" t="str">
        <f>IF(B47&lt;E47,"Mildly Impaired","Great")</f>
        <v>Mildly Impaired</v>
      </c>
    </row>
    <row r="48" spans="1:14" x14ac:dyDescent="0.3">
      <c r="A48" s="16" t="s">
        <v>2</v>
      </c>
      <c r="B48" s="13">
        <v>1</v>
      </c>
      <c r="C48">
        <f t="shared" ref="C48:C55" si="16">F5</f>
        <v>4.8</v>
      </c>
      <c r="D48">
        <f t="shared" ref="D48:D55" si="17">L5</f>
        <v>0.7</v>
      </c>
      <c r="E48" s="14">
        <f t="shared" ref="E48:E55" si="18">C48-D48</f>
        <v>4.0999999999999996</v>
      </c>
      <c r="F48" s="15" t="str">
        <f t="shared" ref="F48:F55" si="19">IF(B48&lt;E48,"Mildly Impaired","Great")</f>
        <v>Mildly Impaired</v>
      </c>
    </row>
    <row r="49" spans="1:6" x14ac:dyDescent="0.3">
      <c r="A49" s="16" t="s">
        <v>3</v>
      </c>
      <c r="B49" s="13">
        <v>2</v>
      </c>
      <c r="C49">
        <f t="shared" si="16"/>
        <v>20.100000000000001</v>
      </c>
      <c r="D49">
        <f t="shared" si="17"/>
        <v>3.2</v>
      </c>
      <c r="E49" s="14">
        <f t="shared" si="18"/>
        <v>16.900000000000002</v>
      </c>
      <c r="F49" s="15" t="str">
        <f t="shared" si="19"/>
        <v>Mildly Impaired</v>
      </c>
    </row>
    <row r="50" spans="1:6" x14ac:dyDescent="0.3">
      <c r="A50" s="16" t="s">
        <v>4</v>
      </c>
      <c r="B50" s="13">
        <v>8</v>
      </c>
      <c r="C50">
        <f t="shared" si="16"/>
        <v>7.2</v>
      </c>
      <c r="D50">
        <f t="shared" si="17"/>
        <v>1.9</v>
      </c>
      <c r="E50" s="14">
        <f t="shared" si="18"/>
        <v>5.3000000000000007</v>
      </c>
      <c r="F50" s="15" t="str">
        <f t="shared" si="19"/>
        <v>Great</v>
      </c>
    </row>
    <row r="51" spans="1:6" x14ac:dyDescent="0.3">
      <c r="A51" s="16" t="s">
        <v>5</v>
      </c>
      <c r="B51" s="13">
        <v>2</v>
      </c>
      <c r="C51">
        <f t="shared" si="16"/>
        <v>3.8</v>
      </c>
      <c r="D51">
        <f t="shared" si="17"/>
        <v>0.4</v>
      </c>
      <c r="E51" s="14">
        <f t="shared" si="18"/>
        <v>3.4</v>
      </c>
      <c r="F51" s="15" t="str">
        <f t="shared" si="19"/>
        <v>Mildly Impaired</v>
      </c>
    </row>
    <row r="52" spans="1:6" x14ac:dyDescent="0.3">
      <c r="A52" s="16" t="s">
        <v>6</v>
      </c>
      <c r="B52" s="13">
        <v>7</v>
      </c>
      <c r="C52">
        <f t="shared" si="16"/>
        <v>8.9</v>
      </c>
      <c r="D52">
        <f t="shared" si="17"/>
        <v>3.7</v>
      </c>
      <c r="E52" s="14">
        <f t="shared" si="18"/>
        <v>5.2</v>
      </c>
      <c r="F52" s="15" t="str">
        <f t="shared" si="19"/>
        <v>Great</v>
      </c>
    </row>
    <row r="53" spans="1:6" x14ac:dyDescent="0.3">
      <c r="A53" s="16" t="s">
        <v>7</v>
      </c>
      <c r="B53" s="13">
        <v>9</v>
      </c>
      <c r="C53">
        <f t="shared" si="16"/>
        <v>10.8</v>
      </c>
      <c r="D53">
        <f t="shared" si="17"/>
        <v>2.2000000000000002</v>
      </c>
      <c r="E53" s="14">
        <f t="shared" si="18"/>
        <v>8.6000000000000014</v>
      </c>
      <c r="F53" s="15" t="str">
        <f t="shared" si="19"/>
        <v>Great</v>
      </c>
    </row>
    <row r="54" spans="1:6" x14ac:dyDescent="0.3">
      <c r="A54" s="16" t="s">
        <v>8</v>
      </c>
      <c r="B54" s="13">
        <v>12</v>
      </c>
      <c r="C54">
        <f t="shared" si="16"/>
        <v>15.7</v>
      </c>
      <c r="D54">
        <f t="shared" si="17"/>
        <v>0.9</v>
      </c>
      <c r="E54" s="14">
        <f t="shared" si="18"/>
        <v>14.799999999999999</v>
      </c>
      <c r="F54" s="15" t="str">
        <f t="shared" si="19"/>
        <v>Mildly Impaired</v>
      </c>
    </row>
    <row r="55" spans="1:6" ht="15" thickBot="1" x14ac:dyDescent="0.35">
      <c r="A55" s="17" t="s">
        <v>9</v>
      </c>
      <c r="B55" s="18">
        <v>4</v>
      </c>
      <c r="C55" s="19">
        <f t="shared" si="16"/>
        <v>3.8</v>
      </c>
      <c r="D55" s="19">
        <f t="shared" si="17"/>
        <v>1.6</v>
      </c>
      <c r="E55" s="20">
        <f t="shared" si="18"/>
        <v>2.1999999999999997</v>
      </c>
      <c r="F55" s="21" t="str">
        <f t="shared" si="19"/>
        <v>Great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ACE Scoring Calculator</vt:lpstr>
      <vt:lpstr>ACE scoring_Gen</vt:lpstr>
      <vt:lpstr>ACE 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Vidya</cp:lastModifiedBy>
  <dcterms:created xsi:type="dcterms:W3CDTF">2019-05-28T11:44:45Z</dcterms:created>
  <dcterms:modified xsi:type="dcterms:W3CDTF">2023-04-01T12:30:40Z</dcterms:modified>
</cp:coreProperties>
</file>