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ya\Downloads\"/>
    </mc:Choice>
  </mc:AlternateContent>
  <xr:revisionPtr revIDLastSave="0" documentId="13_ncr:1_{42E3A847-66BD-43E3-A76D-8E4CD6BB5827}" xr6:coauthVersionLast="47" xr6:coauthVersionMax="47" xr10:uidLastSave="{00000000-0000-0000-0000-000000000000}"/>
  <bookViews>
    <workbookView xWindow="-108" yWindow="-108" windowWidth="23256" windowHeight="12576" xr2:uid="{ADB8269C-441E-4EA3-BBFF-0F70A78339A0}"/>
  </bookViews>
  <sheets>
    <sheet name="ACE Scoring Calculator" sheetId="4" r:id="rId1"/>
    <sheet name="ACE scoring_Gen" sheetId="3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4" l="1"/>
  <c r="G27" i="4"/>
  <c r="F27" i="4"/>
  <c r="E27" i="4"/>
  <c r="D27" i="4"/>
  <c r="C27" i="4"/>
  <c r="B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8" i="3"/>
  <c r="E19" i="3"/>
  <c r="E20" i="3"/>
  <c r="E21" i="3"/>
  <c r="E22" i="3"/>
  <c r="E23" i="3"/>
  <c r="E24" i="3"/>
  <c r="E25" i="3"/>
  <c r="E17" i="3"/>
  <c r="D17" i="3"/>
  <c r="D18" i="3"/>
  <c r="D19" i="3"/>
  <c r="D20" i="3"/>
  <c r="D21" i="3"/>
  <c r="D22" i="3"/>
  <c r="D23" i="3"/>
  <c r="D24" i="3"/>
  <c r="D25" i="3"/>
  <c r="C18" i="3"/>
  <c r="C19" i="3"/>
  <c r="C20" i="3"/>
  <c r="C21" i="3"/>
  <c r="C22" i="3"/>
  <c r="G22" i="3" s="1"/>
  <c r="C23" i="3"/>
  <c r="C24" i="3"/>
  <c r="F24" i="3" s="1"/>
  <c r="C25" i="3"/>
  <c r="C17" i="3"/>
  <c r="G20" i="4" l="1"/>
  <c r="G25" i="4"/>
  <c r="G22" i="4"/>
  <c r="G19" i="4"/>
  <c r="F25" i="4"/>
  <c r="F23" i="4"/>
  <c r="F21" i="4"/>
  <c r="G24" i="4"/>
  <c r="F20" i="4"/>
  <c r="F19" i="4"/>
  <c r="G21" i="4"/>
  <c r="G23" i="4"/>
  <c r="G26" i="4"/>
  <c r="F24" i="4"/>
  <c r="F26" i="4"/>
  <c r="F18" i="4"/>
  <c r="F22" i="4"/>
  <c r="G18" i="4"/>
  <c r="G18" i="3"/>
  <c r="H18" i="3" s="1"/>
  <c r="G21" i="3"/>
  <c r="H21" i="3" s="1"/>
  <c r="G20" i="3"/>
  <c r="G23" i="3"/>
  <c r="G19" i="3"/>
  <c r="H19" i="3" s="1"/>
  <c r="F17" i="3"/>
  <c r="G25" i="3"/>
  <c r="G17" i="3"/>
  <c r="F23" i="3"/>
  <c r="G24" i="3"/>
  <c r="H24" i="3" s="1"/>
  <c r="F22" i="3"/>
  <c r="H22" i="3" s="1"/>
  <c r="F21" i="3"/>
  <c r="F20" i="3"/>
  <c r="F19" i="3"/>
  <c r="F18" i="3"/>
  <c r="F25" i="3"/>
  <c r="H20" i="4" l="1"/>
  <c r="H25" i="4"/>
  <c r="H19" i="4"/>
  <c r="H22" i="4"/>
  <c r="H23" i="4"/>
  <c r="H21" i="4"/>
  <c r="H24" i="4"/>
  <c r="H26" i="4"/>
  <c r="H18" i="4"/>
  <c r="H17" i="3"/>
  <c r="H23" i="3"/>
  <c r="H25" i="3"/>
  <c r="H20" i="3"/>
</calcChain>
</file>

<file path=xl/sharedStrings.xml><?xml version="1.0" encoding="utf-8"?>
<sst xmlns="http://schemas.openxmlformats.org/spreadsheetml/2006/main" count="91" uniqueCount="34">
  <si>
    <t>Total</t>
  </si>
  <si>
    <t>Orientation</t>
  </si>
  <si>
    <t>Attention</t>
  </si>
  <si>
    <t>Registration</t>
  </si>
  <si>
    <t>Recall</t>
  </si>
  <si>
    <t>Remote memory</t>
  </si>
  <si>
    <t>Verbal fluency</t>
  </si>
  <si>
    <t>Naming</t>
  </si>
  <si>
    <t>Language</t>
  </si>
  <si>
    <t>Visuospatial</t>
  </si>
  <si>
    <t>0 yrs</t>
  </si>
  <si>
    <t>1-4 yrs</t>
  </si>
  <si>
    <t>5-8 yrs</t>
  </si>
  <si>
    <t>9-12 yrs</t>
  </si>
  <si>
    <t>&gt;12 yrs</t>
  </si>
  <si>
    <t>Averages</t>
  </si>
  <si>
    <t>Standard deviation (SD)</t>
  </si>
  <si>
    <t>Education</t>
  </si>
  <si>
    <t>Avg - 1 SD</t>
  </si>
  <si>
    <t>Result</t>
  </si>
  <si>
    <t>Years</t>
  </si>
  <si>
    <t>1 SD</t>
  </si>
  <si>
    <t>2 SD</t>
  </si>
  <si>
    <t>Avg - 2 SD</t>
  </si>
  <si>
    <t>( Enter the years of education for the patient )</t>
  </si>
  <si>
    <t>Notes</t>
  </si>
  <si>
    <t>- Cell values in green mean there is no impairment</t>
  </si>
  <si>
    <t>- Cell values in red indicate major impairment</t>
  </si>
  <si>
    <t>1. Enter the number of years of education in the yellow highlighted cell - B16</t>
  </si>
  <si>
    <t xml:space="preserve">2. The average values and standard deviation values will be populated automatically based on number of years of education </t>
  </si>
  <si>
    <t>3. Enter the scores for the patient in the subsequent cells - B18 to B26</t>
  </si>
  <si>
    <t>4. All scores values in column B will be highlighted automatically as follows</t>
  </si>
  <si>
    <t>- Cell values in orange indicate minor impairment</t>
  </si>
  <si>
    <t>5. Only cells B17 to B26 are editable.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</si>
</sst>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 vertical="top"/>
    </xf>
    <xf numFmtId="1" fontId="1" fillId="6" borderId="1" xfId="0" applyNumberFormat="1" applyFont="1" applyFill="1" applyBorder="1" applyAlignment="1" applyProtection="1">
      <alignment horizontal="center"/>
      <protection locked="0"/>
    </xf>
    <xf numFmtId="1" fontId="1" fillId="5" borderId="1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3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3" borderId="1" xfId="0" applyFont="1" applyFill="1" applyBorder="1" applyProtection="1">
      <protection locked="0"/>
    </xf>
    <xf numFmtId="0" fontId="0" fillId="2" borderId="0" xfId="0" applyFill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1" fontId="1" fillId="4" borderId="1" xfId="0" applyNumberFormat="1" applyFont="1" applyFill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3">
    <dxf>
      <fill>
        <patternFill patternType="solid">
          <fgColor auto="1"/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5406-2839-4F9B-9ACA-EBED87451476}">
  <dimension ref="A1:L37"/>
  <sheetViews>
    <sheetView tabSelected="1" topLeftCell="A4" zoomScale="120" zoomScaleNormal="120" workbookViewId="0">
      <selection activeCell="L17" sqref="L17"/>
    </sheetView>
  </sheetViews>
  <sheetFormatPr defaultRowHeight="14.4" x14ac:dyDescent="0.3"/>
  <cols>
    <col min="1" max="1" width="14.77734375" style="10" customWidth="1"/>
    <col min="2" max="5" width="8.88671875" style="10"/>
    <col min="6" max="7" width="10.77734375" style="10" customWidth="1"/>
    <col min="8" max="8" width="16.44140625" style="10" bestFit="1" customWidth="1"/>
    <col min="9" max="12" width="8.88671875" style="10"/>
    <col min="13" max="13" width="9" style="10" customWidth="1"/>
    <col min="14" max="14" width="14.33203125" style="10" bestFit="1" customWidth="1"/>
    <col min="15" max="16384" width="8.88671875" style="10"/>
  </cols>
  <sheetData>
    <row r="1" spans="1:12" x14ac:dyDescent="0.3">
      <c r="A1"/>
      <c r="B1"/>
      <c r="C1" t="s">
        <v>15</v>
      </c>
      <c r="D1"/>
      <c r="E1"/>
      <c r="F1"/>
      <c r="G1"/>
      <c r="H1"/>
      <c r="I1" t="s">
        <v>16</v>
      </c>
      <c r="J1"/>
      <c r="K1"/>
      <c r="L1"/>
    </row>
    <row r="2" spans="1:12" x14ac:dyDescent="0.3">
      <c r="A2" s="2" t="s">
        <v>17</v>
      </c>
      <c r="B2" s="17" t="s">
        <v>10</v>
      </c>
      <c r="C2" s="17" t="s">
        <v>11</v>
      </c>
      <c r="D2" s="17" t="s">
        <v>12</v>
      </c>
      <c r="E2" s="17" t="s">
        <v>13</v>
      </c>
      <c r="F2" s="17" t="s">
        <v>14</v>
      </c>
      <c r="G2"/>
      <c r="H2" s="17" t="s">
        <v>10</v>
      </c>
      <c r="I2" s="17" t="s">
        <v>11</v>
      </c>
      <c r="J2" s="17" t="s">
        <v>12</v>
      </c>
      <c r="K2" s="17" t="s">
        <v>13</v>
      </c>
      <c r="L2" s="17" t="s">
        <v>14</v>
      </c>
    </row>
    <row r="3" spans="1:12" x14ac:dyDescent="0.3">
      <c r="A3"/>
      <c r="B3" s="17"/>
      <c r="C3" s="17"/>
      <c r="D3" s="17"/>
      <c r="E3" s="17"/>
      <c r="F3" s="17"/>
      <c r="G3"/>
      <c r="H3" s="17"/>
      <c r="I3" s="17"/>
      <c r="J3" s="17"/>
      <c r="K3" s="17"/>
      <c r="L3" s="17"/>
    </row>
    <row r="4" spans="1:12" x14ac:dyDescent="0.3">
      <c r="A4" s="3" t="s">
        <v>1</v>
      </c>
      <c r="B4" s="4">
        <v>3.9</v>
      </c>
      <c r="C4" s="4">
        <v>5.7</v>
      </c>
      <c r="D4" s="4">
        <v>6.6</v>
      </c>
      <c r="E4" s="4">
        <v>7.7</v>
      </c>
      <c r="F4" s="4">
        <v>7.9</v>
      </c>
      <c r="G4"/>
      <c r="H4">
        <v>1.8</v>
      </c>
      <c r="I4">
        <v>1.8</v>
      </c>
      <c r="J4">
        <v>1.8</v>
      </c>
      <c r="K4">
        <v>0.9</v>
      </c>
      <c r="L4">
        <v>0.6</v>
      </c>
    </row>
    <row r="5" spans="1:12" x14ac:dyDescent="0.3">
      <c r="A5" s="3" t="s">
        <v>2</v>
      </c>
      <c r="B5" s="4">
        <v>1.4</v>
      </c>
      <c r="C5" s="4">
        <v>2.7</v>
      </c>
      <c r="D5" s="4">
        <v>3.3</v>
      </c>
      <c r="E5" s="4">
        <v>4.5</v>
      </c>
      <c r="F5" s="4">
        <v>4.8</v>
      </c>
      <c r="G5"/>
      <c r="H5">
        <v>1.3</v>
      </c>
      <c r="I5">
        <v>1.6</v>
      </c>
      <c r="J5">
        <v>1.5</v>
      </c>
      <c r="K5">
        <v>1.1000000000000001</v>
      </c>
      <c r="L5">
        <v>0.7</v>
      </c>
    </row>
    <row r="6" spans="1:12" x14ac:dyDescent="0.3">
      <c r="A6" s="3" t="s">
        <v>3</v>
      </c>
      <c r="B6" s="4">
        <v>10.6</v>
      </c>
      <c r="C6" s="4">
        <v>13.4</v>
      </c>
      <c r="D6" s="4">
        <v>14.7</v>
      </c>
      <c r="E6" s="4">
        <v>18.100000000000001</v>
      </c>
      <c r="F6" s="4">
        <v>20.100000000000001</v>
      </c>
      <c r="G6"/>
      <c r="H6">
        <v>4.4000000000000004</v>
      </c>
      <c r="I6">
        <v>4.4000000000000004</v>
      </c>
      <c r="J6">
        <v>3.9</v>
      </c>
      <c r="K6">
        <v>4.3</v>
      </c>
      <c r="L6">
        <v>3.2</v>
      </c>
    </row>
    <row r="7" spans="1:12" x14ac:dyDescent="0.3">
      <c r="A7" s="3" t="s">
        <v>4</v>
      </c>
      <c r="B7" s="4">
        <v>3.8</v>
      </c>
      <c r="C7" s="4">
        <v>4.3</v>
      </c>
      <c r="D7" s="4">
        <v>4.8</v>
      </c>
      <c r="E7" s="4">
        <v>6.2</v>
      </c>
      <c r="F7" s="4">
        <v>7.2</v>
      </c>
      <c r="G7"/>
      <c r="H7">
        <v>1.9</v>
      </c>
      <c r="I7">
        <v>2.1</v>
      </c>
      <c r="J7">
        <v>2</v>
      </c>
      <c r="K7">
        <v>2.2999999999999998</v>
      </c>
      <c r="L7">
        <v>1.9</v>
      </c>
    </row>
    <row r="8" spans="1:12" x14ac:dyDescent="0.3">
      <c r="A8" s="3" t="s">
        <v>5</v>
      </c>
      <c r="B8" s="4">
        <v>1</v>
      </c>
      <c r="C8" s="4">
        <v>1.9</v>
      </c>
      <c r="D8" s="4">
        <v>2.6</v>
      </c>
      <c r="E8" s="4">
        <v>3.5</v>
      </c>
      <c r="F8" s="4">
        <v>3.8</v>
      </c>
      <c r="G8"/>
      <c r="H8">
        <v>0.9</v>
      </c>
      <c r="I8">
        <v>1.2</v>
      </c>
      <c r="J8">
        <v>1.1000000000000001</v>
      </c>
      <c r="K8">
        <v>0.7</v>
      </c>
      <c r="L8">
        <v>0.4</v>
      </c>
    </row>
    <row r="9" spans="1:12" x14ac:dyDescent="0.3">
      <c r="A9" s="3" t="s">
        <v>6</v>
      </c>
      <c r="B9" s="4">
        <v>4.3</v>
      </c>
      <c r="C9" s="4">
        <v>5.8</v>
      </c>
      <c r="D9" s="4">
        <v>6.3</v>
      </c>
      <c r="E9" s="4">
        <v>8.3000000000000007</v>
      </c>
      <c r="F9" s="4">
        <v>8.9</v>
      </c>
      <c r="G9"/>
      <c r="H9">
        <v>2.1</v>
      </c>
      <c r="I9">
        <v>2.8</v>
      </c>
      <c r="J9">
        <v>2.6</v>
      </c>
      <c r="K9">
        <v>3.1</v>
      </c>
      <c r="L9">
        <v>3.7</v>
      </c>
    </row>
    <row r="10" spans="1:12" x14ac:dyDescent="0.3">
      <c r="A10" s="3" t="s">
        <v>7</v>
      </c>
      <c r="B10" s="4">
        <v>5.2</v>
      </c>
      <c r="C10" s="4">
        <v>6.9</v>
      </c>
      <c r="D10" s="4">
        <v>7.6</v>
      </c>
      <c r="E10" s="4">
        <v>9.8000000000000007</v>
      </c>
      <c r="F10" s="4">
        <v>10.8</v>
      </c>
      <c r="G10"/>
      <c r="H10">
        <v>2.2000000000000002</v>
      </c>
      <c r="I10">
        <v>2.8</v>
      </c>
      <c r="J10">
        <v>2.9</v>
      </c>
      <c r="K10">
        <v>2.6</v>
      </c>
      <c r="L10">
        <v>2.2000000000000002</v>
      </c>
    </row>
    <row r="11" spans="1:12" x14ac:dyDescent="0.3">
      <c r="A11" s="3" t="s">
        <v>8</v>
      </c>
      <c r="B11" s="4">
        <v>11</v>
      </c>
      <c r="C11" s="4">
        <v>13.3</v>
      </c>
      <c r="D11" s="4">
        <v>14.3</v>
      </c>
      <c r="E11" s="4">
        <v>15.6</v>
      </c>
      <c r="F11" s="4">
        <v>15.7</v>
      </c>
      <c r="G11"/>
      <c r="H11">
        <v>1.4</v>
      </c>
      <c r="I11">
        <v>1.8</v>
      </c>
      <c r="J11">
        <v>1.8</v>
      </c>
      <c r="K11">
        <v>1</v>
      </c>
      <c r="L11">
        <v>0.9</v>
      </c>
    </row>
    <row r="12" spans="1:12" x14ac:dyDescent="0.3">
      <c r="A12" s="3" t="s">
        <v>9</v>
      </c>
      <c r="B12" s="4">
        <v>0.2</v>
      </c>
      <c r="C12" s="4">
        <v>0.9</v>
      </c>
      <c r="D12" s="4">
        <v>1.4</v>
      </c>
      <c r="E12" s="4">
        <v>2.8</v>
      </c>
      <c r="F12" s="4">
        <v>3.8</v>
      </c>
      <c r="G12"/>
      <c r="H12">
        <v>0.4</v>
      </c>
      <c r="I12">
        <v>1.2</v>
      </c>
      <c r="J12">
        <v>1.3</v>
      </c>
      <c r="K12">
        <v>1.8</v>
      </c>
      <c r="L12">
        <v>1.6</v>
      </c>
    </row>
    <row r="13" spans="1:12" x14ac:dyDescent="0.3">
      <c r="A13" s="3" t="s">
        <v>0</v>
      </c>
      <c r="B13" s="5">
        <v>42.8</v>
      </c>
      <c r="C13" s="5">
        <v>55.9</v>
      </c>
      <c r="D13" s="5">
        <v>62.6</v>
      </c>
      <c r="E13" s="5">
        <v>77</v>
      </c>
      <c r="F13" s="5">
        <v>83.4</v>
      </c>
      <c r="G13" s="2"/>
      <c r="H13" s="5">
        <v>9.8000000000000007</v>
      </c>
      <c r="I13" s="5">
        <v>12.5</v>
      </c>
      <c r="J13" s="5">
        <v>11.4</v>
      </c>
      <c r="K13" s="5">
        <v>10.199999999999999</v>
      </c>
      <c r="L13" s="5">
        <v>7.2</v>
      </c>
    </row>
    <row r="14" spans="1:12" x14ac:dyDescent="0.3">
      <c r="A14" s="12"/>
      <c r="B14" s="13"/>
      <c r="C14" s="13"/>
      <c r="D14" s="13"/>
      <c r="E14" s="13"/>
      <c r="F14" s="13"/>
      <c r="G14" s="11"/>
      <c r="H14" s="13"/>
      <c r="I14" s="13"/>
      <c r="J14" s="13"/>
      <c r="K14" s="13"/>
      <c r="L14" s="13"/>
    </row>
    <row r="16" spans="1:12" x14ac:dyDescent="0.3">
      <c r="A16" s="14"/>
      <c r="B16" s="15" t="s">
        <v>20</v>
      </c>
      <c r="C16" s="18" t="s">
        <v>15</v>
      </c>
      <c r="D16" s="18" t="s">
        <v>21</v>
      </c>
      <c r="E16" s="18" t="s">
        <v>22</v>
      </c>
      <c r="F16" s="18" t="s">
        <v>18</v>
      </c>
      <c r="G16" s="18" t="s">
        <v>23</v>
      </c>
      <c r="H16" s="18" t="s">
        <v>19</v>
      </c>
    </row>
    <row r="17" spans="1:8" x14ac:dyDescent="0.3">
      <c r="A17" s="16" t="s">
        <v>17</v>
      </c>
      <c r="B17" s="8">
        <v>5</v>
      </c>
      <c r="C17" s="19" t="s">
        <v>24</v>
      </c>
      <c r="D17" s="19"/>
      <c r="E17" s="19"/>
      <c r="F17" s="19"/>
      <c r="G17" s="19"/>
      <c r="H17" s="19"/>
    </row>
    <row r="18" spans="1:8" x14ac:dyDescent="0.3">
      <c r="A18" s="16" t="s">
        <v>1</v>
      </c>
      <c r="B18" s="9">
        <v>9</v>
      </c>
      <c r="C18" s="20">
        <f t="shared" ref="C18:C27" si="0">IF($B$17=0,B4,IF($B$17&lt;=4,C4,IF($B$17&lt;=8,D4,IF($B$17&lt;=12,E4,F4))))</f>
        <v>6.6</v>
      </c>
      <c r="D18" s="20">
        <f t="shared" ref="D18:D27" si="1">IF($B$17=0,H4,IF($B$17&lt;=4,I4,IF($B$17&lt;=8,J4,IF($B$17&lt;=12,K4,L4))))</f>
        <v>1.8</v>
      </c>
      <c r="E18" s="20">
        <f t="shared" ref="E18:E27" si="2">IF($B$17=0,H4,IF($B$17&lt;=4,I4,IF($B$17&lt;=8,J4,IF($B$17&lt;=12,K4,L4))))*2</f>
        <v>3.6</v>
      </c>
      <c r="F18" s="20">
        <f>C18-D18</f>
        <v>4.8</v>
      </c>
      <c r="G18" s="20">
        <f>C18-E18</f>
        <v>2.9999999999999996</v>
      </c>
      <c r="H18" s="21" t="str">
        <f>IF(B18&lt;G18, "Major Impairment", IF(AND(B18&lt;=F18, B18&gt;=G18), "Minor Impairment", "No Impairments"))</f>
        <v>No Impairments</v>
      </c>
    </row>
    <row r="19" spans="1:8" x14ac:dyDescent="0.3">
      <c r="A19" s="16" t="s">
        <v>2</v>
      </c>
      <c r="B19" s="9">
        <v>1</v>
      </c>
      <c r="C19" s="20">
        <f t="shared" si="0"/>
        <v>3.3</v>
      </c>
      <c r="D19" s="20">
        <f t="shared" si="1"/>
        <v>1.5</v>
      </c>
      <c r="E19" s="20">
        <f t="shared" si="2"/>
        <v>3</v>
      </c>
      <c r="F19" s="20">
        <f t="shared" ref="F19:F27" si="3">C19-D19</f>
        <v>1.7999999999999998</v>
      </c>
      <c r="G19" s="20">
        <f t="shared" ref="G19:G27" si="4">C19-E19</f>
        <v>0.29999999999999982</v>
      </c>
      <c r="H19" s="21" t="str">
        <f t="shared" ref="H19:H27" si="5">IF(B19&lt;G19, "Major Impairment", IF(AND(B19&lt;=F19, B19&gt;=G19), "Minor Impairment", "No Impairments"))</f>
        <v>Minor Impairment</v>
      </c>
    </row>
    <row r="20" spans="1:8" x14ac:dyDescent="0.3">
      <c r="A20" s="16" t="s">
        <v>3</v>
      </c>
      <c r="B20" s="9">
        <v>9</v>
      </c>
      <c r="C20" s="20">
        <f t="shared" si="0"/>
        <v>14.7</v>
      </c>
      <c r="D20" s="20">
        <f t="shared" si="1"/>
        <v>3.9</v>
      </c>
      <c r="E20" s="20">
        <f t="shared" si="2"/>
        <v>7.8</v>
      </c>
      <c r="F20" s="20">
        <f t="shared" si="3"/>
        <v>10.799999999999999</v>
      </c>
      <c r="G20" s="20">
        <f>C20-E20</f>
        <v>6.8999999999999995</v>
      </c>
      <c r="H20" s="21" t="str">
        <f t="shared" si="5"/>
        <v>Minor Impairment</v>
      </c>
    </row>
    <row r="21" spans="1:8" x14ac:dyDescent="0.3">
      <c r="A21" s="16" t="s">
        <v>4</v>
      </c>
      <c r="B21" s="9">
        <v>5</v>
      </c>
      <c r="C21" s="20">
        <f t="shared" si="0"/>
        <v>4.8</v>
      </c>
      <c r="D21" s="20">
        <f t="shared" si="1"/>
        <v>2</v>
      </c>
      <c r="E21" s="20">
        <f t="shared" si="2"/>
        <v>4</v>
      </c>
      <c r="F21" s="20">
        <f t="shared" si="3"/>
        <v>2.8</v>
      </c>
      <c r="G21" s="20">
        <f t="shared" si="4"/>
        <v>0.79999999999999982</v>
      </c>
      <c r="H21" s="21" t="str">
        <f t="shared" si="5"/>
        <v>No Impairments</v>
      </c>
    </row>
    <row r="22" spans="1:8" x14ac:dyDescent="0.3">
      <c r="A22" s="16" t="s">
        <v>5</v>
      </c>
      <c r="B22" s="9">
        <v>1</v>
      </c>
      <c r="C22" s="20">
        <f t="shared" si="0"/>
        <v>2.6</v>
      </c>
      <c r="D22" s="20">
        <f t="shared" si="1"/>
        <v>1.1000000000000001</v>
      </c>
      <c r="E22" s="20">
        <f t="shared" si="2"/>
        <v>2.2000000000000002</v>
      </c>
      <c r="F22" s="20">
        <f t="shared" si="3"/>
        <v>1.5</v>
      </c>
      <c r="G22" s="20">
        <f t="shared" si="4"/>
        <v>0.39999999999999991</v>
      </c>
      <c r="H22" s="21" t="str">
        <f t="shared" si="5"/>
        <v>Minor Impairment</v>
      </c>
    </row>
    <row r="23" spans="1:8" x14ac:dyDescent="0.3">
      <c r="A23" s="16" t="s">
        <v>6</v>
      </c>
      <c r="B23" s="9">
        <v>1</v>
      </c>
      <c r="C23" s="20">
        <f t="shared" si="0"/>
        <v>6.3</v>
      </c>
      <c r="D23" s="20">
        <f t="shared" si="1"/>
        <v>2.6</v>
      </c>
      <c r="E23" s="20">
        <f t="shared" si="2"/>
        <v>5.2</v>
      </c>
      <c r="F23" s="20">
        <f t="shared" si="3"/>
        <v>3.6999999999999997</v>
      </c>
      <c r="G23" s="20">
        <f t="shared" si="4"/>
        <v>1.0999999999999996</v>
      </c>
      <c r="H23" s="21" t="str">
        <f t="shared" si="5"/>
        <v>Major Impairment</v>
      </c>
    </row>
    <row r="24" spans="1:8" x14ac:dyDescent="0.3">
      <c r="A24" s="16" t="s">
        <v>7</v>
      </c>
      <c r="B24" s="9">
        <v>9</v>
      </c>
      <c r="C24" s="20">
        <f t="shared" si="0"/>
        <v>7.6</v>
      </c>
      <c r="D24" s="20">
        <f t="shared" si="1"/>
        <v>2.9</v>
      </c>
      <c r="E24" s="20">
        <f t="shared" si="2"/>
        <v>5.8</v>
      </c>
      <c r="F24" s="20">
        <f t="shared" si="3"/>
        <v>4.6999999999999993</v>
      </c>
      <c r="G24" s="20">
        <f t="shared" si="4"/>
        <v>1.7999999999999998</v>
      </c>
      <c r="H24" s="21" t="str">
        <f t="shared" si="5"/>
        <v>No Impairments</v>
      </c>
    </row>
    <row r="25" spans="1:8" x14ac:dyDescent="0.3">
      <c r="A25" s="16" t="s">
        <v>8</v>
      </c>
      <c r="B25" s="9">
        <v>11</v>
      </c>
      <c r="C25" s="20">
        <f t="shared" si="0"/>
        <v>14.3</v>
      </c>
      <c r="D25" s="20">
        <f t="shared" si="1"/>
        <v>1.8</v>
      </c>
      <c r="E25" s="20">
        <f t="shared" si="2"/>
        <v>3.6</v>
      </c>
      <c r="F25" s="20">
        <f t="shared" si="3"/>
        <v>12.5</v>
      </c>
      <c r="G25" s="20">
        <f t="shared" si="4"/>
        <v>10.700000000000001</v>
      </c>
      <c r="H25" s="21" t="str">
        <f t="shared" si="5"/>
        <v>Minor Impairment</v>
      </c>
    </row>
    <row r="26" spans="1:8" x14ac:dyDescent="0.3">
      <c r="A26" s="16" t="s">
        <v>9</v>
      </c>
      <c r="B26" s="9">
        <v>1</v>
      </c>
      <c r="C26" s="20">
        <f t="shared" si="0"/>
        <v>1.4</v>
      </c>
      <c r="D26" s="20">
        <f t="shared" si="1"/>
        <v>1.3</v>
      </c>
      <c r="E26" s="20">
        <f t="shared" si="2"/>
        <v>2.6</v>
      </c>
      <c r="F26" s="20">
        <f t="shared" si="3"/>
        <v>9.9999999999999867E-2</v>
      </c>
      <c r="G26" s="20">
        <f t="shared" si="4"/>
        <v>-1.2000000000000002</v>
      </c>
      <c r="H26" s="21" t="str">
        <f t="shared" si="5"/>
        <v>No Impairments</v>
      </c>
    </row>
    <row r="27" spans="1:8" x14ac:dyDescent="0.3">
      <c r="A27" s="16" t="s">
        <v>0</v>
      </c>
      <c r="B27" s="22">
        <f>SUM(B18:B26)</f>
        <v>47</v>
      </c>
      <c r="C27" s="20">
        <f t="shared" si="0"/>
        <v>62.6</v>
      </c>
      <c r="D27" s="20">
        <f t="shared" si="1"/>
        <v>11.4</v>
      </c>
      <c r="E27" s="20">
        <f t="shared" si="2"/>
        <v>22.8</v>
      </c>
      <c r="F27" s="20">
        <f t="shared" si="3"/>
        <v>51.2</v>
      </c>
      <c r="G27" s="20">
        <f t="shared" si="4"/>
        <v>39.799999999999997</v>
      </c>
      <c r="H27" s="21" t="str">
        <f t="shared" si="5"/>
        <v>Minor Impairment</v>
      </c>
    </row>
    <row r="29" spans="1:8" x14ac:dyDescent="0.3">
      <c r="A29" s="2" t="s">
        <v>25</v>
      </c>
    </row>
    <row r="30" spans="1:8" x14ac:dyDescent="0.3">
      <c r="A30" t="s">
        <v>28</v>
      </c>
    </row>
    <row r="31" spans="1:8" x14ac:dyDescent="0.3">
      <c r="A31" t="s">
        <v>29</v>
      </c>
    </row>
    <row r="32" spans="1:8" x14ac:dyDescent="0.3">
      <c r="A32" t="s">
        <v>30</v>
      </c>
    </row>
    <row r="33" spans="1:1" x14ac:dyDescent="0.3">
      <c r="A33" t="s">
        <v>31</v>
      </c>
    </row>
    <row r="34" spans="1:1" x14ac:dyDescent="0.3">
      <c r="A34" s="23" t="s">
        <v>26</v>
      </c>
    </row>
    <row r="35" spans="1:1" x14ac:dyDescent="0.3">
      <c r="A35" s="23" t="s">
        <v>32</v>
      </c>
    </row>
    <row r="36" spans="1:1" x14ac:dyDescent="0.3">
      <c r="A36" s="23" t="s">
        <v>27</v>
      </c>
    </row>
    <row r="37" spans="1:1" x14ac:dyDescent="0.3">
      <c r="A37" s="10" t="s">
        <v>33</v>
      </c>
    </row>
  </sheetData>
  <sheetProtection sheet="1" objects="1" scenarios="1" selectLockedCells="1"/>
  <conditionalFormatting sqref="B18:B27">
    <cfRule type="expression" dxfId="2" priority="1">
      <formula>$H18="Minor Impairment"</formula>
    </cfRule>
    <cfRule type="expression" dxfId="1" priority="2">
      <formula>$H18="Major impairment"</formula>
    </cfRule>
    <cfRule type="expression" dxfId="0" priority="3">
      <formula>$H18="No Impairments"</formula>
    </cfRule>
  </conditionalFormatting>
  <dataValidations count="1">
    <dataValidation type="whole" allowBlank="1" showInputMessage="1" showErrorMessage="1" errorTitle="Number check" error="Only numeric values can be entered" sqref="B17:B26" xr:uid="{1119DEDB-1583-409C-9C88-AEB43C8FCCB9}">
      <formula1>-50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B2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41EE-4AEB-41E9-9928-651CDE0E540A}">
  <dimension ref="A1:L25"/>
  <sheetViews>
    <sheetView zoomScale="120" zoomScaleNormal="120" workbookViewId="0">
      <selection activeCell="B17" sqref="B17"/>
    </sheetView>
  </sheetViews>
  <sheetFormatPr defaultRowHeight="14.4" x14ac:dyDescent="0.3"/>
  <cols>
    <col min="1" max="1" width="14.77734375" customWidth="1"/>
    <col min="6" max="7" width="10.77734375" customWidth="1"/>
    <col min="13" max="13" width="9" customWidth="1"/>
    <col min="14" max="14" width="14.33203125" bestFit="1" customWidth="1"/>
  </cols>
  <sheetData>
    <row r="1" spans="1:12" x14ac:dyDescent="0.3">
      <c r="C1" t="s">
        <v>15</v>
      </c>
      <c r="I1" t="s">
        <v>16</v>
      </c>
    </row>
    <row r="2" spans="1:12" x14ac:dyDescent="0.3">
      <c r="A2" s="2" t="s">
        <v>17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</row>
    <row r="3" spans="1:12" x14ac:dyDescent="0.3">
      <c r="B3" s="1"/>
      <c r="C3" s="1"/>
      <c r="D3" s="1"/>
      <c r="E3" s="1"/>
      <c r="F3" s="1"/>
      <c r="H3" s="1"/>
      <c r="I3" s="1"/>
      <c r="J3" s="1"/>
      <c r="K3" s="1"/>
      <c r="L3" s="1"/>
    </row>
    <row r="4" spans="1:12" x14ac:dyDescent="0.3">
      <c r="A4" s="3" t="s">
        <v>1</v>
      </c>
      <c r="B4" s="4">
        <v>3.9</v>
      </c>
      <c r="C4" s="4">
        <v>5.7</v>
      </c>
      <c r="D4" s="4">
        <v>6.6</v>
      </c>
      <c r="E4" s="4">
        <v>7.7</v>
      </c>
      <c r="F4" s="4">
        <v>7.9</v>
      </c>
      <c r="H4">
        <v>1.8</v>
      </c>
      <c r="I4">
        <v>1.8</v>
      </c>
      <c r="J4">
        <v>1.8</v>
      </c>
      <c r="K4">
        <v>0.9</v>
      </c>
      <c r="L4">
        <v>0.6</v>
      </c>
    </row>
    <row r="5" spans="1:12" x14ac:dyDescent="0.3">
      <c r="A5" s="3" t="s">
        <v>2</v>
      </c>
      <c r="B5" s="4">
        <v>1.4</v>
      </c>
      <c r="C5" s="4">
        <v>2.7</v>
      </c>
      <c r="D5" s="4">
        <v>3.3</v>
      </c>
      <c r="E5" s="4">
        <v>4.5</v>
      </c>
      <c r="F5" s="4">
        <v>4.8</v>
      </c>
      <c r="H5">
        <v>1.3</v>
      </c>
      <c r="I5">
        <v>1.6</v>
      </c>
      <c r="J5">
        <v>1.5</v>
      </c>
      <c r="K5">
        <v>1.1000000000000001</v>
      </c>
      <c r="L5">
        <v>0.7</v>
      </c>
    </row>
    <row r="6" spans="1:12" x14ac:dyDescent="0.3">
      <c r="A6" s="3" t="s">
        <v>3</v>
      </c>
      <c r="B6" s="4">
        <v>10.6</v>
      </c>
      <c r="C6" s="4">
        <v>13.4</v>
      </c>
      <c r="D6" s="4">
        <v>14.7</v>
      </c>
      <c r="E6" s="4">
        <v>18.100000000000001</v>
      </c>
      <c r="F6" s="4">
        <v>20.100000000000001</v>
      </c>
      <c r="H6">
        <v>4.4000000000000004</v>
      </c>
      <c r="I6">
        <v>4.4000000000000004</v>
      </c>
      <c r="J6">
        <v>3.9</v>
      </c>
      <c r="K6">
        <v>4.3</v>
      </c>
      <c r="L6">
        <v>3.2</v>
      </c>
    </row>
    <row r="7" spans="1:12" x14ac:dyDescent="0.3">
      <c r="A7" s="3" t="s">
        <v>4</v>
      </c>
      <c r="B7" s="4">
        <v>3.8</v>
      </c>
      <c r="C7" s="4">
        <v>4.3</v>
      </c>
      <c r="D7" s="4">
        <v>4.8</v>
      </c>
      <c r="E7" s="4">
        <v>6.2</v>
      </c>
      <c r="F7" s="4">
        <v>7.2</v>
      </c>
      <c r="H7">
        <v>1.9</v>
      </c>
      <c r="I7">
        <v>2.1</v>
      </c>
      <c r="J7">
        <v>2</v>
      </c>
      <c r="K7">
        <v>2.2999999999999998</v>
      </c>
      <c r="L7">
        <v>1.9</v>
      </c>
    </row>
    <row r="8" spans="1:12" x14ac:dyDescent="0.3">
      <c r="A8" s="3" t="s">
        <v>5</v>
      </c>
      <c r="B8" s="4">
        <v>1</v>
      </c>
      <c r="C8" s="4">
        <v>1.9</v>
      </c>
      <c r="D8" s="4">
        <v>2.6</v>
      </c>
      <c r="E8" s="4">
        <v>3.5</v>
      </c>
      <c r="F8" s="4">
        <v>3.8</v>
      </c>
      <c r="H8">
        <v>0.9</v>
      </c>
      <c r="I8">
        <v>1.2</v>
      </c>
      <c r="J8">
        <v>1.1000000000000001</v>
      </c>
      <c r="K8">
        <v>0.7</v>
      </c>
      <c r="L8">
        <v>0.4</v>
      </c>
    </row>
    <row r="9" spans="1:12" x14ac:dyDescent="0.3">
      <c r="A9" s="3" t="s">
        <v>6</v>
      </c>
      <c r="B9" s="4">
        <v>4.3</v>
      </c>
      <c r="C9" s="4">
        <v>5.8</v>
      </c>
      <c r="D9" s="4">
        <v>6.3</v>
      </c>
      <c r="E9" s="4">
        <v>8.3000000000000007</v>
      </c>
      <c r="F9" s="4">
        <v>8.9</v>
      </c>
      <c r="H9">
        <v>2.1</v>
      </c>
      <c r="I9">
        <v>2.8</v>
      </c>
      <c r="J9">
        <v>2.6</v>
      </c>
      <c r="K9">
        <v>3.1</v>
      </c>
      <c r="L9">
        <v>3.7</v>
      </c>
    </row>
    <row r="10" spans="1:12" x14ac:dyDescent="0.3">
      <c r="A10" s="3" t="s">
        <v>7</v>
      </c>
      <c r="B10" s="4">
        <v>5.2</v>
      </c>
      <c r="C10" s="4">
        <v>6.9</v>
      </c>
      <c r="D10" s="4">
        <v>7.6</v>
      </c>
      <c r="E10" s="4">
        <v>9.8000000000000007</v>
      </c>
      <c r="F10" s="4">
        <v>10.8</v>
      </c>
      <c r="H10">
        <v>2.2000000000000002</v>
      </c>
      <c r="I10">
        <v>2.8</v>
      </c>
      <c r="J10">
        <v>2.9</v>
      </c>
      <c r="K10">
        <v>2.6</v>
      </c>
      <c r="L10">
        <v>2.2000000000000002</v>
      </c>
    </row>
    <row r="11" spans="1:12" x14ac:dyDescent="0.3">
      <c r="A11" s="3" t="s">
        <v>8</v>
      </c>
      <c r="B11" s="4">
        <v>11</v>
      </c>
      <c r="C11" s="4">
        <v>13.3</v>
      </c>
      <c r="D11" s="4">
        <v>14.3</v>
      </c>
      <c r="E11" s="4">
        <v>15.6</v>
      </c>
      <c r="F11" s="4">
        <v>15.7</v>
      </c>
      <c r="H11">
        <v>1.4</v>
      </c>
      <c r="I11">
        <v>1.8</v>
      </c>
      <c r="J11">
        <v>1.8</v>
      </c>
      <c r="K11">
        <v>1</v>
      </c>
      <c r="L11">
        <v>0.9</v>
      </c>
    </row>
    <row r="12" spans="1:12" x14ac:dyDescent="0.3">
      <c r="A12" s="3" t="s">
        <v>9</v>
      </c>
      <c r="B12" s="4">
        <v>0.2</v>
      </c>
      <c r="C12" s="4">
        <v>0.9</v>
      </c>
      <c r="D12" s="4">
        <v>1.4</v>
      </c>
      <c r="E12" s="4">
        <v>2.8</v>
      </c>
      <c r="F12" s="4">
        <v>3.8</v>
      </c>
      <c r="H12">
        <v>0.4</v>
      </c>
      <c r="I12">
        <v>1.2</v>
      </c>
      <c r="J12">
        <v>1.3</v>
      </c>
      <c r="K12">
        <v>1.8</v>
      </c>
      <c r="L12">
        <v>1.6</v>
      </c>
    </row>
    <row r="13" spans="1:12" x14ac:dyDescent="0.3">
      <c r="A13" s="3" t="s">
        <v>0</v>
      </c>
      <c r="B13" s="5">
        <v>42.8</v>
      </c>
      <c r="C13" s="5">
        <v>55.9</v>
      </c>
      <c r="D13" s="5">
        <v>62.6</v>
      </c>
      <c r="E13" s="5">
        <v>77</v>
      </c>
      <c r="F13" s="5">
        <v>83.4</v>
      </c>
      <c r="G13" s="2"/>
      <c r="H13" s="5">
        <v>9.8000000000000007</v>
      </c>
      <c r="I13" s="5">
        <v>12.5</v>
      </c>
      <c r="J13" s="5">
        <v>11.4</v>
      </c>
      <c r="K13" s="5">
        <v>10.199999999999999</v>
      </c>
      <c r="L13" s="5">
        <v>7.2</v>
      </c>
    </row>
    <row r="15" spans="1:12" x14ac:dyDescent="0.3">
      <c r="B15" t="s">
        <v>20</v>
      </c>
      <c r="C15" t="s">
        <v>15</v>
      </c>
      <c r="D15" t="s">
        <v>21</v>
      </c>
      <c r="E15" t="s">
        <v>22</v>
      </c>
      <c r="F15" t="s">
        <v>18</v>
      </c>
      <c r="G15" t="s">
        <v>23</v>
      </c>
      <c r="H15" t="s">
        <v>19</v>
      </c>
    </row>
    <row r="16" spans="1:12" x14ac:dyDescent="0.3">
      <c r="A16" s="3" t="s">
        <v>17</v>
      </c>
      <c r="B16" s="6">
        <v>9</v>
      </c>
    </row>
    <row r="17" spans="1:8" x14ac:dyDescent="0.3">
      <c r="A17" s="3" t="s">
        <v>1</v>
      </c>
      <c r="B17" s="7">
        <v>6</v>
      </c>
      <c r="C17">
        <f>IF($B$16=0,B4,IF($B$16&lt;=4,C4,IF($B$16&lt;=8,D4,IF($B$16&lt;=12,E4,F4))))</f>
        <v>7.7</v>
      </c>
      <c r="D17">
        <f>IF($B$16=0,H4,IF($B$16&lt;=4,I4,IF($B$16&lt;=8,J4,IF($B$16&lt;=12,K4,L4))))</f>
        <v>0.9</v>
      </c>
      <c r="E17">
        <f>IF($B$16=0,H4,IF($B$16&lt;=4,I4,IF($B$16&lt;=8,J4,IF($B$16&lt;=12,K4,L4))))*2</f>
        <v>1.8</v>
      </c>
      <c r="F17">
        <f>C17-D17</f>
        <v>6.8</v>
      </c>
      <c r="G17">
        <f>C17-E17</f>
        <v>5.9</v>
      </c>
      <c r="H17" t="str">
        <f>IF(B17&lt;G17, "Major impairment", IF(AND(B17&lt;=F17, B17&gt;=G17), "Minor impairment", "No impairments"))</f>
        <v>Minor impairment</v>
      </c>
    </row>
    <row r="18" spans="1:8" x14ac:dyDescent="0.3">
      <c r="A18" s="3" t="s">
        <v>2</v>
      </c>
      <c r="B18" s="7">
        <v>1</v>
      </c>
      <c r="C18">
        <f t="shared" ref="C18:C25" si="0">IF($B$16=0,B5,IF($B$16&lt;=4,C5,IF($B$16&lt;=8,D5,IF($B$16&lt;=12,E5,F5))))</f>
        <v>4.5</v>
      </c>
      <c r="D18">
        <f t="shared" ref="D18:D25" si="1">IF($B$16=0,H5,IF($B$16&lt;=4,I5,IF($B$16&lt;=8,J5,IF($B$16&lt;=12,K5,L5))))</f>
        <v>1.1000000000000001</v>
      </c>
      <c r="E18">
        <f t="shared" ref="E18:E25" si="2">IF($B$16=0,H5,IF($B$16&lt;=4,I5,IF($B$16&lt;=8,J5,IF($B$16&lt;=12,K5,L5))))*2</f>
        <v>2.2000000000000002</v>
      </c>
      <c r="F18">
        <f t="shared" ref="F18:F25" si="3">C18-D18</f>
        <v>3.4</v>
      </c>
      <c r="G18">
        <f t="shared" ref="G18:G25" si="4">C18-E18</f>
        <v>2.2999999999999998</v>
      </c>
      <c r="H18" t="str">
        <f>IF(B18&lt;G18, "Major impairment", IF(AND(B18&lt;=F18, B18&gt;=G18), "Minor impairment", "No impairments"))</f>
        <v>Major impairment</v>
      </c>
    </row>
    <row r="19" spans="1:8" x14ac:dyDescent="0.3">
      <c r="A19" s="3" t="s">
        <v>3</v>
      </c>
      <c r="B19" s="7">
        <v>2</v>
      </c>
      <c r="C19">
        <f t="shared" si="0"/>
        <v>18.100000000000001</v>
      </c>
      <c r="D19">
        <f t="shared" si="1"/>
        <v>4.3</v>
      </c>
      <c r="E19">
        <f t="shared" si="2"/>
        <v>8.6</v>
      </c>
      <c r="F19">
        <f t="shared" si="3"/>
        <v>13.8</v>
      </c>
      <c r="G19">
        <f>C19-E19</f>
        <v>9.5000000000000018</v>
      </c>
      <c r="H19" t="str">
        <f t="shared" ref="H19:H25" si="5">IF(B19&lt;G19, "Major impairment", IF(AND(B19&lt;=F19, B19&gt;=G19), "Minor impairment", "No impairments"))</f>
        <v>Major impairment</v>
      </c>
    </row>
    <row r="20" spans="1:8" x14ac:dyDescent="0.3">
      <c r="A20" s="3" t="s">
        <v>4</v>
      </c>
      <c r="B20" s="7">
        <v>8</v>
      </c>
      <c r="C20">
        <f t="shared" si="0"/>
        <v>6.2</v>
      </c>
      <c r="D20">
        <f t="shared" si="1"/>
        <v>2.2999999999999998</v>
      </c>
      <c r="E20">
        <f t="shared" si="2"/>
        <v>4.5999999999999996</v>
      </c>
      <c r="F20">
        <f t="shared" si="3"/>
        <v>3.9000000000000004</v>
      </c>
      <c r="G20">
        <f t="shared" si="4"/>
        <v>1.6000000000000005</v>
      </c>
      <c r="H20" t="str">
        <f t="shared" si="5"/>
        <v>No impairments</v>
      </c>
    </row>
    <row r="21" spans="1:8" x14ac:dyDescent="0.3">
      <c r="A21" s="3" t="s">
        <v>5</v>
      </c>
      <c r="B21" s="7">
        <v>2</v>
      </c>
      <c r="C21">
        <f t="shared" si="0"/>
        <v>3.5</v>
      </c>
      <c r="D21">
        <f t="shared" si="1"/>
        <v>0.7</v>
      </c>
      <c r="E21">
        <f t="shared" si="2"/>
        <v>1.4</v>
      </c>
      <c r="F21">
        <f t="shared" si="3"/>
        <v>2.8</v>
      </c>
      <c r="G21">
        <f t="shared" si="4"/>
        <v>2.1</v>
      </c>
      <c r="H21" t="str">
        <f t="shared" si="5"/>
        <v>Major impairment</v>
      </c>
    </row>
    <row r="22" spans="1:8" x14ac:dyDescent="0.3">
      <c r="A22" s="3" t="s">
        <v>6</v>
      </c>
      <c r="B22" s="7">
        <v>7</v>
      </c>
      <c r="C22">
        <f t="shared" si="0"/>
        <v>8.3000000000000007</v>
      </c>
      <c r="D22">
        <f t="shared" si="1"/>
        <v>3.1</v>
      </c>
      <c r="E22">
        <f t="shared" si="2"/>
        <v>6.2</v>
      </c>
      <c r="F22">
        <f t="shared" si="3"/>
        <v>5.2000000000000011</v>
      </c>
      <c r="G22">
        <f t="shared" si="4"/>
        <v>2.1000000000000005</v>
      </c>
      <c r="H22" t="str">
        <f t="shared" si="5"/>
        <v>No impairments</v>
      </c>
    </row>
    <row r="23" spans="1:8" x14ac:dyDescent="0.3">
      <c r="A23" s="3" t="s">
        <v>7</v>
      </c>
      <c r="B23" s="7">
        <v>9</v>
      </c>
      <c r="C23">
        <f t="shared" si="0"/>
        <v>9.8000000000000007</v>
      </c>
      <c r="D23">
        <f t="shared" si="1"/>
        <v>2.6</v>
      </c>
      <c r="E23">
        <f t="shared" si="2"/>
        <v>5.2</v>
      </c>
      <c r="F23">
        <f t="shared" si="3"/>
        <v>7.2000000000000011</v>
      </c>
      <c r="G23">
        <f t="shared" si="4"/>
        <v>4.6000000000000005</v>
      </c>
      <c r="H23" t="str">
        <f t="shared" si="5"/>
        <v>No impairments</v>
      </c>
    </row>
    <row r="24" spans="1:8" x14ac:dyDescent="0.3">
      <c r="A24" s="3" t="s">
        <v>8</v>
      </c>
      <c r="B24" s="7">
        <v>12</v>
      </c>
      <c r="C24">
        <f t="shared" si="0"/>
        <v>15.6</v>
      </c>
      <c r="D24">
        <f t="shared" si="1"/>
        <v>1</v>
      </c>
      <c r="E24">
        <f t="shared" si="2"/>
        <v>2</v>
      </c>
      <c r="F24">
        <f t="shared" si="3"/>
        <v>14.6</v>
      </c>
      <c r="G24">
        <f t="shared" si="4"/>
        <v>13.6</v>
      </c>
      <c r="H24" t="str">
        <f t="shared" si="5"/>
        <v>Major impairment</v>
      </c>
    </row>
    <row r="25" spans="1:8" x14ac:dyDescent="0.3">
      <c r="A25" s="3" t="s">
        <v>9</v>
      </c>
      <c r="B25" s="7">
        <v>4</v>
      </c>
      <c r="C25">
        <f t="shared" si="0"/>
        <v>2.8</v>
      </c>
      <c r="D25">
        <f t="shared" si="1"/>
        <v>1.8</v>
      </c>
      <c r="E25">
        <f t="shared" si="2"/>
        <v>3.6</v>
      </c>
      <c r="F25">
        <f t="shared" si="3"/>
        <v>0.99999999999999978</v>
      </c>
      <c r="G25">
        <f t="shared" si="4"/>
        <v>-0.80000000000000027</v>
      </c>
      <c r="H25" t="str">
        <f t="shared" si="5"/>
        <v>No impairments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ACE Scoring Calculator</vt:lpstr>
      <vt:lpstr>ACE scoring_Gen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Vidya</cp:lastModifiedBy>
  <dcterms:created xsi:type="dcterms:W3CDTF">2019-05-28T11:44:45Z</dcterms:created>
  <dcterms:modified xsi:type="dcterms:W3CDTF">2023-04-04T16:26:55Z</dcterms:modified>
</cp:coreProperties>
</file>