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66925"/>
  <xr:revisionPtr revIDLastSave="362" documentId="11_E60897F41BE170836B02CE998F75CCDC64E183C8" xr6:coauthVersionLast="47" xr6:coauthVersionMax="47" xr10:uidLastSave="{CAE2BD05-7EC9-49C7-9ADB-0EF6D0DB9EA4}"/>
  <bookViews>
    <workbookView xWindow="240" yWindow="105" windowWidth="14805" windowHeight="8010" xr2:uid="{00000000-000D-0000-FFFF-FFFF00000000}"/>
  </bookViews>
  <sheets>
    <sheet name="Sheet1" sheetId="1" r:id="rId1"/>
    <sheet name="Answer Report" sheetId="2" r:id="rId2"/>
    <sheet name="Sensitivity Report" sheetId="3" r:id="rId3"/>
    <sheet name="Answer Report 1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FD1048575" i="1" l="1" a="1"/>
  <c r="XFD1048575" i="1"/>
  <c r="XFD1048574" i="1" a="1"/>
  <c r="XFD1048574" i="1"/>
  <c r="XFD1048573" i="1" a="1"/>
  <c r="XFD1048573" i="1"/>
  <c r="XFD1048572" i="1" a="1"/>
  <c r="XFD1048572" i="1"/>
  <c r="XFD1048571" i="1" a="1"/>
  <c r="XFD1048571" i="1"/>
  <c r="XFD1048570" i="1" a="1"/>
  <c r="XFD1048570" i="1"/>
  <c r="XFD1048569" i="1" a="1"/>
  <c r="XFD1048569" i="1"/>
  <c r="XFD1048568" i="1" a="1"/>
  <c r="XFD1048568" i="1"/>
  <c r="XFD1048567" i="1" a="1"/>
  <c r="XFD1048567" i="1"/>
  <c r="XFD1048566" i="1" a="1"/>
  <c r="XFD1048566" i="1"/>
  <c r="XFD1048565" i="1" a="1"/>
  <c r="XFD1048565" i="1"/>
  <c r="XFD1048564" i="1" a="1"/>
  <c r="XFD1048564" i="1"/>
  <c r="XFD1048563" i="1" a="1"/>
  <c r="XFD1048563" i="1"/>
  <c r="XFD1048562" i="1" a="1"/>
  <c r="XFD1048562" i="1"/>
  <c r="XFD1048561" i="1" a="1"/>
  <c r="XFD1048561" i="1"/>
  <c r="XFD1048560" i="1" a="1"/>
  <c r="XFD1048560" i="1"/>
  <c r="XFD1048559" i="1" a="1"/>
  <c r="XFD1048559" i="1"/>
  <c r="XFD1048558" i="1" a="1"/>
  <c r="XFD1048558" i="1"/>
  <c r="XFD1048557" i="1" a="1"/>
  <c r="XFD1048557" i="1"/>
  <c r="XFD1048556" i="1" a="1"/>
  <c r="XFD1048556" i="1"/>
  <c r="XFD1048555" i="1" a="1"/>
  <c r="XFD1048555" i="1"/>
  <c r="XFD1048554" i="1" a="1"/>
  <c r="XFD1048554" i="1"/>
  <c r="XFD1048553" i="1" a="1"/>
  <c r="XFD1048553" i="1"/>
  <c r="XFD1048552" i="1" a="1"/>
  <c r="XFD1048552" i="1"/>
  <c r="XFD1048551" i="1" a="1"/>
  <c r="XFD1048551" i="1"/>
  <c r="XFD1048550" i="1" a="1"/>
  <c r="XFD1048550" i="1"/>
  <c r="E15" i="1"/>
  <c r="E16" i="1"/>
  <c r="E14" i="1"/>
  <c r="E1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<sst xmlns="http://schemas.openxmlformats.org/spreadsheetml/2006/main" count="122" uniqueCount="62">
  <si>
    <t>x1</t>
  </si>
  <si>
    <t>Lawn Chair</t>
  </si>
  <si>
    <t>Maximize</t>
  </si>
  <si>
    <t>x2</t>
  </si>
  <si>
    <t>Standard Bench</t>
  </si>
  <si>
    <t>Z = 3x1 + 3x2 + 5x3</t>
  </si>
  <si>
    <t>x3</t>
  </si>
  <si>
    <t>Table</t>
  </si>
  <si>
    <t>Subj to.</t>
  </si>
  <si>
    <t>1.2x1 + 1.7x2+1.2x3 &lt;=1000</t>
  </si>
  <si>
    <t>0.8x1 + 0x2 + 2.3x3 &lt;=1200</t>
  </si>
  <si>
    <t>2x1+3x2+4.5x3 &lt;=2000</t>
  </si>
  <si>
    <t>Objective</t>
  </si>
  <si>
    <t>Z</t>
  </si>
  <si>
    <t>c1</t>
  </si>
  <si>
    <t>&lt;=</t>
  </si>
  <si>
    <t>c2</t>
  </si>
  <si>
    <t>c3</t>
  </si>
  <si>
    <t>Microsoft Excel Answer Report</t>
  </si>
  <si>
    <t>Worksheet: Sheet1</t>
  </si>
  <si>
    <t>Report Created:Thu Sep 28 2023 13:54:51 GMT+0530 (India Standard Time)</t>
  </si>
  <si>
    <t>Result: Solver found a solution.  All constraints and optimality conditions are satisfied.</t>
  </si>
  <si>
    <t>Engine: Standard LP/Quadratic</t>
  </si>
  <si>
    <t>Solution Time: 2 milliseconds</t>
  </si>
  <si>
    <t>Iterations: 3</t>
  </si>
  <si>
    <t>Subproblems: 0</t>
  </si>
  <si>
    <t>Incumbent Solutions: 0</t>
  </si>
  <si>
    <t>Objective Cell (Value Of)null</t>
  </si>
  <si>
    <t>Cell</t>
  </si>
  <si>
    <t>Original Value</t>
  </si>
  <si>
    <t>Final Value</t>
  </si>
  <si>
    <t>Sheet1'!$E$12</t>
  </si>
  <si>
    <t>Decision Variable Cells</t>
  </si>
  <si>
    <t>$B$12</t>
  </si>
  <si>
    <t>$C$12</t>
  </si>
  <si>
    <t>$D$12</t>
  </si>
  <si>
    <t>Constraints</t>
  </si>
  <si>
    <t>Lower Bound</t>
  </si>
  <si>
    <t>Upper Bound</t>
  </si>
  <si>
    <t>Slack</t>
  </si>
  <si>
    <t>$E$14</t>
  </si>
  <si>
    <t>$E$15</t>
  </si>
  <si>
    <t>$E$16</t>
  </si>
  <si>
    <t>Microsoft Excel Sensitivity Report</t>
  </si>
  <si>
    <t>Report Created:Thu Sep 28 2023 14:02:36 GMT+0530 (India Standard Time)</t>
  </si>
  <si>
    <t>Objective Cell (Max)</t>
  </si>
  <si>
    <t>Final</t>
  </si>
  <si>
    <t>Reduced</t>
  </si>
  <si>
    <t>Maximum</t>
  </si>
  <si>
    <t>Minimum</t>
  </si>
  <si>
    <t>Value</t>
  </si>
  <si>
    <t>Cost</t>
  </si>
  <si>
    <t>Objective Coefficient</t>
  </si>
  <si>
    <t>Shadow</t>
  </si>
  <si>
    <t>Constraint</t>
  </si>
  <si>
    <t>Allowable</t>
  </si>
  <si>
    <t>Price</t>
  </si>
  <si>
    <t>R.H.Side</t>
  </si>
  <si>
    <t>Increase</t>
  </si>
  <si>
    <t>Decrease</t>
  </si>
  <si>
    <t>Solution Time: 1 milliseconds</t>
  </si>
  <si>
    <t>Iterations: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</si>
</sst>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theme="1"/>
      <name val="Helv"/>
    </font>
    <font>
      <sz val="8"/>
      <color theme="1"/>
      <name val="Helv"/>
    </font>
    <font>
      <b/>
      <sz val="8"/>
      <color rgb="FF0000FF"/>
      <name val="Helv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1D0161-8125-486A-8051-48041902DBD3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38281695889170614&quot;"/>
    <we:property name="BiNd" value="&quot;&quot;"/>
    <we:property name="GilSHEVWcS1WJg==" value="&quot;bQQTSAM=&quot;"/>
    <we:property name="GilSHEVWcTRVPlsZOhQQEQ==" value="&quot;bQMTSAM=&quot;"/>
    <we:property name="GilSHEVWcTRVPlsZOhQQEXg=" value="&quot;bQITSAM=&quot;"/>
    <we:property name="GilSHEVWcTRVPlsZOhQQEXs=" value="&quot;bQUTSAM=&quot;"/>
    <we:property name="GilSHEVWcTRVPlsZOhQQEXo=" value="&quot;&quot;"/>
    <we:property name="GilSHEVWcRFbIEQdKicbFyQ=" value="&quot;eg==&quot;"/>
    <we:property name="GilSHEVWcRFbIEQdKicZCjpw" value="&quot;bQQTSAU=&quot;"/>
    <we:property name="GilSHEVWcRFbIEQdKicHByVw" value="&quot;aX0KWQ==&quot;"/>
    <we:property name="GilSHEVWcRFbIEQdKicHCjpw" value="&quot;bQYTSAU=&quot;"/>
    <we:property name="GilSHEVWcRFbIEQdKicZCjpz" value="&quot;bQQTSAQ=&quot;"/>
    <we:property name="GilSHEVWcRFbIEQdKicHByVz" value="&quot;aX0KWQ==&quot;"/>
    <we:property name="GilSHEVWcRFbIEQdKicHCjpz" value="&quot;bQYTSAQ=&quot;"/>
    <we:property name="GilSHEVWcRFbIEQdKicZCjpy" value="&quot;bQQTSAc=&quot;"/>
    <we:property name="GilSHEVWcRFbIEQdKicHByVy" value="&quot;aX0KWQ==&quot;"/>
    <we:property name="GilSHEVWcRFbIEQdKicHCjpy" value="&quot;bQYTSAc=&quot;"/>
    <we:property name="GilSHEVWcRFbIEQdKicZCjp1" value="&quot;&quot;"/>
    <we:property name="GilSHEVWcRFbIEQdKicHByV1" value="&quot;aX0KWQ==&quot;"/>
    <we:property name="GilSHEVWcRFbIEQdKicHCjp1" value="&quot;&quot;"/>
    <we:property name="GilSHEVWcRFbIEQdKicQDC4=" value="&quot;eQ==&quot;"/>
    <we:property name="GilSHEVWcS9VNH8RNg==" value="&quot;eA==&quot;"/>
    <we:property name="GilSHEVWcRFbIEQdKicDAyU=" value="&quot;eQ==&quot;"/>
    <we:property name="GilSHEVWcRFbIEQdKicFECw=" value="&quot;eW8HSQFXYFM=&quot;"/>
    <we:property name="GilSHEVWcRFbIEQdKicGASU=" value="&quot;eA==&quot;"/>
    <we:property name="GilSHEVWcRFbIEQdKicHDjE=" value="&quot;eQ==&quot;"/>
    <we:property name="GilSHEVWcRFbIEQdKicBDSU=" value="&quot;eW8HSA==&quot;"/>
    <we:property name="GilSHEVWcRFbIEQdKicWFC4=" value="&quot;eW8HSQFW&quot;"/>
    <we:property name="GilSHEVWcRFbIEQdKicYESU=" value="&quot;eQ==&quot;"/>
    <we:property name="GilSHEVWcRFbIEQdKicGETM=" value="&quot;eHEH&quot;"/>
    <we:property name="GilSHEVWcRFbIEQdKicHES0=" value="&quot;eQ==&quot;"/>
    <we:property name="GilSHEVWcRFbIEQdKicYED0=" value="&quot;eW8HTgQ=&quot;"/>
    <we:property name="GilSHEVWcRFbIEQdKicYDCA=" value="&quot;enE=&quot;"/>
    <we:property name="GilSHEVWcRFbIEQdKicHAD8=" value="&quot;eA==&quot;"/>
    <we:property name="GilSHEVWcRFbIEQdKicbBy4=" value="&quot;eA==&quot;"/>
    <we:property name="GilSHEVWcRFbIEQdKicUASo=" value="&quot;eW8HSQA=&quot;"/>
    <we:property name="GilSHEVWcRFbIEQdKicHBzo=" value="&quot;fA==&quot;"/>
    <we:property name="GilSHEVWcRFbIEQdKicUEDo=" value="&quot;eA==&quot;"/>
    <we:property name="GilSHEVWcRFbIEQdKicGFig=" value="&quot;eQ==&quot;"/>
    <we:property name="GilSHEVWcRFbIEQdKicYBz0=" value="&quot;eA==&quot;"/>
    <we:property name="GilSHEVWcRFbIEQdKicGDSo=" value="&quot;eQ==&quot;"/>
    <we:property name="GilSHEVWcRFbIEQdKicZEj0=" value="&quot;eQ==&quot;"/>
    <we:property name="GilSHEVWcRFbIEQdKicZEjk=" value="&quot;eQ==&quot;"/>
    <we:property name="GilSHEVWcRFbIEQdKicSAzk=" value="&quot;eW8HSQFXYFM=&quot;"/>
    <we:property name="GilSHEVWcRFbIEQdKiccEjo=" value="&quot;eW8OQA==&quot;"/>
    <we:property name="GilSHEVWcRFbIEQdKicTByg=" value="&quot;eW8HSQFXYFM=&quot;"/>
    <we:property name="GilSHEVWcRFbIEQdKiccEiA=" value="&quot;eA==&quot;"/>
    <we:property name="GilSHEVWcRFbIEQdKiccEi0=" value="&quot;eg==&quot;"/>
    <we:property name="GilSHEVWcTRVPlsZOhQQEX0=" value="&quot;&quot;"/>
    <we:property name="GilSHEVWcTRVPlsZOhQQEXw=" value="&quot;&quot;"/>
    <we:property name="GilSHEVWcTRVPlsZOhQQEXk=" value="&quot;&quot;"/>
    <we:property name="GTNYHUQEJEJ5JUpZKxcZFCwzaBdECg==" value="&quot;ew==&quot;"/>
    <we:property name="GTNYHUQEJEJ5JUpZKxcZFCwzaAtUC2E=" value="&quot;aX0KWQ==&quot;"/>
    <we:property name="GTNYHUQEJEJ5JUpZKxcZFCwzaAtUC2I=" value="&quot;aX8KWQ==&quot;"/>
    <we:property name="GTNYHUQEJEJ5JUpZKxcZFCwzaBVZFGE=" value="&quot;bQITSABddCEQfQc=&quot;"/>
    <we:property name="GTNYHUQEJEJ5JUpZKxcZFCwzaAtZFGE=" value="&quot;bQMTSABddCAQfQc=&quot;"/>
    <we:property name="GTNYHUQEJEJ5JUpZKxcZFCwzaBVZFGI=" value="&quot;bQUTQAtDFkYN&quot;"/>
    <we:property name="GTNYHUQEJEJ5JUpZKxcZFCwzaAtZFGI=" value="&quot;eQ==&quot;"/>
    <we:property name="GTNYHUQEJEJ5JUpZDhkHCygjWxxC" value="&quot;bQUTQAtDFkYN&quot;"/>
    <we:property name="GTNYHUQEJEJ5JUpZFxof" value="&quot;bQUTSAk=&quot;"/>
    <we:property name="GTNYHUQEJEJ5JUpZFRkNLyAv" value="&quot;eA==&quot;"/>
    <we:property name="GTNYHUQEJEJ5JUpZKxcZFCwzaBxfAA==" value="&quot;eQ==&quot;"/>
    <we:property name="GTNYHUQEJEJ5JUpZKxcZFCwzaBdUAA==" value="&quot;eA==&quot;"/>
    <we:property name="GilSHEVWcQFbJVwnKAocDygtQxZd" value="&quot;eW8HSQFXYFIF&quot;"/>
    <we:property name="GilSHEVWcQFbJVwnPA0UDj0uWw==" value="&quot;eW8HSQFXYFIF&quot;"/>
    <we:property name="GilSHEVWcQFbJVwnKAoQESYtQRwA" value="&quot;eA==&quot;"/>
    <we:property name="GilSHEVWcQFbJVwnMRYBBy4kRQlDAiMNWDpX" value="&quot;eA==&quot;"/>
    <we:property name="GilSHEVWcQFbJVwnOw0BFjAxUg==" value="&quot;eA==&quot;"/>
    <we:property name="GilSHEVWcQFbJVwnMB0AEDo=" value="&quot;eA==&quot;"/>
    <we:property name="GilSHEVVcRFbIEQdKicQDC4=" value="&quot;eQ==&quot;"/>
    <we:property name="GilSHEVVcS9VNH8RNg==" value="&quot;eA==&quot;"/>
    <we:property name="GilSHEVVcS1WJg==" value="&quot;bQQTSAM=&quot;"/>
    <we:property name="GilSHEVVcRFbIEQdKicbBy4=" value="&quot;eA==&quot;"/>
    <we:property name="GilSHEVVcRFbIEQdKicFECw=" value="&quot;eW8HSQFXYFM=&quot;"/>
    <we:property name="GilSHEVVcRFbIEQdKicGASU=" value="&quot;eA==&quot;"/>
    <we:property name="GilSHEVVcRFbIEQdKicHDjE=" value="&quot;eQ==&quot;"/>
    <we:property name="GilSHEVVcRFbIEQdKicBDSU=" value="&quot;eW8HSA==&quot;"/>
    <we:property name="GilSHEVVcRFbIEQdKicWFC4=" value="&quot;eW8HSQFW&quot;"/>
    <we:property name="GilSHEVVcRFbIEQdKicYESU=" value="&quot;eQ==&quot;"/>
    <we:property name="GilSHEVVcRFbIEQdKicGETM=" value="&quot;eHEH&quot;"/>
    <we:property name="GilSHEVVcRFbIEQdKicHES0=" value="&quot;eQ==&quot;"/>
    <we:property name="GilSHEVVcRFbIEQdKicYED0=" value="&quot;eW8HTgQ=&quot;"/>
    <we:property name="GilSHEVVcRFbIEQdKicYDCA=" value="&quot;enE=&quot;"/>
    <we:property name="GilSHEVVcRFbIEQdKicHAD8=" value="&quot;eA==&quot;"/>
    <we:property name="GilSHEVVcRFbIEQdKicbFjs=" value="&quot;ew==&quot;"/>
    <we:property name="GilSHEVVcRFbIEQdKicUASo=" value="&quot;eW8HSQA=&quot;"/>
    <we:property name="GilSHEVVcRFbIEQdKicHBzo=" value="&quot;fA==&quot;"/>
    <we:property name="GilSHEVVcRFbIEQdKicUEDo=" value="&quot;eA==&quot;"/>
    <we:property name="GilSHEVVcRFbIEQdKicGFig=" value="&quot;eQ==&quot;"/>
    <we:property name="GilSHEVVcRFbIEQdKicYBz0=" value="&quot;ew==&quot;"/>
    <we:property name="GilSHEVVcRFbIEQdKicGDSo=" value="&quot;eQ==&quot;"/>
    <we:property name="GilSHEVVcRFbIEQdKicZEj0=" value="&quot;eQ==&quot;"/>
    <we:property name="GilSHEVVcRFbIEQdKicZEjk=" value="&quot;eQ==&quot;"/>
    <we:property name="GilSHEVVcRFbIEQdKicSAzk=" value="&quot;eW8HSQFXYFM=&quot;"/>
    <we:property name="GilSHEVVcRFbIEQdKiccEjo=" value="&quot;eW8OQA==&quot;"/>
    <we:property name="GilSHEVVcRFbIEQdKicTByg=" value="&quot;eW8HSQFXYFM=&quot;"/>
    <we:property name="GilSHEVVcRFbIEQdKiccEiA=" value="&quot;eA==&quot;"/>
    <we:property name="GilSHEVVcRFbIEQdKiccEi0=" value="&quot;eg==&quot;"/>
    <we:property name="GilSHEVVcTRVPlsZOhQQEQ==" value="&quot;bQMTSAM=&quot;"/>
    <we:property name="GilSHEVVcTRVPlsZOhQQEXg=" value="&quot;bQITSAM=&quot;"/>
    <we:property name="GilSHEVVcTRVPlsZOhQQEXs=" value="&quot;bQUTSAM=&quot;"/>
    <we:property name="GilSHEVVcTRVPlsZOhQQEXo=" value="&quot;&quot;"/>
    <we:property name="GilSHEVVcRFbIEQdKicbFyQ=" value="&quot;eg==&quot;"/>
    <we:property name="GilSHEVVcRFbIEQdKicZCjpw" value="&quot;bQQTSAU=&quot;"/>
    <we:property name="GilSHEVVcRFbIEQdKicHByVw" value="&quot;aX0KWQ==&quot;"/>
    <we:property name="GilSHEVVcRFbIEQdKicHCjpw" value="&quot;bQYTSAU=&quot;"/>
    <we:property name="GilSHEVVcRFbIEQdKicZCjpz" value="&quot;bQQTSAQ=&quot;"/>
    <we:property name="GilSHEVVcRFbIEQdKicHByVz" value="&quot;aX0KWQ==&quot;"/>
    <we:property name="GilSHEVVcRFbIEQdKicHCjpz" value="&quot;bQYTSAQ=&quot;"/>
    <we:property name="GilSHEVVcRFbIEQdKicZCjpy" value="&quot;bQQTSAc=&quot;"/>
    <we:property name="GilSHEVVcRFbIEQdKicHByVy" value="&quot;aX0KWQ==&quot;"/>
    <we:property name="GilSHEVVcRFbIEQdKicHCjpy" value="&quot;bQYTSAc=&quot;"/>
    <we:property name="GilSHEVVcRFbIEQdKicZCjp1" value="&quot;&quot;"/>
    <we:property name="GilSHEVVcRFbIEQdKicHByV1" value="&quot;aX0KWQ==&quot;"/>
    <we:property name="GilSHEVVcRFbIEQdKicHCjp1" value="&quot;&quot;"/>
    <we:property name="GilSHEVUcRFbIEQdKicQDC4=" value="&quot;eQ==&quot;"/>
    <we:property name="GilSHEVUcS9VNH8RNg==" value="&quot;eA==&quot;"/>
    <we:property name="GilSHEVUcS1WJg==" value="&quot;bQQTSAM=&quot;"/>
    <we:property name="GilSHEVUcRFbIEQdKicbBy4=" value="&quot;eA==&quot;"/>
    <we:property name="GilSHEVUcRFbIEQdKicFECw=" value="&quot;eW8HSQFXYFM=&quot;"/>
    <we:property name="GilSHEVUcRFbIEQdKicGASU=" value="&quot;eA==&quot;"/>
    <we:property name="GilSHEVUcRFbIEQdKicHDjE=" value="&quot;eQ==&quot;"/>
    <we:property name="GilSHEVUcRFbIEQdKicBDSU=" value="&quot;eW8HSA==&quot;"/>
    <we:property name="GilSHEVUcRFbIEQdKicWFC4=" value="&quot;eW8HSQFW&quot;"/>
    <we:property name="GilSHEVUcRFbIEQdKicYESU=" value="&quot;eQ==&quot;"/>
    <we:property name="GilSHEVUcRFbIEQdKicGETM=" value="&quot;eHEH&quot;"/>
    <we:property name="GilSHEVUcRFbIEQdKicHES0=" value="&quot;eQ==&quot;"/>
    <we:property name="GilSHEVUcRFbIEQdKicYED0=" value="&quot;eW8HTgQ=&quot;"/>
    <we:property name="GilSHEVUcRFbIEQdKicYDCA=" value="&quot;enE=&quot;"/>
    <we:property name="GilSHEVUcRFbIEQdKicHAD8=" value="&quot;eA==&quot;"/>
    <we:property name="GilSHEVUcRFbIEQdKicbFjs=" value="&quot;ew==&quot;"/>
    <we:property name="GilSHEVUcRFbIEQdKicUASo=" value="&quot;eW8HSQA=&quot;"/>
    <we:property name="GilSHEVUcRFbIEQdKicHBzo=" value="&quot;fA==&quot;"/>
    <we:property name="GilSHEVUcRFbIEQdKicUEDo=" value="&quot;eA==&quot;"/>
    <we:property name="GilSHEVUcRFbIEQdKicGFig=" value="&quot;eQ==&quot;"/>
    <we:property name="GilSHEVUcRFbIEQdKicYBz0=" value="&quot;ew==&quot;"/>
    <we:property name="GilSHEVUcRFbIEQdKicGDSo=" value="&quot;eQ==&quot;"/>
    <we:property name="GilSHEVUcRFbIEQdKicZEj0=" value="&quot;eQ==&quot;"/>
    <we:property name="GilSHEVUcRFbIEQdKicZEjk=" value="&quot;eQ==&quot;"/>
    <we:property name="GilSHEVUcRFbIEQdKicSAzk=" value="&quot;eW8HSQFXYFM=&quot;"/>
    <we:property name="GilSHEVUcRFbIEQdKiccEjo=" value="&quot;eW8OQA==&quot;"/>
    <we:property name="GilSHEVUcRFbIEQdKicTByg=" value="&quot;eW8HSQFXYFM=&quot;"/>
    <we:property name="GilSHEVUcRFbIEQdKiccEiA=" value="&quot;eA==&quot;"/>
    <we:property name="GilSHEVUcRFbIEQdKiccEi0=" value="&quot;eg==&quot;"/>
    <we:property name="GilSHEVUcTRVPlsZOhQQEQ==" value="&quot;bQMTSAM=&quot;"/>
    <we:property name="GilSHEVUcTRVPlsZOhQQEXg=" value="&quot;bQITSAM=&quot;"/>
    <we:property name="GilSHEVUcTRVPlsZOhQQEXs=" value="&quot;bQUTSAM=&quot;"/>
    <we:property name="GilSHEVUcTRVPlsZOhQQEXo=" value="&quot;&quot;"/>
    <we:property name="GilSHEVUcRFbIEQdKicbFyQ=" value="&quot;fQ==&quot;"/>
    <we:property name="GilSHEVUcRFbIEQdKicZCjpw" value="&quot;bQQTSAU=&quot;"/>
    <we:property name="GilSHEVUcRFbIEQdKicHByVw" value="&quot;aX0KWQ==&quot;"/>
    <we:property name="GilSHEVUcRFbIEQdKicHCjpw" value="&quot;bQYTSAU=&quot;"/>
    <we:property name="GilSHEVUcRFbIEQdKicZCjpz" value="&quot;bQQTSAQ=&quot;"/>
    <we:property name="GilSHEVUcRFbIEQdKicHByVz" value="&quot;aX0KWQ==&quot;"/>
    <we:property name="GilSHEVUcRFbIEQdKicHCjpz" value="&quot;bQYTSAQ=&quot;"/>
    <we:property name="GilSHEVUcRFbIEQdKicZCjpy" value="&quot;bQQTSAc=&quot;"/>
    <we:property name="GilSHEVUcRFbIEQdKicHByVy" value="&quot;aX0KWQ==&quot;"/>
    <we:property name="GilSHEVUcRFbIEQdKicHCjpy" value="&quot;bQYTSAc=&quot;"/>
    <we:property name="GilSHEVUcRFbIEQdKicZCjp1" value="&quot;bQQTSAY=&quot;"/>
    <we:property name="GilSHEVUcRFbIEQdKicHByV1" value="&quot;aX8KWQ==&quot;"/>
    <we:property name="GilSHEVUcRFbIEQdKicHCjp1" value="&quot;bQYTSAY=&quot;"/>
    <we:property name="GilSHEVUcRFbIEQdKicZCjp0" value="&quot;&quot;"/>
    <we:property name="GilSHEVUcRFbIEQdKicHByV0" value="&quot;aX0KWQ==&quot;"/>
    <we:property name="GilSHEVUcRFbIEQdKicHCjp0" value="&quot;&quot;"/>
  </we:properties>
  <we:bindings>
    <we:binding id="refEdit" type="matrix" appref="{B3260A68-A980-4DE2-A1D8-1AAACDB6E798}"/>
    <we:binding id="Worker" type="matrix" appref="{6C8AC119-DA62-4D0D-AAB9-8AA114EC4245}"/>
    <we:binding id="Sheet2refEdit" type="matrix" appref="{B22E4C81-3895-4CDF-B571-9FF3788964B4}"/>
    <we:binding id="Sheet2Worker" type="matrix" appref="{AC690CE7-1F28-4791-9F12-8441FAF1F6AC}"/>
    <we:binding id="Sheet3refEdit" type="matrix" appref="{60234283-9E7E-4010-A51A-BFBFEE3E47E0}"/>
    <we:binding id="Sheet3Worker" type="matrix" appref="{0389118A-76F7-4047-8A60-55A5312D0EAF}"/>
    <we:binding id="Var$B$12" type="matrix" appref="{4BA4FDBF-D6F7-42FC-AA5E-9A55374D48B9}"/>
    <we:binding id="Var$C$12" type="matrix" appref="{3BAD3736-ACCB-4EE6-84F5-C8AA1B4760DD}"/>
    <we:binding id="Var$D$12" type="matrix" appref="{C664312D-C010-40D1-BE65-6535569D3C98}"/>
    <we:binding id="Var0" type="matrix" appref="{940C5389-8959-4D01-B2D5-0719BB0168FD}"/>
    <we:binding id="1Var0" type="matrix" appref="{A55830C6-FD4F-40B2-818B-44C02927671D}"/>
    <we:binding id="2Var0" type="matrix" appref="{371D81B1-A59E-48FE-8AE6-61760922D5FA}"/>
    <we:binding id="Obj" type="matrix" appref="{C0EDF44E-A121-486E-BF88-46661437E0EE}"/>
    <we:binding id="Sheet1refEdit" type="matrix" appref="{3BCD3A33-7665-4FE4-BE5E-77F85A13D3C6}"/>
    <we:binding id="Sheet1Worker" type="matrix" appref="{1200418A-E6B4-4B7B-8D5D-17DC49780BD8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FD1048575"/>
  <sheetViews>
    <sheetView tabSelected="1" workbookViewId="0">
      <selection activeCell="H24" sqref="H24"/>
    </sheetView>
  </sheetViews>
  <sheetFormatPr defaultRowHeight="15"/>
  <cols>
    <col min="2" max="2" width="9.28515625" bestFit="1" customWidth="1"/>
    <col min="3" max="3" width="15" bestFit="1" customWidth="1"/>
    <col min="4" max="4" width="9.28515625" bestFit="1" customWidth="1"/>
  </cols>
  <sheetData>
    <row r="3" spans="1:7">
      <c r="B3" t="s">
        <v>0</v>
      </c>
      <c r="C3" t="s">
        <v>1</v>
      </c>
      <c r="E3" t="s">
        <v>2</v>
      </c>
    </row>
    <row r="4" spans="1:7">
      <c r="B4" t="s">
        <v>3</v>
      </c>
      <c r="C4" t="s">
        <v>4</v>
      </c>
      <c r="E4" t="s">
        <v>5</v>
      </c>
    </row>
    <row r="5" spans="1:7">
      <c r="B5" t="s">
        <v>6</v>
      </c>
      <c r="C5" t="s">
        <v>7</v>
      </c>
      <c r="E5" t="s">
        <v>8</v>
      </c>
    </row>
    <row r="6" spans="1:7">
      <c r="E6" t="s">
        <v>9</v>
      </c>
    </row>
    <row r="7" spans="1:7">
      <c r="E7" t="s">
        <v>10</v>
      </c>
    </row>
    <row r="8" spans="1:7">
      <c r="E8" t="s">
        <v>11</v>
      </c>
    </row>
    <row r="10" spans="1:7">
      <c r="A10" t="s">
        <v>12</v>
      </c>
      <c r="B10" t="s">
        <v>0</v>
      </c>
      <c r="C10" t="s">
        <v>3</v>
      </c>
      <c r="D10" t="s">
        <v>6</v>
      </c>
    </row>
    <row r="11" spans="1:7">
      <c r="B11">
        <v>3</v>
      </c>
      <c r="C11">
        <v>3</v>
      </c>
      <c r="D11">
        <v>5</v>
      </c>
    </row>
    <row r="12" spans="1:7">
      <c r="A12" t="s">
        <v>13</v>
      </c>
      <c r="B12">
        <v>700</v>
      </c>
      <c r="C12">
        <v>0</v>
      </c>
      <c r="D12">
        <v>133.333333333333</v>
      </c>
      <c r="E12">
        <f>B12*B11+C12*C11+D12*D11</f>
        <v>2766.6666666666652</v>
      </c>
    </row>
    <row r="14" spans="1:7">
      <c r="A14" t="s">
        <v>14</v>
      </c>
      <c r="B14">
        <v>1.2</v>
      </c>
      <c r="C14">
        <v>1.7</v>
      </c>
      <c r="D14">
        <v>1.2</v>
      </c>
      <c r="E14">
        <f>B14*B12+C14*C12+D14*D12</f>
        <v>999.99999999999955</v>
      </c>
      <c r="F14" t="s">
        <v>15</v>
      </c>
      <c r="G14">
        <v>1000</v>
      </c>
    </row>
    <row r="15" spans="1:7">
      <c r="A15" t="s">
        <v>16</v>
      </c>
      <c r="B15">
        <v>0.8</v>
      </c>
      <c r="C15">
        <v>0</v>
      </c>
      <c r="D15">
        <v>2.2999999999999998</v>
      </c>
      <c r="E15">
        <f>B15*B12+C15*C12+D15*D12</f>
        <v>866.66666666666583</v>
      </c>
      <c r="F15" t="s">
        <v>15</v>
      </c>
      <c r="G15">
        <v>1200</v>
      </c>
    </row>
    <row r="16" spans="1:7">
      <c r="A16" t="s">
        <v>17</v>
      </c>
      <c r="B16">
        <v>2</v>
      </c>
      <c r="C16">
        <v>3</v>
      </c>
      <c r="D16">
        <v>4.5</v>
      </c>
      <c r="E16">
        <f>B16*B12+C16*C12+D16*D12</f>
        <v>1999.9999999999986</v>
      </c>
      <c r="F16" t="s">
        <v>15</v>
      </c>
      <c r="G16">
        <v>2000</v>
      </c>
    </row>
    <row r="1048550" spans="16384:16384">
      <c r="XFD1048550" t="e" cm="1">
        <f t="array" aca="1" ref="XFD1048550" ca="1">solver_pre</f>
        <v>#NAME?</v>
      </c>
    </row>
    <row r="1048551" spans="16384:16384">
      <c r="XFD1048551" t="e" cm="1">
        <f t="array" aca="1" ref="XFD1048551" ca="1">solver_scl</f>
        <v>#NAME?</v>
      </c>
    </row>
    <row r="1048552" spans="16384:16384">
      <c r="XFD1048552" t="e" cm="1">
        <f t="array" aca="1" ref="XFD1048552" ca="1">solver_rlx</f>
        <v>#NAME?</v>
      </c>
    </row>
    <row r="1048553" spans="16384:16384">
      <c r="XFD1048553" t="e" cm="1">
        <f t="array" aca="1" ref="XFD1048553" ca="1">solver_tol</f>
        <v>#NAME?</v>
      </c>
    </row>
    <row r="1048554" spans="16384:16384">
      <c r="XFD1048554" t="e" cm="1">
        <f t="array" aca="1" ref="XFD1048554" ca="1">solver_cvg</f>
        <v>#NAME?</v>
      </c>
    </row>
    <row r="1048555" spans="16384:16384">
      <c r="XFD1048555" t="e" cm="1">
        <f t="array" aca="1" ref="XFD1048555" ca="1">solver_msl</f>
        <v>#NAME?</v>
      </c>
    </row>
    <row r="1048556" spans="16384:16384">
      <c r="XFD1048556" t="e" cm="1">
        <f t="array" aca="1" ref="XFD1048556" ca="1">solver_ssz</f>
        <v>#NAME?</v>
      </c>
    </row>
    <row r="1048557" spans="16384:16384">
      <c r="XFD1048557" t="e" cm="1">
        <f t="array" aca="1" ref="XFD1048557" ca="1">solver_rsd</f>
        <v>#NAME?</v>
      </c>
    </row>
    <row r="1048558" spans="16384:16384">
      <c r="XFD1048558" t="e" cm="1">
        <f t="array" aca="1" ref="XFD1048558" ca="1">solver_mrt</f>
        <v>#NAME?</v>
      </c>
    </row>
    <row r="1048559" spans="16384:16384">
      <c r="XFD1048559" t="e" cm="1">
        <f t="array" aca="1" ref="XFD1048559" ca="1">solver_mni</f>
        <v>#NAME?</v>
      </c>
    </row>
    <row r="1048560" spans="16384:16384">
      <c r="XFD1048560" t="e" cm="1">
        <f t="array" aca="1" ref="XFD1048560" ca="1">solver_rbv</f>
        <v>#NAME?</v>
      </c>
    </row>
    <row r="1048561" spans="16384:16384">
      <c r="XFD1048561" t="e" cm="1">
        <f t="array" aca="1" ref="XFD1048561" ca="1">solver_neg</f>
        <v>#NAME?</v>
      </c>
    </row>
    <row r="1048562" spans="16384:16384">
      <c r="XFD1048562" t="e" cm="1">
        <f t="array" aca="1" ref="XFD1048562" ca="1">solver_ntr</f>
        <v>#NAME?</v>
      </c>
    </row>
    <row r="1048563" spans="16384:16384">
      <c r="XFD1048563" t="e" cm="1">
        <f t="array" aca="1" ref="XFD1048563" ca="1">solver_acc</f>
        <v>#NAME?</v>
      </c>
    </row>
    <row r="1048564" spans="16384:16384">
      <c r="XFD1048564" t="e" cm="1">
        <f t="array" aca="1" ref="XFD1048564" ca="1">solver_res</f>
        <v>#NAME?</v>
      </c>
    </row>
    <row r="1048565" spans="16384:16384">
      <c r="XFD1048565" t="e" cm="1">
        <f t="array" aca="1" ref="XFD1048565" ca="1">solver_ars</f>
        <v>#NAME?</v>
      </c>
    </row>
    <row r="1048566" spans="16384:16384">
      <c r="XFD1048566" t="e" cm="1">
        <f t="array" aca="1" ref="XFD1048566" ca="1">solver_sta</f>
        <v>#NAME?</v>
      </c>
    </row>
    <row r="1048567" spans="16384:16384">
      <c r="XFD1048567" t="e" cm="1">
        <f t="array" aca="1" ref="XFD1048567" ca="1">solver_met</f>
        <v>#NAME?</v>
      </c>
    </row>
    <row r="1048568" spans="16384:16384">
      <c r="XFD1048568" t="e" cm="1">
        <f t="array" aca="1" ref="XFD1048568" ca="1">solver_soc</f>
        <v>#NAME?</v>
      </c>
    </row>
    <row r="1048569" spans="16384:16384">
      <c r="XFD1048569" t="e" cm="1">
        <f t="array" aca="1" ref="XFD1048569" ca="1">solver_lpt</f>
        <v>#NAME?</v>
      </c>
    </row>
    <row r="1048570" spans="16384:16384">
      <c r="XFD1048570" t="e" cm="1">
        <f t="array" aca="1" ref="XFD1048570" ca="1">solver_lpp</f>
        <v>#NAME?</v>
      </c>
    </row>
    <row r="1048571" spans="16384:16384">
      <c r="XFD1048571" t="e" cm="1">
        <f t="array" aca="1" ref="XFD1048571" ca="1">solver_gap</f>
        <v>#NAME?</v>
      </c>
    </row>
    <row r="1048572" spans="16384:16384">
      <c r="XFD1048572" t="e" cm="1">
        <f t="array" aca="1" ref="XFD1048572" ca="1">solver_ips</f>
        <v>#NAME?</v>
      </c>
    </row>
    <row r="1048573" spans="16384:16384">
      <c r="XFD1048573" t="e" cm="1">
        <f t="array" aca="1" ref="XFD1048573" ca="1">solver_fea</f>
        <v>#NAME?</v>
      </c>
    </row>
    <row r="1048574" spans="16384:16384">
      <c r="XFD1048574" t="e" cm="1">
        <f t="array" aca="1" ref="XFD1048574" ca="1">solver_ipi</f>
        <v>#NAME?</v>
      </c>
    </row>
    <row r="1048575" spans="16384:16384">
      <c r="XFD1048575" t="e" cm="1">
        <f t="array" aca="1" ref="XFD1048575" ca="1">solver_ipd</f>
        <v>#NAME?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8D85D42-C7F9-4008-B971-F293483E42F9}">
          <xm:f>Sheet1!1:1048576</xm:f>
        </x15:webExtension>
        <x15:webExtension appRef="{A5A39D20-3601-4879-8354-F46F22127005}">
          <xm:f>Sheet1!XFD1048550:XFD1048575</xm:f>
        </x15:webExtension>
        <x15:webExtension appRef="{8A387543-8BAE-4CFD-8E65-F7255B004D0D}">
          <xm:f>#REF!</xm:f>
        </x15:webExtension>
        <x15:webExtension appRef="{140E8E18-99C7-4B95-B6FA-F732D6C1EDE8}">
          <xm:f>#REF!</xm:f>
        </x15:webExtension>
        <x15:webExtension appRef="{84674FD5-D7A9-4A94-BD38-6449F3A6E97B}">
          <xm:f>#REF!</xm:f>
        </x15:webExtension>
        <x15:webExtension appRef="{46434D8B-CEC3-4DE5-8245-E10E0191CB32}">
          <xm:f>#REF!</xm:f>
        </x15:webExtension>
        <x15:webExtension appRef="{F276FC7F-91BB-40B0-B3AB-F40FB267E52F}">
          <xm:f>#REF!</xm:f>
        </x15:webExtension>
        <x15:webExtension appRef="{8593D6E3-B3B1-4018-8604-68F87F09BC34}">
          <xm:f>#REF!</xm:f>
        </x15:webExtension>
        <x15:webExtension appRef="{C996CEE8-6322-41E0-B3A9-824E4BFD6E60}">
          <xm:f>#REF!</xm:f>
        </x15:webExtension>
        <x15:webExtension appRef="{DE9A18AF-E9B0-4E04-9F51-7702A4E4A9E2}">
          <xm:f>Sheet1!$B$12</xm:f>
        </x15:webExtension>
        <x15:webExtension appRef="{6C2A3115-EB5F-457A-B78B-9E461AB73FB6}">
          <xm:f>Sheet1!$C$12</xm:f>
        </x15:webExtension>
        <x15:webExtension appRef="{3F03C6C1-1B8D-4964-9FA4-87C5C1871BA3}">
          <xm:f>Sheet1!$D$12</xm:f>
        </x15:webExtension>
        <x15:webExtension appRef="{598417D5-FC13-4522-88B5-548B9F7209EC}">
          <xm:f>Sheet1!$E$12</xm:f>
        </x15:webExtension>
        <x15:webExtension appRef="{09DE866F-687C-4DE3-B6BC-25E78B3480BD}">
          <xm:f>Sheet1!1:1048576</xm:f>
        </x15:webExtension>
        <x15:webExtension appRef="{405BF995-6EBA-4B60-B2CB-F319D43DA4FD}">
          <xm:f>Sheet1!XFD1048550:XFD1048575</xm:f>
        </x15:webExtension>
        <x15:webExtension appRef="{B3260A68-A980-4DE2-A1D8-1AAACDB6E798}">
          <xm:f>Sheet1!1:1048576</xm:f>
        </x15:webExtension>
        <x15:webExtension appRef="{6C8AC119-DA62-4D0D-AAB9-8AA114EC4245}">
          <xm:f>Sheet1!XFD1048550:XFD1048575</xm:f>
        </x15:webExtension>
        <x15:webExtension appRef="{B22E4C81-3895-4CDF-B571-9FF3788964B4}">
          <xm:f>#REF!</xm:f>
        </x15:webExtension>
        <x15:webExtension appRef="{AC690CE7-1F28-4791-9F12-8441FAF1F6AC}">
          <xm:f>#REF!</xm:f>
        </x15:webExtension>
        <x15:webExtension appRef="{60234283-9E7E-4010-A51A-BFBFEE3E47E0}">
          <xm:f>#REF!</xm:f>
        </x15:webExtension>
        <x15:webExtension appRef="{0389118A-76F7-4047-8A60-55A5312D0EAF}">
          <xm:f>#REF!</xm:f>
        </x15:webExtension>
        <x15:webExtension appRef="{4BA4FDBF-D6F7-42FC-AA5E-9A55374D48B9}">
          <xm:f>#REF!</xm:f>
        </x15:webExtension>
        <x15:webExtension appRef="{3BAD3736-ACCB-4EE6-84F5-C8AA1B4760DD}">
          <xm:f>#REF!</xm:f>
        </x15:webExtension>
        <x15:webExtension appRef="{C664312D-C010-40D1-BE65-6535569D3C98}">
          <xm:f>#REF!</xm:f>
        </x15:webExtension>
        <x15:webExtension appRef="{940C5389-8959-4D01-B2D5-0719BB0168FD}">
          <xm:f>Sheet1!$B$12</xm:f>
        </x15:webExtension>
        <x15:webExtension appRef="{A55830C6-FD4F-40B2-818B-44C02927671D}">
          <xm:f>Sheet1!$C$12</xm:f>
        </x15:webExtension>
        <x15:webExtension appRef="{371D81B1-A59E-48FE-8AE6-61760922D5FA}">
          <xm:f>Sheet1!$D$12</xm:f>
        </x15:webExtension>
        <x15:webExtension appRef="{C0EDF44E-A121-486E-BF88-46661437E0EE}">
          <xm:f>Sheet1!$E$12</xm:f>
        </x15:webExtension>
        <x15:webExtension appRef="{3BCD3A33-7665-4FE4-BE5E-77F85A13D3C6}">
          <xm:f>Sheet1!1:1048576</xm:f>
        </x15:webExtension>
        <x15:webExtension appRef="{1200418A-E6B4-4B7B-8D5D-17DC49780BD8}">
          <xm:f>Sheet1!XFD1048550:XFD1048575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44A4-62D0-4C15-BDCA-16869B5DFC79}">
  <dimension ref="A1:G27"/>
  <sheetViews>
    <sheetView workbookViewId="0"/>
  </sheetViews>
  <sheetFormatPr defaultRowHeight="15"/>
  <cols>
    <col min="4" max="4" width="11.140625" bestFit="1" customWidth="1"/>
    <col min="7" max="7" width="13.5703125" bestFit="1" customWidth="1"/>
  </cols>
  <sheetData>
    <row r="1" spans="1:4">
      <c r="A1" s="1" t="s">
        <v>18</v>
      </c>
    </row>
    <row r="2" spans="1:4">
      <c r="A2" s="1" t="s">
        <v>19</v>
      </c>
    </row>
    <row r="3" spans="1:4">
      <c r="A3" s="1" t="s">
        <v>20</v>
      </c>
    </row>
    <row r="4" spans="1:4">
      <c r="A4" s="1" t="s">
        <v>21</v>
      </c>
    </row>
    <row r="5" spans="1:4">
      <c r="A5" s="1" t="s">
        <v>22</v>
      </c>
    </row>
    <row r="6" spans="1:4">
      <c r="A6" s="1" t="s">
        <v>23</v>
      </c>
    </row>
    <row r="7" spans="1:4">
      <c r="A7" s="1" t="s">
        <v>24</v>
      </c>
    </row>
    <row r="8" spans="1:4">
      <c r="A8" s="1" t="s">
        <v>25</v>
      </c>
    </row>
    <row r="9" spans="1:4">
      <c r="A9" s="1" t="s">
        <v>26</v>
      </c>
    </row>
    <row r="12" spans="1:4">
      <c r="A12" s="6" t="s">
        <v>27</v>
      </c>
      <c r="B12" s="6"/>
      <c r="C12" s="6"/>
      <c r="D12" s="6"/>
    </row>
    <row r="13" spans="1:4">
      <c r="A13" s="3"/>
      <c r="B13" s="3" t="s">
        <v>28</v>
      </c>
      <c r="C13" s="3" t="s">
        <v>29</v>
      </c>
      <c r="D13" s="3" t="s">
        <v>30</v>
      </c>
    </row>
    <row r="14" spans="1:4">
      <c r="A14" s="4"/>
      <c r="B14" s="5" t="s">
        <v>31</v>
      </c>
      <c r="C14" s="4">
        <v>0</v>
      </c>
      <c r="D14" s="4">
        <v>3140.5405405405404</v>
      </c>
    </row>
    <row r="17" spans="1:7">
      <c r="A17" s="6" t="s">
        <v>32</v>
      </c>
      <c r="B17" s="6"/>
      <c r="C17" s="6"/>
      <c r="D17" s="6"/>
    </row>
    <row r="18" spans="1:7">
      <c r="A18" s="3"/>
      <c r="B18" s="3" t="s">
        <v>28</v>
      </c>
      <c r="C18" s="3" t="s">
        <v>29</v>
      </c>
      <c r="D18" s="3" t="s">
        <v>30</v>
      </c>
    </row>
    <row r="19" spans="1:7">
      <c r="A19" s="2"/>
      <c r="B19" s="2" t="s">
        <v>33</v>
      </c>
      <c r="C19" s="2">
        <v>0</v>
      </c>
      <c r="D19" s="2">
        <v>1064.864864864865</v>
      </c>
    </row>
    <row r="20" spans="1:7">
      <c r="A20" s="2"/>
      <c r="B20" s="2" t="s">
        <v>34</v>
      </c>
      <c r="C20" s="2">
        <v>0</v>
      </c>
      <c r="D20" s="2">
        <v>-270.27027027027032</v>
      </c>
    </row>
    <row r="21" spans="1:7">
      <c r="A21" s="4"/>
      <c r="B21" s="4" t="s">
        <v>35</v>
      </c>
      <c r="C21" s="4">
        <v>0</v>
      </c>
      <c r="D21" s="4">
        <v>151.35135135135124</v>
      </c>
    </row>
    <row r="23" spans="1:7">
      <c r="A23" s="6" t="s">
        <v>36</v>
      </c>
      <c r="B23" s="6"/>
      <c r="C23" s="6"/>
      <c r="D23" s="6"/>
      <c r="E23" s="6"/>
      <c r="F23" s="6"/>
      <c r="G23" s="6"/>
    </row>
    <row r="24" spans="1:7">
      <c r="A24" s="3"/>
      <c r="B24" s="3" t="s">
        <v>28</v>
      </c>
      <c r="C24" s="3" t="s">
        <v>29</v>
      </c>
      <c r="D24" s="3" t="s">
        <v>30</v>
      </c>
      <c r="E24" s="3" t="s">
        <v>37</v>
      </c>
      <c r="F24" s="3" t="s">
        <v>38</v>
      </c>
      <c r="G24" s="3" t="s">
        <v>39</v>
      </c>
    </row>
    <row r="25" spans="1:7">
      <c r="A25" s="2"/>
      <c r="B25" s="2" t="s">
        <v>40</v>
      </c>
      <c r="C25" s="2">
        <v>0</v>
      </c>
      <c r="D25" s="2">
        <v>999.99999999999977</v>
      </c>
      <c r="E25" s="2">
        <v>-1E+30</v>
      </c>
      <c r="F25" s="2">
        <v>1000</v>
      </c>
      <c r="G25" s="2">
        <v>2.2737367544323211E-13</v>
      </c>
    </row>
    <row r="26" spans="1:7">
      <c r="A26" s="2"/>
      <c r="B26" s="2" t="s">
        <v>41</v>
      </c>
      <c r="C26" s="2">
        <v>0</v>
      </c>
      <c r="D26" s="2">
        <v>1200</v>
      </c>
      <c r="E26" s="2">
        <v>-1E+30</v>
      </c>
      <c r="F26" s="2">
        <v>1200</v>
      </c>
      <c r="G26" s="2">
        <v>0</v>
      </c>
    </row>
    <row r="27" spans="1:7">
      <c r="A27" s="4"/>
      <c r="B27" s="4" t="s">
        <v>42</v>
      </c>
      <c r="C27" s="4">
        <v>0</v>
      </c>
      <c r="D27" s="4">
        <v>2000</v>
      </c>
      <c r="E27" s="4">
        <v>-1E+30</v>
      </c>
      <c r="F27" s="4">
        <v>2000</v>
      </c>
      <c r="G27" s="4">
        <v>2.2737367544323211E-13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D696-BD29-4DD2-9D4F-370AC7187698}">
  <dimension ref="A1:G22"/>
  <sheetViews>
    <sheetView workbookViewId="0">
      <selection activeCell="E28" sqref="E28"/>
    </sheetView>
  </sheetViews>
  <sheetFormatPr defaultRowHeight="15"/>
  <cols>
    <col min="3" max="4" width="10.85546875" bestFit="1" customWidth="1"/>
    <col min="5" max="5" width="9.7109375" bestFit="1" customWidth="1"/>
    <col min="6" max="6" width="10.85546875" bestFit="1" customWidth="1"/>
    <col min="7" max="7" width="9.7109375" bestFit="1" customWidth="1"/>
  </cols>
  <sheetData>
    <row r="1" spans="1:6">
      <c r="A1" s="1" t="s">
        <v>43</v>
      </c>
    </row>
    <row r="2" spans="1:6">
      <c r="A2" s="1" t="s">
        <v>19</v>
      </c>
    </row>
    <row r="3" spans="1:6">
      <c r="A3" s="1" t="s">
        <v>44</v>
      </c>
    </row>
    <row r="4" spans="1:6">
      <c r="A4" s="1" t="s">
        <v>22</v>
      </c>
    </row>
    <row r="6" spans="1:6">
      <c r="A6" s="6" t="s">
        <v>45</v>
      </c>
      <c r="B6" s="6"/>
      <c r="C6" s="6"/>
      <c r="D6" s="6"/>
    </row>
    <row r="7" spans="1:6">
      <c r="A7" s="3"/>
      <c r="B7" s="3" t="s">
        <v>28</v>
      </c>
      <c r="C7" s="3" t="s">
        <v>29</v>
      </c>
      <c r="D7" s="3" t="s">
        <v>30</v>
      </c>
    </row>
    <row r="8" spans="1:6">
      <c r="A8" s="4"/>
      <c r="B8" s="5" t="s">
        <v>31</v>
      </c>
      <c r="C8" s="4">
        <v>0</v>
      </c>
      <c r="D8" s="4">
        <v>2766.666666666667</v>
      </c>
    </row>
    <row r="10" spans="1:6">
      <c r="A10" s="6" t="s">
        <v>32</v>
      </c>
      <c r="B10" s="6"/>
      <c r="C10" s="6"/>
      <c r="D10" s="6"/>
      <c r="E10" s="6"/>
      <c r="F10" s="6"/>
    </row>
    <row r="11" spans="1:6">
      <c r="A11" s="3"/>
      <c r="B11" s="3"/>
      <c r="C11" s="3" t="s">
        <v>46</v>
      </c>
      <c r="D11" s="3" t="s">
        <v>47</v>
      </c>
      <c r="E11" s="3" t="s">
        <v>48</v>
      </c>
      <c r="F11" s="3" t="s">
        <v>49</v>
      </c>
    </row>
    <row r="12" spans="1:6">
      <c r="A12" s="3"/>
      <c r="B12" s="3" t="s">
        <v>28</v>
      </c>
      <c r="C12" s="3" t="s">
        <v>50</v>
      </c>
      <c r="D12" s="3" t="s">
        <v>51</v>
      </c>
      <c r="E12" s="3" t="s">
        <v>52</v>
      </c>
      <c r="F12" s="3" t="s">
        <v>52</v>
      </c>
    </row>
    <row r="13" spans="1:6">
      <c r="A13" s="2"/>
      <c r="B13" s="2" t="s">
        <v>33</v>
      </c>
      <c r="C13" s="2">
        <v>700.00000000000023</v>
      </c>
      <c r="D13" s="2">
        <v>0</v>
      </c>
      <c r="E13" s="2">
        <v>5.0000000555555548</v>
      </c>
      <c r="F13" s="2">
        <v>2.2222221830065352</v>
      </c>
    </row>
    <row r="14" spans="1:6">
      <c r="A14" s="2"/>
      <c r="B14" s="2" t="s">
        <v>34</v>
      </c>
      <c r="C14" s="2">
        <v>0</v>
      </c>
      <c r="D14" s="2">
        <v>-1.3833333333333346</v>
      </c>
      <c r="E14" s="2">
        <v>4.3833333333333346</v>
      </c>
      <c r="F14" s="2">
        <v>-1E+30</v>
      </c>
    </row>
    <row r="15" spans="1:6">
      <c r="A15" s="4"/>
      <c r="B15" s="4" t="s">
        <v>35</v>
      </c>
      <c r="C15" s="4">
        <v>133.33333333333326</v>
      </c>
      <c r="D15" s="4">
        <v>0</v>
      </c>
      <c r="E15" s="4">
        <v>6.7500000882352955</v>
      </c>
      <c r="F15" s="4">
        <v>2.9999999444444452</v>
      </c>
    </row>
    <row r="17" spans="1:7">
      <c r="A17" s="6" t="s">
        <v>36</v>
      </c>
      <c r="B17" s="6"/>
      <c r="C17" s="6"/>
      <c r="D17" s="6"/>
      <c r="E17" s="6"/>
      <c r="F17" s="6"/>
      <c r="G17" s="6"/>
    </row>
    <row r="18" spans="1:7">
      <c r="A18" s="3"/>
      <c r="B18" s="3"/>
      <c r="C18" s="3" t="s">
        <v>46</v>
      </c>
      <c r="D18" s="3" t="s">
        <v>53</v>
      </c>
      <c r="E18" s="3" t="s">
        <v>54</v>
      </c>
      <c r="F18" s="3" t="s">
        <v>55</v>
      </c>
      <c r="G18" s="3" t="s">
        <v>55</v>
      </c>
    </row>
    <row r="19" spans="1:7">
      <c r="A19" s="3"/>
      <c r="B19" s="3" t="s">
        <v>28</v>
      </c>
      <c r="C19" s="3" t="s">
        <v>50</v>
      </c>
      <c r="D19" s="3" t="s">
        <v>56</v>
      </c>
      <c r="E19" s="3" t="s">
        <v>57</v>
      </c>
      <c r="F19" s="3" t="s">
        <v>58</v>
      </c>
      <c r="G19" s="3" t="s">
        <v>59</v>
      </c>
    </row>
    <row r="20" spans="1:7">
      <c r="A20" s="2"/>
      <c r="B20" s="2" t="s">
        <v>40</v>
      </c>
      <c r="C20" s="2">
        <v>1000</v>
      </c>
      <c r="D20" s="2">
        <v>1.1666666666666681</v>
      </c>
      <c r="E20" s="2">
        <v>1000</v>
      </c>
      <c r="F20" s="2">
        <v>200</v>
      </c>
      <c r="G20" s="2">
        <v>466.66666666666674</v>
      </c>
    </row>
    <row r="21" spans="1:7">
      <c r="A21" s="2"/>
      <c r="B21" s="2" t="s">
        <v>41</v>
      </c>
      <c r="C21" s="2">
        <v>866.66666666666674</v>
      </c>
      <c r="D21" s="2">
        <v>0</v>
      </c>
      <c r="E21" s="2">
        <v>1200</v>
      </c>
      <c r="F21" s="2">
        <v>1E+30</v>
      </c>
      <c r="G21" s="2">
        <v>333.33333333333326</v>
      </c>
    </row>
    <row r="22" spans="1:7">
      <c r="A22" s="4"/>
      <c r="B22" s="4" t="s">
        <v>42</v>
      </c>
      <c r="C22" s="4">
        <v>2000</v>
      </c>
      <c r="D22" s="4">
        <v>0.79999999999999971</v>
      </c>
      <c r="E22" s="4">
        <v>2000</v>
      </c>
      <c r="F22" s="4">
        <v>555.55555555555566</v>
      </c>
      <c r="G22" s="4">
        <v>333.33333333333303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B157-157F-4046-BA1A-5C63E7DA055E}">
  <dimension ref="A1:G27"/>
  <sheetViews>
    <sheetView topLeftCell="A5" workbookViewId="0">
      <selection activeCell="G31" sqref="G31"/>
    </sheetView>
  </sheetViews>
  <sheetFormatPr defaultRowHeight="15"/>
  <cols>
    <col min="4" max="4" width="12" bestFit="1" customWidth="1"/>
    <col min="7" max="7" width="14.28515625" bestFit="1" customWidth="1"/>
  </cols>
  <sheetData>
    <row r="1" spans="1:4">
      <c r="A1" s="1" t="s">
        <v>18</v>
      </c>
    </row>
    <row r="2" spans="1:4">
      <c r="A2" s="1" t="s">
        <v>19</v>
      </c>
    </row>
    <row r="3" spans="1:4">
      <c r="A3" s="1" t="s">
        <v>44</v>
      </c>
    </row>
    <row r="4" spans="1:4">
      <c r="A4" s="1" t="s">
        <v>21</v>
      </c>
    </row>
    <row r="5" spans="1:4">
      <c r="A5" s="1" t="s">
        <v>22</v>
      </c>
    </row>
    <row r="6" spans="1:4">
      <c r="A6" s="1" t="s">
        <v>60</v>
      </c>
    </row>
    <row r="7" spans="1:4">
      <c r="A7" s="1" t="s">
        <v>61</v>
      </c>
    </row>
    <row r="8" spans="1:4">
      <c r="A8" s="1" t="s">
        <v>25</v>
      </c>
    </row>
    <row r="9" spans="1:4">
      <c r="A9" s="1" t="s">
        <v>26</v>
      </c>
    </row>
    <row r="12" spans="1:4">
      <c r="A12" s="6" t="s">
        <v>45</v>
      </c>
      <c r="B12" s="6"/>
      <c r="C12" s="6"/>
      <c r="D12" s="6"/>
    </row>
    <row r="13" spans="1:4">
      <c r="A13" s="3"/>
      <c r="B13" s="3" t="s">
        <v>28</v>
      </c>
      <c r="C13" s="3" t="s">
        <v>29</v>
      </c>
      <c r="D13" s="3" t="s">
        <v>30</v>
      </c>
    </row>
    <row r="14" spans="1:4">
      <c r="A14" s="4"/>
      <c r="B14" s="5" t="s">
        <v>31</v>
      </c>
      <c r="C14" s="4">
        <v>0</v>
      </c>
      <c r="D14" s="4">
        <v>2766.666666666667</v>
      </c>
    </row>
    <row r="17" spans="1:7">
      <c r="A17" s="6" t="s">
        <v>32</v>
      </c>
      <c r="B17" s="6"/>
      <c r="C17" s="6"/>
      <c r="D17" s="6"/>
    </row>
    <row r="18" spans="1:7">
      <c r="A18" s="3"/>
      <c r="B18" s="3" t="s">
        <v>28</v>
      </c>
      <c r="C18" s="3" t="s">
        <v>29</v>
      </c>
      <c r="D18" s="3" t="s">
        <v>30</v>
      </c>
    </row>
    <row r="19" spans="1:7">
      <c r="A19" s="2"/>
      <c r="B19" s="2" t="s">
        <v>33</v>
      </c>
      <c r="C19" s="2">
        <v>0</v>
      </c>
      <c r="D19" s="2">
        <v>700.00000000000023</v>
      </c>
    </row>
    <row r="20" spans="1:7">
      <c r="A20" s="2"/>
      <c r="B20" s="2" t="s">
        <v>34</v>
      </c>
      <c r="C20" s="2">
        <v>0</v>
      </c>
      <c r="D20" s="2">
        <v>0</v>
      </c>
    </row>
    <row r="21" spans="1:7">
      <c r="A21" s="4"/>
      <c r="B21" s="4" t="s">
        <v>35</v>
      </c>
      <c r="C21" s="4">
        <v>0</v>
      </c>
      <c r="D21" s="4">
        <v>133.33333333333326</v>
      </c>
    </row>
    <row r="23" spans="1:7">
      <c r="A23" s="6" t="s">
        <v>36</v>
      </c>
      <c r="B23" s="6"/>
      <c r="C23" s="6"/>
      <c r="D23" s="6"/>
      <c r="E23" s="6"/>
      <c r="F23" s="6"/>
      <c r="G23" s="6"/>
    </row>
    <row r="24" spans="1:7">
      <c r="A24" s="3"/>
      <c r="B24" s="3" t="s">
        <v>28</v>
      </c>
      <c r="C24" s="3" t="s">
        <v>29</v>
      </c>
      <c r="D24" s="3" t="s">
        <v>30</v>
      </c>
      <c r="E24" s="3" t="s">
        <v>37</v>
      </c>
      <c r="F24" s="3" t="s">
        <v>38</v>
      </c>
      <c r="G24" s="3" t="s">
        <v>39</v>
      </c>
    </row>
    <row r="25" spans="1:7">
      <c r="A25" s="2"/>
      <c r="B25" s="2" t="s">
        <v>40</v>
      </c>
      <c r="C25" s="2">
        <v>0</v>
      </c>
      <c r="D25" s="2">
        <v>1000</v>
      </c>
      <c r="E25" s="2">
        <v>-1E+30</v>
      </c>
      <c r="F25" s="2">
        <v>1000</v>
      </c>
      <c r="G25" s="2">
        <v>-1.1368683772161605E-13</v>
      </c>
    </row>
    <row r="26" spans="1:7">
      <c r="A26" s="2"/>
      <c r="B26" s="2" t="s">
        <v>41</v>
      </c>
      <c r="C26" s="2">
        <v>0</v>
      </c>
      <c r="D26" s="2">
        <v>866.66666666666674</v>
      </c>
      <c r="E26" s="2">
        <v>-1E+30</v>
      </c>
      <c r="F26" s="2">
        <v>1200</v>
      </c>
      <c r="G26" s="2">
        <v>333.33333333333326</v>
      </c>
    </row>
    <row r="27" spans="1:7">
      <c r="A27" s="4"/>
      <c r="B27" s="4" t="s">
        <v>42</v>
      </c>
      <c r="C27" s="4">
        <v>0</v>
      </c>
      <c r="D27" s="4">
        <v>2000</v>
      </c>
      <c r="E27" s="4">
        <v>-1E+30</v>
      </c>
      <c r="F27" s="4">
        <v>2000</v>
      </c>
      <c r="G2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Vidyasager GR</cp:lastModifiedBy>
  <cp:revision/>
  <dcterms:created xsi:type="dcterms:W3CDTF">2023-09-28T08:03:15Z</dcterms:created>
  <dcterms:modified xsi:type="dcterms:W3CDTF">2023-09-28T09:30:52Z</dcterms:modified>
  <cp:category/>
  <cp:contentStatus/>
</cp:coreProperties>
</file>