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os (datadista)" sheetId="1" state="visible" r:id="rId2"/>
    <sheet name="Gráfica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<sst xmlns="http://schemas.openxmlformats.org/spreadsheetml/2006/main" count="18" uniqueCount="18">
  <si>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fecha</t>
  </si>
  <si>
    <t xml:space="preserve">casos</t>
  </si>
  <si>
    <t xml:space="preserve">altas</t>
  </si>
  <si>
    <t xml:space="preserve">fallecimientos</t>
  </si>
  <si>
    <t xml:space="preserve">ingresos_uci</t>
  </si>
  <si>
    <t xml:space="preserve">hospitalizados</t>
  </si>
  <si>
    <t xml:space="preserve">I</t>
  </si>
  <si>
    <t xml:space="preserve">R</t>
  </si>
  <si>
    <t xml:space="preserve">S</t>
  </si>
  <si>
    <t xml:space="preserve">dI/dt</t>
  </si>
  <si>
    <t xml:space="preserve">dR/dt</t>
  </si>
  <si>
    <t xml:space="preserve">dS/dt</t>
  </si>
  <si>
    <t xml:space="preserve">Gamma</t>
  </si>
  <si>
    <t xml:space="preserve">Beta</t>
  </si>
  <si>
    <t xml:space="preserve">Beta (alternativo)</t>
  </si>
  <si>
    <t xml:space="preserve">R0</t>
  </si>
  <si>
    <t xml:space="preserve">N</t>
  </si>
  <si>
    <t xml:space="preserve">ULTIMA FILA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</si>
</sst>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DD/MMM"/>
    <numFmt numFmtId="167" formatCode="#,##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Cascadia Code"/>
      <family val="0"/>
      <charset val="1"/>
    </font>
    <font>
      <b val="true"/>
      <sz val="14"/>
      <name val="Cascadia Code"/>
      <family val="0"/>
      <charset val="1"/>
    </font>
    <font>
      <b val="true"/>
      <sz val="16"/>
      <name val="IBM Plex Sans"/>
      <family val="2"/>
    </font>
    <font>
      <sz val="14"/>
      <name val="IBM Plex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B3B3B3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latin typeface="IBM Plex Sans"/>
              </a:defRPr>
            </a:pPr>
            <a:r>
              <a:rPr b="1" sz="1600" spc="-1" strike="noStrike">
                <a:latin typeface="IBM Plex Sans"/>
              </a:rPr>
              <a:t>CODIV 19 España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'Datos (datadista)'!$G$1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bf0041"/>
            </a:solidFill>
            <a:ln w="36000">
              <a:solidFill>
                <a:srgbClr val="bf0041"/>
              </a:solidFill>
              <a:round/>
            </a:ln>
          </c:spPr>
          <c:marker>
            <c:symbol val="triangle"/>
            <c:size val="8"/>
            <c:spPr>
              <a:solidFill>
                <a:srgbClr val="bf0041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'Datos (datadista)'!$A$2:$A$99</c:f>
              <c:numCache>
                <c:formatCode>General</c:formatCode>
                <c:ptCount val="98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</c:numCache>
            </c:numRef>
          </c:xVal>
          <c:yVal>
            <c:numRef>
              <c:f>'Datos (datadista)'!$G$2:$G$99</c:f>
              <c:numCache>
                <c:formatCode>General</c:formatCode>
                <c:ptCount val="98"/>
                <c:pt idx="0">
                  <c:v>3</c:v>
                </c:pt>
                <c:pt idx="1">
                  <c:v>10</c:v>
                </c:pt>
                <c:pt idx="2">
                  <c:v>16</c:v>
                </c:pt>
                <c:pt idx="3">
                  <c:v>32</c:v>
                </c:pt>
                <c:pt idx="4">
                  <c:v>44</c:v>
                </c:pt>
                <c:pt idx="5">
                  <c:v>66</c:v>
                </c:pt>
                <c:pt idx="6">
                  <c:v>114</c:v>
                </c:pt>
                <c:pt idx="7">
                  <c:v>135</c:v>
                </c:pt>
                <c:pt idx="8">
                  <c:v>198</c:v>
                </c:pt>
                <c:pt idx="9">
                  <c:v>237</c:v>
                </c:pt>
                <c:pt idx="10">
                  <c:v>365</c:v>
                </c:pt>
                <c:pt idx="11">
                  <c:v>430</c:v>
                </c:pt>
                <c:pt idx="12">
                  <c:v>589</c:v>
                </c:pt>
                <c:pt idx="13">
                  <c:v>999</c:v>
                </c:pt>
                <c:pt idx="14">
                  <c:v>1622</c:v>
                </c:pt>
                <c:pt idx="15">
                  <c:v>2128</c:v>
                </c:pt>
                <c:pt idx="16">
                  <c:v>2950</c:v>
                </c:pt>
                <c:pt idx="17">
                  <c:v>4209</c:v>
                </c:pt>
                <c:pt idx="18">
                  <c:v>5753</c:v>
                </c:pt>
                <c:pt idx="19">
                  <c:v>7753</c:v>
                </c:pt>
                <c:pt idx="20">
                  <c:v>9191</c:v>
                </c:pt>
                <c:pt idx="21">
                  <c:v>11178</c:v>
                </c:pt>
                <c:pt idx="22">
                  <c:v>13716</c:v>
                </c:pt>
                <c:pt idx="23">
                  <c:v>17147</c:v>
                </c:pt>
                <c:pt idx="24">
                  <c:v>19980</c:v>
                </c:pt>
                <c:pt idx="25">
                  <c:v>24926</c:v>
                </c:pt>
                <c:pt idx="26">
                  <c:v>28572</c:v>
                </c:pt>
                <c:pt idx="27">
                  <c:v>33089</c:v>
                </c:pt>
                <c:pt idx="28">
                  <c:v>39673</c:v>
                </c:pt>
                <c:pt idx="29">
                  <c:v>47610</c:v>
                </c:pt>
                <c:pt idx="30">
                  <c:v>56188</c:v>
                </c:pt>
                <c:pt idx="31">
                  <c:v>64059</c:v>
                </c:pt>
                <c:pt idx="32">
                  <c:v>72248</c:v>
                </c:pt>
                <c:pt idx="33">
                  <c:v>78797</c:v>
                </c:pt>
                <c:pt idx="34">
                  <c:v>85195</c:v>
                </c:pt>
                <c:pt idx="35">
                  <c:v>94417</c:v>
                </c:pt>
                <c:pt idx="36">
                  <c:v>102136</c:v>
                </c:pt>
                <c:pt idx="37">
                  <c:v>110238</c:v>
                </c:pt>
                <c:pt idx="38">
                  <c:v>117710</c:v>
                </c:pt>
                <c:pt idx="39">
                  <c:v>124736</c:v>
                </c:pt>
                <c:pt idx="40">
                  <c:v>130759</c:v>
                </c:pt>
                <c:pt idx="41">
                  <c:v>135032</c:v>
                </c:pt>
                <c:pt idx="42">
                  <c:v>140510</c:v>
                </c:pt>
                <c:pt idx="43">
                  <c:v>146690</c:v>
                </c:pt>
                <c:pt idx="44">
                  <c:v>152446</c:v>
                </c:pt>
                <c:pt idx="45">
                  <c:v>157022</c:v>
                </c:pt>
                <c:pt idx="46">
                  <c:v>161852</c:v>
                </c:pt>
                <c:pt idx="47">
                  <c:v>166019</c:v>
                </c:pt>
                <c:pt idx="48">
                  <c:v>169496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(datadista)'!$H$1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00a933"/>
            </a:solidFill>
            <a:ln w="72000">
              <a:solidFill>
                <a:srgbClr val="00a933"/>
              </a:solidFill>
              <a:round/>
            </a:ln>
          </c:spPr>
          <c:marker>
            <c:symbol val="square"/>
            <c:size val="8"/>
            <c:spPr>
              <a:solidFill>
                <a:srgbClr val="00a933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'Datos (datadista)'!$A$2:$A$99</c:f>
              <c:numCache>
                <c:formatCode>General</c:formatCode>
                <c:ptCount val="98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</c:numCache>
            </c:numRef>
          </c:xVal>
          <c:yVal>
            <c:numRef>
              <c:f>'Datos (datadista)'!$H$2:$H$99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8</c:v>
                </c:pt>
                <c:pt idx="12">
                  <c:v>17</c:v>
                </c:pt>
                <c:pt idx="13">
                  <c:v>40</c:v>
                </c:pt>
                <c:pt idx="14">
                  <c:v>170</c:v>
                </c:pt>
                <c:pt idx="15">
                  <c:v>230</c:v>
                </c:pt>
                <c:pt idx="16">
                  <c:v>273</c:v>
                </c:pt>
                <c:pt idx="17">
                  <c:v>309</c:v>
                </c:pt>
                <c:pt idx="18">
                  <c:v>653</c:v>
                </c:pt>
                <c:pt idx="19">
                  <c:v>805</c:v>
                </c:pt>
                <c:pt idx="20">
                  <c:v>839</c:v>
                </c:pt>
                <c:pt idx="21">
                  <c:v>1519</c:v>
                </c:pt>
                <c:pt idx="22">
                  <c:v>1679</c:v>
                </c:pt>
                <c:pt idx="23">
                  <c:v>1874</c:v>
                </c:pt>
                <c:pt idx="24">
                  <c:v>2587</c:v>
                </c:pt>
                <c:pt idx="25">
                  <c:v>3451</c:v>
                </c:pt>
                <c:pt idx="26">
                  <c:v>4295</c:v>
                </c:pt>
                <c:pt idx="27">
                  <c:v>5537</c:v>
                </c:pt>
                <c:pt idx="28">
                  <c:v>6490</c:v>
                </c:pt>
                <c:pt idx="29">
                  <c:v>8801</c:v>
                </c:pt>
                <c:pt idx="30">
                  <c:v>11104</c:v>
                </c:pt>
                <c:pt idx="31">
                  <c:v>14215</c:v>
                </c:pt>
                <c:pt idx="32">
                  <c:v>17975</c:v>
                </c:pt>
                <c:pt idx="33">
                  <c:v>21237</c:v>
                </c:pt>
                <c:pt idx="34">
                  <c:v>24120</c:v>
                </c:pt>
                <c:pt idx="35">
                  <c:v>27448</c:v>
                </c:pt>
                <c:pt idx="36">
                  <c:v>31700</c:v>
                </c:pt>
                <c:pt idx="37">
                  <c:v>36746</c:v>
                </c:pt>
                <c:pt idx="38">
                  <c:v>41448</c:v>
                </c:pt>
                <c:pt idx="39">
                  <c:v>45963</c:v>
                </c:pt>
                <c:pt idx="40">
                  <c:v>50498</c:v>
                </c:pt>
                <c:pt idx="41">
                  <c:v>53492</c:v>
                </c:pt>
                <c:pt idx="42">
                  <c:v>57006</c:v>
                </c:pt>
                <c:pt idx="43">
                  <c:v>62576</c:v>
                </c:pt>
                <c:pt idx="44">
                  <c:v>67403</c:v>
                </c:pt>
                <c:pt idx="45">
                  <c:v>71511</c:v>
                </c:pt>
                <c:pt idx="46">
                  <c:v>75462</c:v>
                </c:pt>
                <c:pt idx="47">
                  <c:v>79363</c:v>
                </c:pt>
                <c:pt idx="48">
                  <c:v>82216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</c:ser>
        <c:axId val="42230827"/>
        <c:axId val="17669747"/>
      </c:scatterChart>
      <c:valAx>
        <c:axId val="42230827"/>
        <c:scaling>
          <c:orientation val="minMax"/>
          <c:min val="43885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1" sz="1600" spc="-1" strike="noStrike">
                    <a:latin typeface="IBM Plex Sans"/>
                  </a:defRPr>
                </a:pPr>
                <a:r>
                  <a:rPr b="1" sz="1600" spc="-1" strike="noStrike">
                    <a:latin typeface="IBM Plex Sans"/>
                  </a:rPr>
                  <a:t>Fecha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D/MMM" sourceLinked="0"/>
        <c:majorTickMark val="cross"/>
        <c:minorTickMark val="in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IBM Plex Sans"/>
              </a:defRPr>
            </a:pPr>
          </a:p>
        </c:txPr>
        <c:crossAx val="17669747"/>
        <c:crossesAt val="0"/>
        <c:crossBetween val="midCat"/>
        <c:majorUnit val="7"/>
        <c:minorUnit val="7"/>
      </c:valAx>
      <c:valAx>
        <c:axId val="1766974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600" spc="-1" strike="noStrike">
                    <a:latin typeface="IBM Plex Sans"/>
                  </a:defRPr>
                </a:pPr>
                <a:r>
                  <a:rPr b="1" sz="1600" spc="-1" strike="noStrike">
                    <a:latin typeface="IBM Plex Sans"/>
                  </a:rPr>
                  <a:t>I, R  (escala logarítmica)</a:t>
                </a:r>
              </a:p>
            </c:rich>
          </c:tx>
          <c:layout>
            <c:manualLayout>
              <c:xMode val="edge"/>
              <c:yMode val="edge"/>
              <c:x val="0.00867892086625455"/>
              <c:y val="0.690938995215311"/>
            </c:manualLayout>
          </c:layout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IBM Plex Sans"/>
              </a:defRPr>
            </a:pPr>
          </a:p>
        </c:txPr>
        <c:crossAx val="4223082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55940391386228"/>
          <c:y val="0.551612420874246"/>
          <c:w val="0.163637107999672"/>
          <c:h val="0.0947515326720829"/>
        </c:manualLayout>
      </c:layout>
      <c:spPr>
        <a:solidFill>
          <a:srgbClr val="ffffd7"/>
        </a:solidFill>
        <a:ln>
          <a:solidFill>
            <a:srgbClr val="b3b3b3"/>
          </a:solidFill>
        </a:ln>
      </c:spPr>
      <c:txPr>
        <a:bodyPr/>
        <a:lstStyle/>
        <a:p>
          <a:pPr>
            <a:defRPr b="0" sz="1400" spc="-1" strike="noStrike">
              <a:latin typeface="IBM Plex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latin typeface="IBM Plex Sans"/>
              </a:defRPr>
            </a:pPr>
            <a:r>
              <a:rPr b="1" sz="1600" spc="-1" strike="noStrike">
                <a:latin typeface="IBM Plex Sans"/>
              </a:rPr>
              <a:t>CODIV 19 España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'Datos (datadista)'!$P$1</c:f>
              <c:strCache>
                <c:ptCount val="1"/>
                <c:pt idx="0">
                  <c:v>R0</c:v>
                </c:pt>
              </c:strCache>
            </c:strRef>
          </c:tx>
          <c:spPr>
            <a:solidFill>
              <a:srgbClr val="00a933"/>
            </a:solidFill>
            <a:ln w="36000">
              <a:solidFill>
                <a:srgbClr val="00a933"/>
              </a:solidFill>
              <a:round/>
            </a:ln>
          </c:spPr>
          <c:marker>
            <c:symbol val="square"/>
            <c:size val="8"/>
            <c:spPr>
              <a:solidFill>
                <a:srgbClr val="00a933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'Datos (datadista)'!$A$2:$A$99</c:f>
              <c:numCache>
                <c:formatCode>General</c:formatCode>
                <c:ptCount val="98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</c:numCache>
            </c:numRef>
          </c:xVal>
          <c:yVal>
            <c:numRef>
              <c:f>'Datos (datadista)'!$P$1:$P$50</c:f>
              <c:numCache>
                <c:formatCode>General</c:formatCode>
                <c:ptCount val="5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64.0002830234738</c:v>
                </c:pt>
                <c:pt idx="10">
                  <c:v>20.5001093339165</c:v>
                </c:pt>
                <c:pt idx="11">
                  <c:v>65.0005344488388</c:v>
                </c:pt>
                <c:pt idx="12">
                  <c:v>22.6668872910363</c:v>
                </c:pt>
                <c:pt idx="13">
                  <c:v>18.6669180478297</c:v>
                </c:pt>
                <c:pt idx="14">
                  <c:v>18.826521639988</c:v>
                </c:pt>
                <c:pt idx="15">
                  <c:v>5.79253836405766</c:v>
                </c:pt>
                <c:pt idx="16">
                  <c:v>9.43382766590303</c:v>
                </c:pt>
                <c:pt idx="17">
                  <c:v>20.117719945576</c:v>
                </c:pt>
                <c:pt idx="18">
                  <c:v>35.9758341959755</c:v>
                </c:pt>
                <c:pt idx="19">
                  <c:v>5.48915350451992</c:v>
                </c:pt>
                <c:pt idx="20">
                  <c:v>14.1605877659555</c:v>
                </c:pt>
                <c:pt idx="21">
                  <c:v>43.3037695761444</c:v>
                </c:pt>
                <c:pt idx="22">
                  <c:v>3.92316576654581</c:v>
                </c:pt>
                <c:pt idx="23">
                  <c:v>16.8682708228737</c:v>
                </c:pt>
                <c:pt idx="24">
                  <c:v>18.6027349642441</c:v>
                </c:pt>
                <c:pt idx="25">
                  <c:v>4.97584736582736</c:v>
                </c:pt>
                <c:pt idx="26">
                  <c:v>6.72878020583484</c:v>
                </c:pt>
                <c:pt idx="27">
                  <c:v>5.32379359380453</c:v>
                </c:pt>
                <c:pt idx="28">
                  <c:v>4.64085951398761</c:v>
                </c:pt>
                <c:pt idx="29">
                  <c:v>7.91683077579866</c:v>
                </c:pt>
                <c:pt idx="30">
                  <c:v>4.4400098613474</c:v>
                </c:pt>
                <c:pt idx="31">
                  <c:v>4.73178270674715</c:v>
                </c:pt>
                <c:pt idx="32">
                  <c:v>3.5362055994107</c:v>
                </c:pt>
                <c:pt idx="33">
                  <c:v>3.18430993180327</c:v>
                </c:pt>
                <c:pt idx="34">
                  <c:v>3.01436487594327</c:v>
                </c:pt>
                <c:pt idx="35">
                  <c:v>3.22705532886338</c:v>
                </c:pt>
                <c:pt idx="36">
                  <c:v>3.78127376333881</c:v>
                </c:pt>
                <c:pt idx="37">
                  <c:v>2.82377929329998</c:v>
                </c:pt>
                <c:pt idx="38">
                  <c:v>2.6141669027734</c:v>
                </c:pt>
                <c:pt idx="39">
                  <c:v>2.59830080234646</c:v>
                </c:pt>
                <c:pt idx="40">
                  <c:v>2.56587935808077</c:v>
                </c:pt>
                <c:pt idx="41">
                  <c:v>2.33753007904964</c:v>
                </c:pt>
                <c:pt idx="42">
                  <c:v>2.43739900229547</c:v>
                </c:pt>
                <c:pt idx="43">
                  <c:v>2.57018841344483</c:v>
                </c:pt>
                <c:pt idx="44">
                  <c:v>2.11937108944324</c:v>
                </c:pt>
                <c:pt idx="45">
                  <c:v>2.20322300374293</c:v>
                </c:pt>
                <c:pt idx="46">
                  <c:v>2.12471443650665</c:v>
                </c:pt>
                <c:pt idx="47">
                  <c:v>2.23425800501874</c:v>
                </c:pt>
                <c:pt idx="48">
                  <c:v>2.0795271672014</c:v>
                </c:pt>
                <c:pt idx="49">
                  <c:v>2.2311975665611</c:v>
                </c:pt>
              </c:numCache>
            </c:numRef>
          </c:yVal>
          <c:smooth val="0"/>
        </c:ser>
        <c:axId val="96263781"/>
        <c:axId val="78875834"/>
      </c:scatterChart>
      <c:valAx>
        <c:axId val="96263781"/>
        <c:scaling>
          <c:orientation val="minMax"/>
          <c:min val="43899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1" sz="1600" spc="-1" strike="noStrike">
                    <a:latin typeface="IBM Plex Sans"/>
                  </a:defRPr>
                </a:pPr>
                <a:r>
                  <a:rPr b="1" sz="1600" spc="-1" strike="noStrike">
                    <a:latin typeface="IBM Plex Sans"/>
                  </a:rPr>
                  <a:t>Fecha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D/MMM" sourceLinked="0"/>
        <c:majorTickMark val="cross"/>
        <c:minorTickMark val="cross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IBM Plex Sans"/>
              </a:defRPr>
            </a:pPr>
          </a:p>
        </c:txPr>
        <c:crossAx val="78875834"/>
        <c:crossesAt val="0"/>
        <c:crossBetween val="midCat"/>
        <c:majorUnit val="7"/>
        <c:minorUnit val="7"/>
      </c:valAx>
      <c:valAx>
        <c:axId val="78875834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600" spc="-1" strike="noStrike">
                    <a:latin typeface="IBM Plex Sans"/>
                  </a:defRPr>
                </a:pPr>
                <a:r>
                  <a:rPr b="1" sz="1600" spc="-1" strike="noStrike">
                    <a:latin typeface="IBM Plex Sans"/>
                  </a:rPr>
                  <a:t>R0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IBM Plex Sans"/>
              </a:defRPr>
            </a:pPr>
          </a:p>
        </c:txPr>
        <c:crossAx val="96263781"/>
        <c:crossesAt val="0"/>
        <c:crossBetween val="midCat"/>
        <c:majorUnit val="1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258480</xdr:colOff>
      <xdr:row>4</xdr:row>
      <xdr:rowOff>48960</xdr:rowOff>
    </xdr:from>
    <xdr:to>
      <xdr:col>13</xdr:col>
      <xdr:colOff>110880</xdr:colOff>
      <xdr:row>36</xdr:row>
      <xdr:rowOff>220680</xdr:rowOff>
    </xdr:to>
    <xdr:graphicFrame>
      <xdr:nvGraphicFramePr>
        <xdr:cNvPr id="0" name="I, R"/>
        <xdr:cNvGraphicFramePr/>
      </xdr:nvGraphicFramePr>
      <xdr:xfrm>
        <a:off x="1883880" y="930240"/>
        <a:ext cx="8793360" cy="722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246600</xdr:colOff>
      <xdr:row>4</xdr:row>
      <xdr:rowOff>122760</xdr:rowOff>
    </xdr:from>
    <xdr:to>
      <xdr:col>25</xdr:col>
      <xdr:colOff>99000</xdr:colOff>
      <xdr:row>37</xdr:row>
      <xdr:rowOff>74160</xdr:rowOff>
    </xdr:to>
    <xdr:graphicFrame>
      <xdr:nvGraphicFramePr>
        <xdr:cNvPr id="1" name="I, R"/>
        <xdr:cNvGraphicFramePr/>
      </xdr:nvGraphicFramePr>
      <xdr:xfrm>
        <a:off x="11625480" y="1004040"/>
        <a:ext cx="8793360" cy="722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O1" activeCellId="0" sqref="O1"/>
    </sheetView>
  </sheetViews>
  <sheetFormatPr defaultRowHeight="17.35" zeroHeight="false" outlineLevelRow="0" outlineLevelCol="0"/>
  <cols>
    <col collapsed="false" customWidth="true" hidden="false" outlineLevel="0" max="1" min="1" style="1" width="17.34"/>
    <col collapsed="false" customWidth="true" hidden="false" outlineLevel="0" max="2" min="2" style="2" width="11.09"/>
    <col collapsed="false" customWidth="true" hidden="false" outlineLevel="0" max="3" min="3" style="2" width="9.52"/>
    <col collapsed="false" customWidth="true" hidden="false" outlineLevel="0" max="4" min="4" style="2" width="23.59"/>
    <col collapsed="false" customWidth="true" hidden="false" outlineLevel="0" max="5" min="5" style="2" width="20.46"/>
    <col collapsed="false" customWidth="true" hidden="false" outlineLevel="0" max="6" min="6" style="2" width="23.59"/>
    <col collapsed="false" customWidth="true" hidden="false" outlineLevel="0" max="7" min="7" style="2" width="11.09"/>
    <col collapsed="false" customWidth="true" hidden="false" outlineLevel="0" max="8" min="8" style="2" width="9.52"/>
    <col collapsed="false" customWidth="true" hidden="false" outlineLevel="0" max="9" min="9" style="2" width="14.21"/>
    <col collapsed="false" customWidth="true" hidden="false" outlineLevel="0" max="10" min="10" style="2" width="12.65"/>
    <col collapsed="false" customWidth="true" hidden="false" outlineLevel="0" max="12" min="11" style="2" width="11.09"/>
    <col collapsed="false" customWidth="true" hidden="false" outlineLevel="0" max="14" min="13" style="2" width="28.29"/>
    <col collapsed="false" customWidth="true" hidden="false" outlineLevel="0" max="15" min="15" style="2" width="29.84"/>
    <col collapsed="false" customWidth="true" hidden="false" outlineLevel="0" max="16" min="16" style="2" width="26.72"/>
    <col collapsed="false" customWidth="false" hidden="false" outlineLevel="0" max="23" min="17" style="2" width="11.52"/>
    <col collapsed="false" customWidth="true" hidden="false" outlineLevel="0" max="24" min="24" style="2" width="14.21"/>
    <col collapsed="false" customWidth="true" hidden="false" outlineLevel="0" max="25" min="25" style="2" width="18.9"/>
    <col collapsed="false" customWidth="false" hidden="false" outlineLevel="0" max="1022" min="26" style="2" width="11.52"/>
    <col collapsed="false" customWidth="false" hidden="false" outlineLevel="0" max="1025" min="1023" style="0" width="11.52"/>
  </cols>
  <sheetData>
    <row r="1" s="4" customFormat="true" ht="17.3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X1" s="4" t="s">
        <v>16</v>
      </c>
      <c r="Y1" s="4" t="s">
        <v>17</v>
      </c>
      <c r="AMI1" s="0"/>
      <c r="AMJ1" s="0"/>
    </row>
    <row r="2" customFormat="false" ht="17.35" hidden="false" customHeight="false" outlineLevel="0" collapsed="false">
      <c r="A2" s="1" t="n">
        <v>43886</v>
      </c>
      <c r="B2" s="2" t="n">
        <v>3</v>
      </c>
      <c r="G2" s="2" t="n">
        <f aca="false">B2</f>
        <v>3</v>
      </c>
      <c r="H2" s="2" t="n">
        <f aca="false">C2+D2</f>
        <v>0</v>
      </c>
      <c r="I2" s="2" t="n">
        <f aca="false">$X$2-G2-H2</f>
        <v>44999997</v>
      </c>
      <c r="J2" s="2" t="n">
        <v>0</v>
      </c>
      <c r="K2" s="2" t="n">
        <v>0</v>
      </c>
      <c r="L2" s="2" t="n">
        <v>0</v>
      </c>
      <c r="M2" s="2" t="n">
        <f aca="false">K2/G2</f>
        <v>0</v>
      </c>
      <c r="N2" s="2" t="n">
        <f aca="false">-$X$2*L2/G2/I2</f>
        <v>-0</v>
      </c>
      <c r="O2" s="2" t="n">
        <f aca="false">(J2+K2)*$X$2/G2/I2</f>
        <v>0</v>
      </c>
      <c r="P2" s="2" t="e">
        <f aca="false">N2/M2</f>
        <v>#DIV/0!</v>
      </c>
      <c r="X2" s="2" t="n">
        <v>45000000</v>
      </c>
      <c r="Y2" s="2" t="n">
        <v>50</v>
      </c>
    </row>
    <row r="3" customFormat="false" ht="17.35" hidden="false" customHeight="false" outlineLevel="0" collapsed="false">
      <c r="A3" s="1" t="n">
        <v>43887</v>
      </c>
      <c r="B3" s="2" t="n">
        <v>10</v>
      </c>
      <c r="G3" s="2" t="n">
        <f aca="false">B3</f>
        <v>10</v>
      </c>
      <c r="H3" s="2" t="n">
        <f aca="false">C3+D3</f>
        <v>0</v>
      </c>
      <c r="I3" s="2" t="n">
        <f aca="false">$X$2-G3-H3</f>
        <v>44999990</v>
      </c>
      <c r="J3" s="2" t="n">
        <f aca="false">G3-G2</f>
        <v>7</v>
      </c>
      <c r="K3" s="2" t="n">
        <f aca="false">H3-H2</f>
        <v>0</v>
      </c>
      <c r="L3" s="2" t="n">
        <f aca="false">I3-I2</f>
        <v>-7</v>
      </c>
      <c r="M3" s="2" t="n">
        <f aca="false">K3/G3</f>
        <v>0</v>
      </c>
      <c r="N3" s="2" t="n">
        <f aca="false">-$X$2*L3/G3/I3</f>
        <v>0.70000015555559</v>
      </c>
      <c r="O3" s="2" t="n">
        <f aca="false">(J3+K3)*$X$2/G3/I3</f>
        <v>0.70000015555559</v>
      </c>
      <c r="P3" s="2" t="e">
        <f aca="false">N3/M3</f>
        <v>#DIV/0!</v>
      </c>
    </row>
    <row r="4" customFormat="false" ht="17.35" hidden="false" customHeight="false" outlineLevel="0" collapsed="false">
      <c r="A4" s="1" t="n">
        <v>43888</v>
      </c>
      <c r="B4" s="2" t="n">
        <v>16</v>
      </c>
      <c r="G4" s="2" t="n">
        <f aca="false">B4</f>
        <v>16</v>
      </c>
      <c r="H4" s="2" t="n">
        <f aca="false">C4+D4</f>
        <v>0</v>
      </c>
      <c r="I4" s="2" t="n">
        <f aca="false">$X$2-G4-H4</f>
        <v>44999984</v>
      </c>
      <c r="J4" s="2" t="n">
        <f aca="false">G4-G3</f>
        <v>6</v>
      </c>
      <c r="K4" s="2" t="n">
        <f aca="false">H4-H3</f>
        <v>0</v>
      </c>
      <c r="L4" s="2" t="n">
        <f aca="false">I4-I3</f>
        <v>-6</v>
      </c>
      <c r="M4" s="2" t="n">
        <f aca="false">K4/G4</f>
        <v>0</v>
      </c>
      <c r="N4" s="2" t="n">
        <f aca="false">-$X$2*L4/G4/I4</f>
        <v>0.375000133333381</v>
      </c>
      <c r="O4" s="2" t="n">
        <f aca="false">(J4+K4)*$X$2/G4/I4</f>
        <v>0.375000133333381</v>
      </c>
      <c r="P4" s="2" t="e">
        <f aca="false">N4/M4</f>
        <v>#DIV/0!</v>
      </c>
    </row>
    <row r="5" customFormat="false" ht="17.35" hidden="false" customHeight="false" outlineLevel="0" collapsed="false">
      <c r="A5" s="1" t="n">
        <v>43889</v>
      </c>
      <c r="B5" s="2" t="n">
        <v>32</v>
      </c>
      <c r="G5" s="2" t="n">
        <f aca="false">B5</f>
        <v>32</v>
      </c>
      <c r="H5" s="2" t="n">
        <f aca="false">C5+D5</f>
        <v>0</v>
      </c>
      <c r="I5" s="2" t="n">
        <f aca="false">$X$2-G5-H5</f>
        <v>44999968</v>
      </c>
      <c r="J5" s="2" t="n">
        <f aca="false">G5-G4</f>
        <v>16</v>
      </c>
      <c r="K5" s="2" t="n">
        <f aca="false">H5-H4</f>
        <v>0</v>
      </c>
      <c r="L5" s="2" t="n">
        <f aca="false">I5-I4</f>
        <v>-16</v>
      </c>
      <c r="M5" s="2" t="n">
        <f aca="false">K5/G5</f>
        <v>0</v>
      </c>
      <c r="N5" s="2" t="n">
        <f aca="false">-$X$2*L5/G5/I5</f>
        <v>0.500000355555808</v>
      </c>
      <c r="O5" s="2" t="n">
        <f aca="false">(J5+K5)*$X$2/G5/I5</f>
        <v>0.500000355555808</v>
      </c>
      <c r="P5" s="2" t="e">
        <f aca="false">N5/M5</f>
        <v>#DIV/0!</v>
      </c>
    </row>
    <row r="6" customFormat="false" ht="17.35" hidden="false" customHeight="false" outlineLevel="0" collapsed="false">
      <c r="A6" s="1" t="n">
        <v>43890</v>
      </c>
      <c r="B6" s="2" t="n">
        <v>44</v>
      </c>
      <c r="G6" s="2" t="n">
        <f aca="false">B6</f>
        <v>44</v>
      </c>
      <c r="H6" s="2" t="n">
        <f aca="false">C6+D6</f>
        <v>0</v>
      </c>
      <c r="I6" s="2" t="n">
        <f aca="false">$X$2-G6-H6</f>
        <v>44999956</v>
      </c>
      <c r="J6" s="2" t="n">
        <f aca="false">G6-G5</f>
        <v>12</v>
      </c>
      <c r="K6" s="2" t="n">
        <f aca="false">H6-H5</f>
        <v>0</v>
      </c>
      <c r="L6" s="2" t="n">
        <f aca="false">I6-I5</f>
        <v>-12</v>
      </c>
      <c r="M6" s="2" t="n">
        <f aca="false">K6/G6</f>
        <v>0</v>
      </c>
      <c r="N6" s="2" t="n">
        <f aca="false">-$X$2*L6/G6/I6</f>
        <v>0.2727275393942</v>
      </c>
      <c r="O6" s="2" t="n">
        <f aca="false">(J6+K6)*$X$2/G6/I6</f>
        <v>0.2727275393942</v>
      </c>
      <c r="P6" s="2" t="e">
        <f aca="false">N6/M6</f>
        <v>#DIV/0!</v>
      </c>
    </row>
    <row r="7" customFormat="false" ht="17.35" hidden="false" customHeight="false" outlineLevel="0" collapsed="false">
      <c r="A7" s="1" t="n">
        <v>43891</v>
      </c>
      <c r="B7" s="2" t="n">
        <v>66</v>
      </c>
      <c r="G7" s="2" t="n">
        <f aca="false">B7</f>
        <v>66</v>
      </c>
      <c r="H7" s="2" t="n">
        <f aca="false">C7+D7</f>
        <v>0</v>
      </c>
      <c r="I7" s="2" t="n">
        <f aca="false">$X$2-G7-H7</f>
        <v>44999934</v>
      </c>
      <c r="J7" s="2" t="n">
        <f aca="false">G7-G6</f>
        <v>22</v>
      </c>
      <c r="K7" s="2" t="n">
        <f aca="false">H7-H6</f>
        <v>0</v>
      </c>
      <c r="L7" s="2" t="n">
        <f aca="false">I7-I6</f>
        <v>-22</v>
      </c>
      <c r="M7" s="2" t="n">
        <f aca="false">K7/G7</f>
        <v>0</v>
      </c>
      <c r="N7" s="2" t="n">
        <f aca="false">-$X$2*L7/G7/I7</f>
        <v>0.333333822222939</v>
      </c>
      <c r="O7" s="2" t="n">
        <f aca="false">(J7+K7)*$X$2/G7/I7</f>
        <v>0.333333822222939</v>
      </c>
      <c r="P7" s="2" t="e">
        <f aca="false">N7/M7</f>
        <v>#DIV/0!</v>
      </c>
    </row>
    <row r="8" customFormat="false" ht="17.35" hidden="false" customHeight="false" outlineLevel="0" collapsed="false">
      <c r="A8" s="1" t="n">
        <v>43892</v>
      </c>
      <c r="B8" s="2" t="n">
        <v>114</v>
      </c>
      <c r="G8" s="2" t="n">
        <f aca="false">B8</f>
        <v>114</v>
      </c>
      <c r="H8" s="2" t="n">
        <f aca="false">C8+D8</f>
        <v>0</v>
      </c>
      <c r="I8" s="2" t="n">
        <f aca="false">$X$2-G8-H8</f>
        <v>44999886</v>
      </c>
      <c r="J8" s="2" t="n">
        <f aca="false">G8-G7</f>
        <v>48</v>
      </c>
      <c r="K8" s="2" t="n">
        <f aca="false">H8-H7</f>
        <v>0</v>
      </c>
      <c r="L8" s="2" t="n">
        <f aca="false">I8-I7</f>
        <v>-48</v>
      </c>
      <c r="M8" s="2" t="n">
        <f aca="false">K8/G8</f>
        <v>0</v>
      </c>
      <c r="N8" s="2" t="n">
        <f aca="false">-$X$2*L8/G8/I8</f>
        <v>0.421053698248316</v>
      </c>
      <c r="O8" s="2" t="n">
        <f aca="false">(J8+K8)*$X$2/G8/I8</f>
        <v>0.421053698248316</v>
      </c>
      <c r="P8" s="2" t="e">
        <f aca="false">N8/M8</f>
        <v>#DIV/0!</v>
      </c>
    </row>
    <row r="9" customFormat="false" ht="17.35" hidden="false" customHeight="false" outlineLevel="0" collapsed="false">
      <c r="A9" s="1" t="n">
        <v>43893</v>
      </c>
      <c r="B9" s="2" t="n">
        <v>135</v>
      </c>
      <c r="G9" s="2" t="n">
        <f aca="false">B9</f>
        <v>135</v>
      </c>
      <c r="H9" s="2" t="n">
        <f aca="false">C9+D9</f>
        <v>0</v>
      </c>
      <c r="I9" s="2" t="n">
        <f aca="false">$X$2-G9-H9</f>
        <v>44999865</v>
      </c>
      <c r="J9" s="2" t="n">
        <f aca="false">G9-G8</f>
        <v>21</v>
      </c>
      <c r="K9" s="2" t="n">
        <f aca="false">H9-H8</f>
        <v>0</v>
      </c>
      <c r="L9" s="2" t="n">
        <f aca="false">I9-I8</f>
        <v>-21</v>
      </c>
      <c r="M9" s="2" t="n">
        <f aca="false">K9/G9</f>
        <v>0</v>
      </c>
      <c r="N9" s="2" t="n">
        <f aca="false">-$X$2*L9/G9/I9</f>
        <v>0.155556022223622</v>
      </c>
      <c r="O9" s="2" t="n">
        <f aca="false">(J9+K9)*$X$2/G9/I9</f>
        <v>0.155556022223622</v>
      </c>
      <c r="P9" s="2" t="e">
        <f aca="false">N9/M9</f>
        <v>#DIV/0!</v>
      </c>
    </row>
    <row r="10" customFormat="false" ht="17.35" hidden="false" customHeight="false" outlineLevel="0" collapsed="false">
      <c r="A10" s="1" t="n">
        <v>43894</v>
      </c>
      <c r="B10" s="2" t="n">
        <v>198</v>
      </c>
      <c r="D10" s="2" t="n">
        <v>1</v>
      </c>
      <c r="E10" s="2" t="n">
        <v>7</v>
      </c>
      <c r="G10" s="2" t="n">
        <f aca="false">B10</f>
        <v>198</v>
      </c>
      <c r="H10" s="2" t="n">
        <f aca="false">C10+D10</f>
        <v>1</v>
      </c>
      <c r="I10" s="2" t="n">
        <f aca="false">$X$2-G10-H10</f>
        <v>44999801</v>
      </c>
      <c r="J10" s="2" t="n">
        <f aca="false">G10-G9</f>
        <v>63</v>
      </c>
      <c r="K10" s="2" t="n">
        <f aca="false">H10-H9</f>
        <v>1</v>
      </c>
      <c r="L10" s="2" t="n">
        <f aca="false">I10-I9</f>
        <v>-64</v>
      </c>
      <c r="M10" s="2" t="n">
        <f aca="false">K10/G10</f>
        <v>0.00505050505050505</v>
      </c>
      <c r="N10" s="2" t="n">
        <f aca="false">-$X$2*L10/G10/I10</f>
        <v>0.323233752643807</v>
      </c>
      <c r="O10" s="2" t="n">
        <f aca="false">(J10+K10)*$X$2/G10/I10</f>
        <v>0.323233752643807</v>
      </c>
      <c r="P10" s="2" t="n">
        <f aca="false">N10/M10</f>
        <v>64.0002830234738</v>
      </c>
    </row>
    <row r="11" customFormat="false" ht="17.35" hidden="false" customHeight="false" outlineLevel="0" collapsed="false">
      <c r="A11" s="1" t="n">
        <v>43895</v>
      </c>
      <c r="B11" s="2" t="n">
        <v>237</v>
      </c>
      <c r="D11" s="2" t="n">
        <v>3</v>
      </c>
      <c r="E11" s="2" t="n">
        <v>9</v>
      </c>
      <c r="G11" s="2" t="n">
        <f aca="false">B11</f>
        <v>237</v>
      </c>
      <c r="H11" s="2" t="n">
        <f aca="false">C11+D11</f>
        <v>3</v>
      </c>
      <c r="I11" s="2" t="n">
        <f aca="false">$X$2-G11-H11</f>
        <v>44999760</v>
      </c>
      <c r="J11" s="2" t="n">
        <f aca="false">G11-G10</f>
        <v>39</v>
      </c>
      <c r="K11" s="2" t="n">
        <f aca="false">H11-H10</f>
        <v>2</v>
      </c>
      <c r="L11" s="2" t="n">
        <f aca="false">I11-I10</f>
        <v>-41</v>
      </c>
      <c r="M11" s="2" t="n">
        <f aca="false">K11/G11</f>
        <v>0.00843881856540084</v>
      </c>
      <c r="N11" s="2" t="n">
        <f aca="false">-$X$2*L11/G11/I11</f>
        <v>0.172996703239801</v>
      </c>
      <c r="O11" s="2" t="n">
        <f aca="false">(J11+K11)*$X$2/G11/I11</f>
        <v>0.172996703239801</v>
      </c>
      <c r="P11" s="2" t="n">
        <f aca="false">N11/M11</f>
        <v>20.5001093339165</v>
      </c>
    </row>
    <row r="12" customFormat="false" ht="17.35" hidden="false" customHeight="false" outlineLevel="0" collapsed="false">
      <c r="A12" s="1" t="n">
        <v>43896</v>
      </c>
      <c r="B12" s="2" t="n">
        <v>365</v>
      </c>
      <c r="D12" s="2" t="n">
        <v>5</v>
      </c>
      <c r="E12" s="2" t="n">
        <v>11</v>
      </c>
      <c r="G12" s="2" t="n">
        <f aca="false">B12</f>
        <v>365</v>
      </c>
      <c r="H12" s="2" t="n">
        <f aca="false">C12+D12</f>
        <v>5</v>
      </c>
      <c r="I12" s="2" t="n">
        <f aca="false">$X$2-G12-H12</f>
        <v>44999630</v>
      </c>
      <c r="J12" s="2" t="n">
        <f aca="false">G12-G11</f>
        <v>128</v>
      </c>
      <c r="K12" s="2" t="n">
        <f aca="false">H12-H11</f>
        <v>2</v>
      </c>
      <c r="L12" s="2" t="n">
        <f aca="false">I12-I11</f>
        <v>-130</v>
      </c>
      <c r="M12" s="2" t="n">
        <f aca="false">K12/G12</f>
        <v>0.00547945205479452</v>
      </c>
      <c r="N12" s="2" t="n">
        <f aca="false">-$X$2*L12/G12/I12</f>
        <v>0.356167312048432</v>
      </c>
      <c r="O12" s="2" t="n">
        <f aca="false">(J12+K12)*$X$2/G12/I12</f>
        <v>0.356167312048432</v>
      </c>
      <c r="P12" s="2" t="n">
        <f aca="false">N12/M12</f>
        <v>65.0005344488388</v>
      </c>
    </row>
    <row r="13" customFormat="false" ht="17.35" hidden="false" customHeight="false" outlineLevel="0" collapsed="false">
      <c r="A13" s="1" t="n">
        <v>43897</v>
      </c>
      <c r="B13" s="2" t="n">
        <v>430</v>
      </c>
      <c r="D13" s="2" t="n">
        <v>8</v>
      </c>
      <c r="G13" s="2" t="n">
        <f aca="false">B13</f>
        <v>430</v>
      </c>
      <c r="H13" s="2" t="n">
        <f aca="false">C13+D13</f>
        <v>8</v>
      </c>
      <c r="I13" s="2" t="n">
        <f aca="false">$X$2-G13-H13</f>
        <v>44999562</v>
      </c>
      <c r="J13" s="2" t="n">
        <f aca="false">G13-G12</f>
        <v>65</v>
      </c>
      <c r="K13" s="2" t="n">
        <f aca="false">H13-H12</f>
        <v>3</v>
      </c>
      <c r="L13" s="2" t="n">
        <f aca="false">I13-I12</f>
        <v>-68</v>
      </c>
      <c r="M13" s="2" t="n">
        <f aca="false">K13/G13</f>
        <v>0.00697674418604651</v>
      </c>
      <c r="N13" s="2" t="n">
        <f aca="false">-$X$2*L13/G13/I13</f>
        <v>0.158141074123509</v>
      </c>
      <c r="O13" s="2" t="n">
        <f aca="false">(J13+K13)*$X$2/G13/I13</f>
        <v>0.158141074123509</v>
      </c>
      <c r="P13" s="2" t="n">
        <f aca="false">N13/M13</f>
        <v>22.6668872910363</v>
      </c>
    </row>
    <row r="14" customFormat="false" ht="17.35" hidden="false" customHeight="false" outlineLevel="0" collapsed="false">
      <c r="A14" s="1" t="n">
        <v>43898</v>
      </c>
      <c r="B14" s="2" t="n">
        <v>589</v>
      </c>
      <c r="D14" s="2" t="n">
        <v>17</v>
      </c>
      <c r="G14" s="2" t="n">
        <f aca="false">B14</f>
        <v>589</v>
      </c>
      <c r="H14" s="2" t="n">
        <f aca="false">C14+D14</f>
        <v>17</v>
      </c>
      <c r="I14" s="2" t="n">
        <f aca="false">$X$2-G14-H14</f>
        <v>44999394</v>
      </c>
      <c r="J14" s="2" t="n">
        <f aca="false">G14-G13</f>
        <v>159</v>
      </c>
      <c r="K14" s="2" t="n">
        <f aca="false">H14-H13</f>
        <v>9</v>
      </c>
      <c r="L14" s="2" t="n">
        <f aca="false">I14-I13</f>
        <v>-168</v>
      </c>
      <c r="M14" s="2" t="n">
        <f aca="false">K14/G14</f>
        <v>0.0152801358234295</v>
      </c>
      <c r="N14" s="2" t="n">
        <f aca="false">-$X$2*L14/G14/I14</f>
        <v>0.285233043175666</v>
      </c>
      <c r="O14" s="2" t="n">
        <f aca="false">(J14+K14)*$X$2/G14/I14</f>
        <v>0.285233043175666</v>
      </c>
      <c r="P14" s="2" t="n">
        <f aca="false">N14/M14</f>
        <v>18.6669180478297</v>
      </c>
    </row>
    <row r="15" customFormat="false" ht="17.35" hidden="false" customHeight="false" outlineLevel="0" collapsed="false">
      <c r="A15" s="1" t="n">
        <v>43899</v>
      </c>
      <c r="B15" s="2" t="n">
        <v>999</v>
      </c>
      <c r="C15" s="2" t="n">
        <v>23</v>
      </c>
      <c r="D15" s="2" t="n">
        <v>17</v>
      </c>
      <c r="E15" s="2" t="n">
        <v>68</v>
      </c>
      <c r="G15" s="2" t="n">
        <f aca="false">B15</f>
        <v>999</v>
      </c>
      <c r="H15" s="2" t="n">
        <f aca="false">C15+D15</f>
        <v>40</v>
      </c>
      <c r="I15" s="2" t="n">
        <f aca="false">$X$2-G15-H15</f>
        <v>44998961</v>
      </c>
      <c r="J15" s="2" t="n">
        <f aca="false">G15-G14</f>
        <v>410</v>
      </c>
      <c r="K15" s="2" t="n">
        <f aca="false">H15-H14</f>
        <v>23</v>
      </c>
      <c r="L15" s="2" t="n">
        <f aca="false">I15-I14</f>
        <v>-433</v>
      </c>
      <c r="M15" s="2" t="n">
        <f aca="false">K15/G15</f>
        <v>0.023023023023023</v>
      </c>
      <c r="N15" s="2" t="n">
        <f aca="false">-$X$2*L15/G15/I15</f>
        <v>0.433443441160886</v>
      </c>
      <c r="O15" s="2" t="n">
        <f aca="false">(J15+K15)*$X$2/G15/I15</f>
        <v>0.433443441160886</v>
      </c>
      <c r="P15" s="2" t="n">
        <f aca="false">N15/M15</f>
        <v>18.826521639988</v>
      </c>
    </row>
    <row r="16" customFormat="false" ht="17.35" hidden="false" customHeight="false" outlineLevel="0" collapsed="false">
      <c r="A16" s="1" t="n">
        <v>43900</v>
      </c>
      <c r="B16" s="2" t="n">
        <v>1622</v>
      </c>
      <c r="C16" s="2" t="n">
        <v>135</v>
      </c>
      <c r="D16" s="2" t="n">
        <v>35</v>
      </c>
      <c r="E16" s="2" t="n">
        <v>100</v>
      </c>
      <c r="G16" s="2" t="n">
        <f aca="false">B16</f>
        <v>1622</v>
      </c>
      <c r="H16" s="2" t="n">
        <f aca="false">C16+D16</f>
        <v>170</v>
      </c>
      <c r="I16" s="2" t="n">
        <f aca="false">$X$2-G16-H16</f>
        <v>44998208</v>
      </c>
      <c r="J16" s="2" t="n">
        <f aca="false">G16-G15</f>
        <v>623</v>
      </c>
      <c r="K16" s="2" t="n">
        <f aca="false">H16-H15</f>
        <v>130</v>
      </c>
      <c r="L16" s="2" t="n">
        <f aca="false">I16-I15</f>
        <v>-753</v>
      </c>
      <c r="M16" s="2" t="n">
        <f aca="false">K16/G16</f>
        <v>0.0801479654747226</v>
      </c>
      <c r="N16" s="2" t="n">
        <f aca="false">-$X$2*L16/G16/I16</f>
        <v>0.464260164813499</v>
      </c>
      <c r="O16" s="2" t="n">
        <f aca="false">(J16+K16)*$X$2/G16/I16</f>
        <v>0.464260164813499</v>
      </c>
      <c r="P16" s="2" t="n">
        <f aca="false">N16/M16</f>
        <v>5.79253836405766</v>
      </c>
    </row>
    <row r="17" customFormat="false" ht="17.35" hidden="false" customHeight="false" outlineLevel="0" collapsed="false">
      <c r="A17" s="1" t="n">
        <v>43901</v>
      </c>
      <c r="B17" s="2" t="n">
        <v>2128</v>
      </c>
      <c r="C17" s="2" t="n">
        <v>183</v>
      </c>
      <c r="D17" s="2" t="n">
        <v>47</v>
      </c>
      <c r="E17" s="2" t="n">
        <v>142</v>
      </c>
      <c r="G17" s="2" t="n">
        <f aca="false">B17</f>
        <v>2128</v>
      </c>
      <c r="H17" s="2" t="n">
        <f aca="false">C17+D17</f>
        <v>230</v>
      </c>
      <c r="I17" s="2" t="n">
        <f aca="false">$X$2-G17-H17</f>
        <v>44997642</v>
      </c>
      <c r="J17" s="2" t="n">
        <f aca="false">G17-G16</f>
        <v>506</v>
      </c>
      <c r="K17" s="2" t="n">
        <f aca="false">H17-H16</f>
        <v>60</v>
      </c>
      <c r="L17" s="2" t="n">
        <f aca="false">I17-I16</f>
        <v>-566</v>
      </c>
      <c r="M17" s="2" t="n">
        <f aca="false">K17/G17</f>
        <v>0.0281954887218045</v>
      </c>
      <c r="N17" s="2" t="n">
        <f aca="false">-$X$2*L17/G17/I17</f>
        <v>0.265991381557416</v>
      </c>
      <c r="O17" s="2" t="n">
        <f aca="false">(J17+K17)*$X$2/G17/I17</f>
        <v>0.265991381557416</v>
      </c>
      <c r="P17" s="2" t="n">
        <f aca="false">N17/M17</f>
        <v>9.43382766590303</v>
      </c>
    </row>
    <row r="18" customFormat="false" ht="17.35" hidden="false" customHeight="false" outlineLevel="0" collapsed="false">
      <c r="A18" s="1" t="n">
        <v>43902</v>
      </c>
      <c r="B18" s="2" t="n">
        <v>2950</v>
      </c>
      <c r="C18" s="2" t="n">
        <v>189</v>
      </c>
      <c r="D18" s="2" t="n">
        <v>84</v>
      </c>
      <c r="E18" s="2" t="n">
        <v>190</v>
      </c>
      <c r="G18" s="2" t="n">
        <f aca="false">B18</f>
        <v>2950</v>
      </c>
      <c r="H18" s="2" t="n">
        <f aca="false">C18+D18</f>
        <v>273</v>
      </c>
      <c r="I18" s="2" t="n">
        <f aca="false">$X$2-G18-H18</f>
        <v>44996777</v>
      </c>
      <c r="J18" s="2" t="n">
        <f aca="false">G18-G17</f>
        <v>822</v>
      </c>
      <c r="K18" s="2" t="n">
        <f aca="false">H18-H17</f>
        <v>43</v>
      </c>
      <c r="L18" s="2" t="n">
        <f aca="false">I18-I17</f>
        <v>-865</v>
      </c>
      <c r="M18" s="2" t="n">
        <f aca="false">K18/G18</f>
        <v>0.0145762711864407</v>
      </c>
      <c r="N18" s="2" t="n">
        <f aca="false">-$X$2*L18/G18/I18</f>
        <v>0.293241341579582</v>
      </c>
      <c r="O18" s="2" t="n">
        <f aca="false">(J18+K18)*$X$2/G18/I18</f>
        <v>0.293241341579582</v>
      </c>
      <c r="P18" s="2" t="n">
        <f aca="false">N18/M18</f>
        <v>20.117719945576</v>
      </c>
    </row>
    <row r="19" customFormat="false" ht="17.35" hidden="false" customHeight="false" outlineLevel="0" collapsed="false">
      <c r="A19" s="1" t="n">
        <v>43903</v>
      </c>
      <c r="B19" s="2" t="n">
        <v>4209</v>
      </c>
      <c r="C19" s="2" t="n">
        <v>189</v>
      </c>
      <c r="D19" s="2" t="n">
        <v>120</v>
      </c>
      <c r="E19" s="2" t="n">
        <v>272</v>
      </c>
      <c r="G19" s="2" t="n">
        <f aca="false">B19</f>
        <v>4209</v>
      </c>
      <c r="H19" s="2" t="n">
        <f aca="false">C19+D19</f>
        <v>309</v>
      </c>
      <c r="I19" s="2" t="n">
        <f aca="false">$X$2-G19-H19</f>
        <v>44995482</v>
      </c>
      <c r="J19" s="2" t="n">
        <f aca="false">G19-G18</f>
        <v>1259</v>
      </c>
      <c r="K19" s="2" t="n">
        <f aca="false">H19-H18</f>
        <v>36</v>
      </c>
      <c r="L19" s="2" t="n">
        <f aca="false">I19-I18</f>
        <v>-1295</v>
      </c>
      <c r="M19" s="2" t="n">
        <f aca="false">K19/G19</f>
        <v>0.00855310049893086</v>
      </c>
      <c r="N19" s="2" t="n">
        <f aca="false">-$X$2*L19/G19/I19</f>
        <v>0.307704925411052</v>
      </c>
      <c r="O19" s="2" t="n">
        <f aca="false">(J19+K19)*$X$2/G19/I19</f>
        <v>0.307704925411052</v>
      </c>
      <c r="P19" s="2" t="n">
        <f aca="false">N19/M19</f>
        <v>35.9758341959755</v>
      </c>
    </row>
    <row r="20" customFormat="false" ht="17.35" hidden="false" customHeight="false" outlineLevel="0" collapsed="false">
      <c r="A20" s="1" t="n">
        <v>43904</v>
      </c>
      <c r="B20" s="2" t="n">
        <v>5753</v>
      </c>
      <c r="C20" s="2" t="n">
        <v>517</v>
      </c>
      <c r="D20" s="2" t="n">
        <v>136</v>
      </c>
      <c r="E20" s="2" t="n">
        <v>293</v>
      </c>
      <c r="G20" s="2" t="n">
        <f aca="false">B20</f>
        <v>5753</v>
      </c>
      <c r="H20" s="2" t="n">
        <f aca="false">C20+D20</f>
        <v>653</v>
      </c>
      <c r="I20" s="2" t="n">
        <f aca="false">$X$2-G20-H20</f>
        <v>44993594</v>
      </c>
      <c r="J20" s="2" t="n">
        <f aca="false">G20-G19</f>
        <v>1544</v>
      </c>
      <c r="K20" s="2" t="n">
        <f aca="false">H20-H19</f>
        <v>344</v>
      </c>
      <c r="L20" s="2" t="n">
        <f aca="false">I20-I19</f>
        <v>-1888</v>
      </c>
      <c r="M20" s="2" t="n">
        <f aca="false">K20/G20</f>
        <v>0.0597948896228055</v>
      </c>
      <c r="N20" s="2" t="n">
        <f aca="false">-$X$2*L20/G20/I20</f>
        <v>0.328223327925405</v>
      </c>
      <c r="O20" s="2" t="n">
        <f aca="false">(J20+K20)*$X$2/G20/I20</f>
        <v>0.328223327925405</v>
      </c>
      <c r="P20" s="2" t="n">
        <f aca="false">N20/M20</f>
        <v>5.48915350451992</v>
      </c>
    </row>
    <row r="21" customFormat="false" ht="17.35" hidden="false" customHeight="false" outlineLevel="0" collapsed="false">
      <c r="A21" s="1" t="n">
        <v>43905</v>
      </c>
      <c r="B21" s="2" t="n">
        <v>7753</v>
      </c>
      <c r="C21" s="2" t="n">
        <v>517</v>
      </c>
      <c r="D21" s="2" t="n">
        <v>288</v>
      </c>
      <c r="E21" s="2" t="n">
        <v>382</v>
      </c>
      <c r="G21" s="2" t="n">
        <f aca="false">B21</f>
        <v>7753</v>
      </c>
      <c r="H21" s="2" t="n">
        <f aca="false">C21+D21</f>
        <v>805</v>
      </c>
      <c r="I21" s="2" t="n">
        <f aca="false">$X$2-G21-H21</f>
        <v>44991442</v>
      </c>
      <c r="J21" s="2" t="n">
        <f aca="false">G21-G20</f>
        <v>2000</v>
      </c>
      <c r="K21" s="2" t="n">
        <f aca="false">H21-H20</f>
        <v>152</v>
      </c>
      <c r="L21" s="2" t="n">
        <f aca="false">I21-I20</f>
        <v>-2152</v>
      </c>
      <c r="M21" s="2" t="n">
        <f aca="false">K21/G21</f>
        <v>0.0196053140719721</v>
      </c>
      <c r="N21" s="2" t="n">
        <f aca="false">-$X$2*L21/G21/I21</f>
        <v>0.277622770595283</v>
      </c>
      <c r="O21" s="2" t="n">
        <f aca="false">(J21+K21)*$X$2/G21/I21</f>
        <v>0.277622770595283</v>
      </c>
      <c r="P21" s="2" t="n">
        <f aca="false">N21/M21</f>
        <v>14.1605877659555</v>
      </c>
    </row>
    <row r="22" customFormat="false" ht="17.35" hidden="false" customHeight="false" outlineLevel="0" collapsed="false">
      <c r="A22" s="1" t="n">
        <v>43906</v>
      </c>
      <c r="B22" s="2" t="n">
        <v>9191</v>
      </c>
      <c r="C22" s="2" t="n">
        <v>530</v>
      </c>
      <c r="D22" s="2" t="n">
        <v>309</v>
      </c>
      <c r="E22" s="2" t="n">
        <v>432</v>
      </c>
      <c r="G22" s="2" t="n">
        <f aca="false">B22</f>
        <v>9191</v>
      </c>
      <c r="H22" s="2" t="n">
        <f aca="false">C22+D22</f>
        <v>839</v>
      </c>
      <c r="I22" s="2" t="n">
        <f aca="false">$X$2-G22-H22</f>
        <v>44989970</v>
      </c>
      <c r="J22" s="2" t="n">
        <f aca="false">G22-G21</f>
        <v>1438</v>
      </c>
      <c r="K22" s="2" t="n">
        <f aca="false">H22-H21</f>
        <v>34</v>
      </c>
      <c r="L22" s="2" t="n">
        <f aca="false">I22-I21</f>
        <v>-1472</v>
      </c>
      <c r="M22" s="2" t="n">
        <f aca="false">K22/G22</f>
        <v>0.0036992710260037</v>
      </c>
      <c r="N22" s="2" t="n">
        <f aca="false">-$X$2*L22/G22/I22</f>
        <v>0.160192380109771</v>
      </c>
      <c r="O22" s="2" t="n">
        <f aca="false">(J22+K22)*$X$2/G22/I22</f>
        <v>0.160192380109771</v>
      </c>
      <c r="P22" s="2" t="n">
        <f aca="false">N22/M22</f>
        <v>43.3037695761444</v>
      </c>
    </row>
    <row r="23" customFormat="false" ht="17.35" hidden="false" customHeight="false" outlineLevel="0" collapsed="false">
      <c r="A23" s="1" t="n">
        <v>43907</v>
      </c>
      <c r="B23" s="2" t="n">
        <v>11178</v>
      </c>
      <c r="C23" s="2" t="n">
        <v>1028</v>
      </c>
      <c r="D23" s="2" t="n">
        <v>491</v>
      </c>
      <c r="E23" s="2" t="n">
        <v>563</v>
      </c>
      <c r="F23" s="2" t="n">
        <v>3215</v>
      </c>
      <c r="G23" s="2" t="n">
        <f aca="false">B23</f>
        <v>11178</v>
      </c>
      <c r="H23" s="2" t="n">
        <f aca="false">C23+D23</f>
        <v>1519</v>
      </c>
      <c r="I23" s="2" t="n">
        <f aca="false">$X$2-G23-H23</f>
        <v>44987303</v>
      </c>
      <c r="J23" s="2" t="n">
        <f aca="false">G23-G22</f>
        <v>1987</v>
      </c>
      <c r="K23" s="2" t="n">
        <f aca="false">H23-H22</f>
        <v>680</v>
      </c>
      <c r="L23" s="2" t="n">
        <f aca="false">I23-I22</f>
        <v>-2667</v>
      </c>
      <c r="M23" s="2" t="n">
        <f aca="false">K23/G23</f>
        <v>0.0608337806405439</v>
      </c>
      <c r="N23" s="2" t="n">
        <f aca="false">-$X$2*L23/G23/I23</f>
        <v>0.238661005658539</v>
      </c>
      <c r="O23" s="2" t="n">
        <f aca="false">(J23+K23)*$X$2/G23/I23</f>
        <v>0.238661005658539</v>
      </c>
      <c r="P23" s="2" t="n">
        <f aca="false">N23/M23</f>
        <v>3.92316576654581</v>
      </c>
    </row>
    <row r="24" customFormat="false" ht="17.35" hidden="false" customHeight="false" outlineLevel="0" collapsed="false">
      <c r="A24" s="1" t="n">
        <v>43908</v>
      </c>
      <c r="B24" s="2" t="n">
        <v>13716</v>
      </c>
      <c r="C24" s="2" t="n">
        <v>1081</v>
      </c>
      <c r="D24" s="2" t="n">
        <v>598</v>
      </c>
      <c r="E24" s="2" t="n">
        <v>774</v>
      </c>
      <c r="F24" s="2" t="n">
        <v>5717</v>
      </c>
      <c r="G24" s="2" t="n">
        <f aca="false">B24</f>
        <v>13716</v>
      </c>
      <c r="H24" s="2" t="n">
        <f aca="false">C24+D24</f>
        <v>1679</v>
      </c>
      <c r="I24" s="2" t="n">
        <f aca="false">$X$2-G24-H24</f>
        <v>44984605</v>
      </c>
      <c r="J24" s="2" t="n">
        <f aca="false">G24-G23</f>
        <v>2538</v>
      </c>
      <c r="K24" s="2" t="n">
        <f aca="false">H24-H23</f>
        <v>160</v>
      </c>
      <c r="L24" s="2" t="n">
        <f aca="false">I24-I23</f>
        <v>-2698</v>
      </c>
      <c r="M24" s="2" t="n">
        <f aca="false">K24/G24</f>
        <v>0.0116652085156022</v>
      </c>
      <c r="N24" s="2" t="n">
        <f aca="false">-$X$2*L24/G24/I24</f>
        <v>0.196771896446471</v>
      </c>
      <c r="O24" s="2" t="n">
        <f aca="false">(J24+K24)*$X$2/G24/I24</f>
        <v>0.196771896446471</v>
      </c>
      <c r="P24" s="2" t="n">
        <f aca="false">N24/M24</f>
        <v>16.8682708228737</v>
      </c>
    </row>
    <row r="25" customFormat="false" ht="17.35" hidden="false" customHeight="false" outlineLevel="0" collapsed="false">
      <c r="A25" s="1" t="n">
        <v>43909</v>
      </c>
      <c r="B25" s="2" t="n">
        <v>17147</v>
      </c>
      <c r="C25" s="2" t="n">
        <v>1107</v>
      </c>
      <c r="D25" s="2" t="n">
        <v>767</v>
      </c>
      <c r="E25" s="2" t="n">
        <v>939</v>
      </c>
      <c r="G25" s="2" t="n">
        <f aca="false">B25</f>
        <v>17147</v>
      </c>
      <c r="H25" s="2" t="n">
        <f aca="false">C25+D25</f>
        <v>1874</v>
      </c>
      <c r="I25" s="2" t="n">
        <f aca="false">$X$2-G25-H25</f>
        <v>44980979</v>
      </c>
      <c r="J25" s="2" t="n">
        <f aca="false">G25-G24</f>
        <v>3431</v>
      </c>
      <c r="K25" s="2" t="n">
        <f aca="false">H25-H24</f>
        <v>195</v>
      </c>
      <c r="L25" s="2" t="n">
        <f aca="false">I25-I24</f>
        <v>-3626</v>
      </c>
      <c r="M25" s="2" t="n">
        <f aca="false">K25/G25</f>
        <v>0.0113722517058378</v>
      </c>
      <c r="N25" s="2" t="n">
        <f aca="false">-$X$2*L25/G25/I25</f>
        <v>0.211554984430373</v>
      </c>
      <c r="O25" s="2" t="n">
        <f aca="false">(J25+K25)*$X$2/G25/I25</f>
        <v>0.211554984430373</v>
      </c>
      <c r="P25" s="2" t="n">
        <f aca="false">N25/M25</f>
        <v>18.6027349642441</v>
      </c>
    </row>
    <row r="26" customFormat="false" ht="17.35" hidden="false" customHeight="false" outlineLevel="0" collapsed="false">
      <c r="A26" s="1" t="n">
        <v>43910</v>
      </c>
      <c r="B26" s="2" t="n">
        <v>19980</v>
      </c>
      <c r="C26" s="2" t="n">
        <v>1585</v>
      </c>
      <c r="D26" s="2" t="n">
        <v>1002</v>
      </c>
      <c r="E26" s="2" t="n">
        <v>1141</v>
      </c>
      <c r="F26" s="2" t="n">
        <v>10542</v>
      </c>
      <c r="G26" s="2" t="n">
        <f aca="false">B26</f>
        <v>19980</v>
      </c>
      <c r="H26" s="2" t="n">
        <f aca="false">C26+D26</f>
        <v>2587</v>
      </c>
      <c r="I26" s="2" t="n">
        <f aca="false">$X$2-G26-H26</f>
        <v>44977433</v>
      </c>
      <c r="J26" s="2" t="n">
        <f aca="false">G26-G25</f>
        <v>2833</v>
      </c>
      <c r="K26" s="2" t="n">
        <f aca="false">H26-H25</f>
        <v>713</v>
      </c>
      <c r="L26" s="2" t="n">
        <f aca="false">I26-I25</f>
        <v>-3546</v>
      </c>
      <c r="M26" s="2" t="n">
        <f aca="false">K26/G26</f>
        <v>0.0356856856856857</v>
      </c>
      <c r="N26" s="2" t="n">
        <f aca="false">-$X$2*L26/G26/I26</f>
        <v>0.177566525116862</v>
      </c>
      <c r="O26" s="2" t="n">
        <f aca="false">(J26+K26)*$X$2/G26/I26</f>
        <v>0.177566525116862</v>
      </c>
      <c r="P26" s="2" t="n">
        <f aca="false">N26/M26</f>
        <v>4.97584736582736</v>
      </c>
    </row>
    <row r="27" customFormat="false" ht="17.35" hidden="false" customHeight="false" outlineLevel="0" collapsed="false">
      <c r="A27" s="1" t="n">
        <v>43911</v>
      </c>
      <c r="B27" s="2" t="n">
        <v>24926</v>
      </c>
      <c r="C27" s="2" t="n">
        <v>2125</v>
      </c>
      <c r="D27" s="2" t="n">
        <v>1326</v>
      </c>
      <c r="E27" s="2" t="n">
        <v>1612</v>
      </c>
      <c r="F27" s="2" t="n">
        <v>13282</v>
      </c>
      <c r="G27" s="2" t="n">
        <f aca="false">B27</f>
        <v>24926</v>
      </c>
      <c r="H27" s="2" t="n">
        <f aca="false">C27+D27</f>
        <v>3451</v>
      </c>
      <c r="I27" s="2" t="n">
        <f aca="false">$X$2-G27-H27</f>
        <v>44971623</v>
      </c>
      <c r="J27" s="2" t="n">
        <f aca="false">G27-G26</f>
        <v>4946</v>
      </c>
      <c r="K27" s="2" t="n">
        <f aca="false">H27-H26</f>
        <v>864</v>
      </c>
      <c r="L27" s="2" t="n">
        <f aca="false">I27-I26</f>
        <v>-5810</v>
      </c>
      <c r="M27" s="2" t="n">
        <f aca="false">K27/G27</f>
        <v>0.0346626012998475</v>
      </c>
      <c r="N27" s="2" t="n">
        <f aca="false">-$X$2*L27/G27/I27</f>
        <v>0.233237025509159</v>
      </c>
      <c r="O27" s="2" t="n">
        <f aca="false">(J27+K27)*$X$2/G27/I27</f>
        <v>0.233237025509159</v>
      </c>
      <c r="P27" s="2" t="n">
        <f aca="false">N27/M27</f>
        <v>6.72878020583484</v>
      </c>
    </row>
    <row r="28" customFormat="false" ht="17.35" hidden="false" customHeight="false" outlineLevel="0" collapsed="false">
      <c r="A28" s="1" t="n">
        <v>43912</v>
      </c>
      <c r="B28" s="2" t="n">
        <v>28572</v>
      </c>
      <c r="C28" s="2" t="n">
        <v>2575</v>
      </c>
      <c r="D28" s="2" t="n">
        <v>1720</v>
      </c>
      <c r="E28" s="2" t="n">
        <v>1785</v>
      </c>
      <c r="F28" s="2" t="n">
        <v>15554</v>
      </c>
      <c r="G28" s="2" t="n">
        <f aca="false">B28</f>
        <v>28572</v>
      </c>
      <c r="H28" s="2" t="n">
        <f aca="false">C28+D28</f>
        <v>4295</v>
      </c>
      <c r="I28" s="2" t="n">
        <f aca="false">$X$2-G28-H28</f>
        <v>44967133</v>
      </c>
      <c r="J28" s="2" t="n">
        <f aca="false">G28-G27</f>
        <v>3646</v>
      </c>
      <c r="K28" s="2" t="n">
        <f aca="false">H28-H27</f>
        <v>844</v>
      </c>
      <c r="L28" s="2" t="n">
        <f aca="false">I28-I27</f>
        <v>-4490</v>
      </c>
      <c r="M28" s="2" t="n">
        <f aca="false">K28/G28</f>
        <v>0.0295394092118158</v>
      </c>
      <c r="N28" s="2" t="n">
        <f aca="false">-$X$2*L28/G28/I28</f>
        <v>0.157261717526635</v>
      </c>
      <c r="O28" s="2" t="n">
        <f aca="false">(J28+K28)*$X$2/G28/I28</f>
        <v>0.157261717526635</v>
      </c>
      <c r="P28" s="2" t="n">
        <f aca="false">N28/M28</f>
        <v>5.32379359380453</v>
      </c>
    </row>
    <row r="29" customFormat="false" ht="17.35" hidden="false" customHeight="false" outlineLevel="0" collapsed="false">
      <c r="A29" s="1" t="n">
        <v>43913</v>
      </c>
      <c r="B29" s="2" t="n">
        <v>33089</v>
      </c>
      <c r="C29" s="2" t="n">
        <v>3355</v>
      </c>
      <c r="D29" s="2" t="n">
        <v>2182</v>
      </c>
      <c r="E29" s="2" t="n">
        <v>2355</v>
      </c>
      <c r="F29" s="2" t="n">
        <v>18374</v>
      </c>
      <c r="G29" s="2" t="n">
        <f aca="false">B29</f>
        <v>33089</v>
      </c>
      <c r="H29" s="2" t="n">
        <f aca="false">C29+D29</f>
        <v>5537</v>
      </c>
      <c r="I29" s="2" t="n">
        <f aca="false">$X$2-G29-H29</f>
        <v>44961374</v>
      </c>
      <c r="J29" s="2" t="n">
        <f aca="false">G29-G28</f>
        <v>4517</v>
      </c>
      <c r="K29" s="2" t="n">
        <f aca="false">H29-H28</f>
        <v>1242</v>
      </c>
      <c r="L29" s="2" t="n">
        <f aca="false">I29-I28</f>
        <v>-5759</v>
      </c>
      <c r="M29" s="2" t="n">
        <f aca="false">K29/G29</f>
        <v>0.0375351325213817</v>
      </c>
      <c r="N29" s="2" t="n">
        <f aca="false">-$X$2*L29/G29/I29</f>
        <v>0.17419527687064</v>
      </c>
      <c r="O29" s="2" t="n">
        <f aca="false">(J29+K29)*$X$2/G29/I29</f>
        <v>0.17419527687064</v>
      </c>
      <c r="P29" s="2" t="n">
        <f aca="false">N29/M29</f>
        <v>4.64085951398761</v>
      </c>
    </row>
    <row r="30" customFormat="false" ht="17.35" hidden="false" customHeight="false" outlineLevel="0" collapsed="false">
      <c r="A30" s="1" t="n">
        <v>43914</v>
      </c>
      <c r="B30" s="2" t="n">
        <v>39673</v>
      </c>
      <c r="C30" s="2" t="n">
        <v>3794</v>
      </c>
      <c r="D30" s="2" t="n">
        <v>2696</v>
      </c>
      <c r="E30" s="2" t="n">
        <v>2636</v>
      </c>
      <c r="F30" s="2" t="n">
        <v>22762</v>
      </c>
      <c r="G30" s="2" t="n">
        <f aca="false">B30</f>
        <v>39673</v>
      </c>
      <c r="H30" s="2" t="n">
        <f aca="false">C30+D30</f>
        <v>6490</v>
      </c>
      <c r="I30" s="2" t="n">
        <f aca="false">$X$2-G30-H30</f>
        <v>44953837</v>
      </c>
      <c r="J30" s="2" t="n">
        <f aca="false">G30-G29</f>
        <v>6584</v>
      </c>
      <c r="K30" s="2" t="n">
        <f aca="false">H30-H29</f>
        <v>953</v>
      </c>
      <c r="L30" s="2" t="n">
        <f aca="false">I30-I29</f>
        <v>-7537</v>
      </c>
      <c r="M30" s="2" t="n">
        <f aca="false">K30/G30</f>
        <v>0.0240213747384871</v>
      </c>
      <c r="N30" s="2" t="n">
        <f aca="false">-$X$2*L30/G30/I30</f>
        <v>0.190173158806647</v>
      </c>
      <c r="O30" s="2" t="n">
        <f aca="false">(J30+K30)*$X$2/G30/I30</f>
        <v>0.190173158806647</v>
      </c>
      <c r="P30" s="2" t="n">
        <f aca="false">N30/M30</f>
        <v>7.91683077579866</v>
      </c>
    </row>
    <row r="31" customFormat="false" ht="17.35" hidden="false" customHeight="false" outlineLevel="0" collapsed="false">
      <c r="A31" s="1" t="n">
        <v>43915</v>
      </c>
      <c r="B31" s="2" t="n">
        <v>47610</v>
      </c>
      <c r="C31" s="2" t="n">
        <v>5367</v>
      </c>
      <c r="D31" s="2" t="n">
        <v>3434</v>
      </c>
      <c r="E31" s="2" t="n">
        <v>3166</v>
      </c>
      <c r="F31" s="2" t="n">
        <v>26960</v>
      </c>
      <c r="G31" s="2" t="n">
        <f aca="false">B31</f>
        <v>47610</v>
      </c>
      <c r="H31" s="2" t="n">
        <f aca="false">C31+D31</f>
        <v>8801</v>
      </c>
      <c r="I31" s="2" t="n">
        <f aca="false">$X$2-G31-H31</f>
        <v>44943589</v>
      </c>
      <c r="J31" s="2" t="n">
        <f aca="false">G31-G30</f>
        <v>7937</v>
      </c>
      <c r="K31" s="2" t="n">
        <f aca="false">H31-H30</f>
        <v>2311</v>
      </c>
      <c r="L31" s="2" t="n">
        <f aca="false">I31-I30</f>
        <v>-10248</v>
      </c>
      <c r="M31" s="2" t="n">
        <f aca="false">K31/G31</f>
        <v>0.048540222642302</v>
      </c>
      <c r="N31" s="2" t="n">
        <f aca="false">-$X$2*L31/G31/I31</f>
        <v>0.215519067203819</v>
      </c>
      <c r="O31" s="2" t="n">
        <f aca="false">(J31+K31)*$X$2/G31/I31</f>
        <v>0.215519067203819</v>
      </c>
      <c r="P31" s="2" t="n">
        <f aca="false">N31/M31</f>
        <v>4.4400098613474</v>
      </c>
    </row>
    <row r="32" customFormat="false" ht="17.35" hidden="false" customHeight="false" outlineLevel="0" collapsed="false">
      <c r="A32" s="1" t="n">
        <v>43916</v>
      </c>
      <c r="B32" s="2" t="n">
        <v>56188</v>
      </c>
      <c r="C32" s="2" t="n">
        <v>7015</v>
      </c>
      <c r="D32" s="2" t="n">
        <v>4089</v>
      </c>
      <c r="E32" s="2" t="n">
        <v>3679</v>
      </c>
      <c r="F32" s="2" t="n">
        <v>31912</v>
      </c>
      <c r="G32" s="2" t="n">
        <f aca="false">B32</f>
        <v>56188</v>
      </c>
      <c r="H32" s="2" t="n">
        <f aca="false">C32+D32</f>
        <v>11104</v>
      </c>
      <c r="I32" s="2" t="n">
        <f aca="false">$X$2-G32-H32</f>
        <v>44932708</v>
      </c>
      <c r="J32" s="2" t="n">
        <f aca="false">G32-G31</f>
        <v>8578</v>
      </c>
      <c r="K32" s="2" t="n">
        <f aca="false">H32-H31</f>
        <v>2303</v>
      </c>
      <c r="L32" s="2" t="n">
        <f aca="false">I32-I31</f>
        <v>-10881</v>
      </c>
      <c r="M32" s="2" t="n">
        <f aca="false">K32/G32</f>
        <v>0.0409873994447213</v>
      </c>
      <c r="N32" s="2" t="n">
        <f aca="false">-$X$2*L32/G32/I32</f>
        <v>0.19394346788707</v>
      </c>
      <c r="O32" s="2" t="n">
        <f aca="false">(J32+K32)*$X$2/G32/I32</f>
        <v>0.19394346788707</v>
      </c>
      <c r="P32" s="2" t="n">
        <f aca="false">N32/M32</f>
        <v>4.73178270674715</v>
      </c>
    </row>
    <row r="33" customFormat="false" ht="17.35" hidden="false" customHeight="false" outlineLevel="0" collapsed="false">
      <c r="A33" s="1" t="n">
        <v>43917</v>
      </c>
      <c r="B33" s="2" t="n">
        <v>64059</v>
      </c>
      <c r="C33" s="2" t="n">
        <v>9357</v>
      </c>
      <c r="D33" s="2" t="n">
        <v>4858</v>
      </c>
      <c r="E33" s="2" t="n">
        <v>4165</v>
      </c>
      <c r="F33" s="2" t="n">
        <v>36293</v>
      </c>
      <c r="G33" s="2" t="n">
        <f aca="false">B33</f>
        <v>64059</v>
      </c>
      <c r="H33" s="2" t="n">
        <f aca="false">C33+D33</f>
        <v>14215</v>
      </c>
      <c r="I33" s="2" t="n">
        <f aca="false">$X$2-G33-H33</f>
        <v>44921726</v>
      </c>
      <c r="J33" s="2" t="n">
        <f aca="false">G33-G32</f>
        <v>7871</v>
      </c>
      <c r="K33" s="2" t="n">
        <f aca="false">H33-H32</f>
        <v>3111</v>
      </c>
      <c r="L33" s="2" t="n">
        <f aca="false">I33-I32</f>
        <v>-10982</v>
      </c>
      <c r="M33" s="2" t="n">
        <f aca="false">K33/G33</f>
        <v>0.0485646045052218</v>
      </c>
      <c r="N33" s="2" t="n">
        <f aca="false">-$X$2*L33/G33/I33</f>
        <v>0.171734426384531</v>
      </c>
      <c r="O33" s="2" t="n">
        <f aca="false">(J33+K33)*$X$2/G33/I33</f>
        <v>0.171734426384531</v>
      </c>
      <c r="P33" s="2" t="n">
        <f aca="false">N33/M33</f>
        <v>3.5362055994107</v>
      </c>
    </row>
    <row r="34" customFormat="false" ht="17.35" hidden="false" customHeight="false" outlineLevel="0" collapsed="false">
      <c r="A34" s="1" t="n">
        <v>43918</v>
      </c>
      <c r="B34" s="2" t="n">
        <v>72248</v>
      </c>
      <c r="C34" s="2" t="n">
        <v>12285</v>
      </c>
      <c r="D34" s="2" t="n">
        <v>5690</v>
      </c>
      <c r="E34" s="2" t="n">
        <v>4575</v>
      </c>
      <c r="F34" s="2" t="n">
        <v>40630</v>
      </c>
      <c r="G34" s="2" t="n">
        <f aca="false">B34</f>
        <v>72248</v>
      </c>
      <c r="H34" s="2" t="n">
        <f aca="false">C34+D34</f>
        <v>17975</v>
      </c>
      <c r="I34" s="2" t="n">
        <f aca="false">$X$2-G34-H34</f>
        <v>44909777</v>
      </c>
      <c r="J34" s="2" t="n">
        <f aca="false">G34-G33</f>
        <v>8189</v>
      </c>
      <c r="K34" s="2" t="n">
        <f aca="false">H34-H33</f>
        <v>3760</v>
      </c>
      <c r="L34" s="2" t="n">
        <f aca="false">I34-I33</f>
        <v>-11949</v>
      </c>
      <c r="M34" s="2" t="n">
        <f aca="false">K34/G34</f>
        <v>0.052042963127007</v>
      </c>
      <c r="N34" s="2" t="n">
        <f aca="false">-$X$2*L34/G34/I34</f>
        <v>0.1657209243658</v>
      </c>
      <c r="O34" s="2" t="n">
        <f aca="false">(J34+K34)*$X$2/G34/I34</f>
        <v>0.1657209243658</v>
      </c>
      <c r="P34" s="2" t="n">
        <f aca="false">N34/M34</f>
        <v>3.18430993180327</v>
      </c>
    </row>
    <row r="35" customFormat="false" ht="17.35" hidden="false" customHeight="false" outlineLevel="0" collapsed="false">
      <c r="A35" s="1" t="n">
        <v>43919</v>
      </c>
      <c r="B35" s="2" t="n">
        <v>78797</v>
      </c>
      <c r="C35" s="2" t="n">
        <v>14709</v>
      </c>
      <c r="D35" s="2" t="n">
        <v>6528</v>
      </c>
      <c r="E35" s="2" t="n">
        <v>4907</v>
      </c>
      <c r="F35" s="2" t="n">
        <v>43397</v>
      </c>
      <c r="G35" s="2" t="n">
        <f aca="false">B35</f>
        <v>78797</v>
      </c>
      <c r="H35" s="2" t="n">
        <f aca="false">C35+D35</f>
        <v>21237</v>
      </c>
      <c r="I35" s="2" t="n">
        <f aca="false">$X$2-G35-H35</f>
        <v>44899966</v>
      </c>
      <c r="J35" s="2" t="n">
        <f aca="false">G35-G34</f>
        <v>6549</v>
      </c>
      <c r="K35" s="2" t="n">
        <f aca="false">H35-H34</f>
        <v>3262</v>
      </c>
      <c r="L35" s="2" t="n">
        <f aca="false">I35-I34</f>
        <v>-9811</v>
      </c>
      <c r="M35" s="2" t="n">
        <f aca="false">K35/G35</f>
        <v>0.0413975151338249</v>
      </c>
      <c r="N35" s="2" t="n">
        <f aca="false">-$X$2*L35/G35/I35</f>
        <v>0.124787215570732</v>
      </c>
      <c r="O35" s="2" t="n">
        <f aca="false">(J35+K35)*$X$2/G35/I35</f>
        <v>0.124787215570732</v>
      </c>
      <c r="P35" s="2" t="n">
        <f aca="false">N35/M35</f>
        <v>3.01436487594327</v>
      </c>
    </row>
    <row r="36" customFormat="false" ht="17.35" hidden="false" customHeight="false" outlineLevel="0" collapsed="false">
      <c r="A36" s="1" t="n">
        <v>43920</v>
      </c>
      <c r="B36" s="2" t="n">
        <v>85195</v>
      </c>
      <c r="C36" s="2" t="n">
        <v>16780</v>
      </c>
      <c r="D36" s="2" t="n">
        <v>7340</v>
      </c>
      <c r="E36" s="2" t="n">
        <v>5231</v>
      </c>
      <c r="F36" s="2" t="n">
        <v>46617</v>
      </c>
      <c r="G36" s="2" t="n">
        <f aca="false">B36</f>
        <v>85195</v>
      </c>
      <c r="H36" s="2" t="n">
        <f aca="false">C36+D36</f>
        <v>24120</v>
      </c>
      <c r="I36" s="2" t="n">
        <f aca="false">$X$2-G36-H36</f>
        <v>44890685</v>
      </c>
      <c r="J36" s="2" t="n">
        <f aca="false">G36-G35</f>
        <v>6398</v>
      </c>
      <c r="K36" s="2" t="n">
        <f aca="false">H36-H35</f>
        <v>2883</v>
      </c>
      <c r="L36" s="2" t="n">
        <f aca="false">I36-I35</f>
        <v>-9281</v>
      </c>
      <c r="M36" s="2" t="n">
        <f aca="false">K36/G36</f>
        <v>0.0338400140853336</v>
      </c>
      <c r="N36" s="2" t="n">
        <f aca="false">-$X$2*L36/G36/I36</f>
        <v>0.109203597782888</v>
      </c>
      <c r="O36" s="2" t="n">
        <f aca="false">(J36+K36)*$X$2/G36/I36</f>
        <v>0.109203597782888</v>
      </c>
      <c r="P36" s="2" t="n">
        <f aca="false">N36/M36</f>
        <v>3.22705532886338</v>
      </c>
    </row>
    <row r="37" customFormat="false" ht="17.35" hidden="false" customHeight="false" outlineLevel="0" collapsed="false">
      <c r="A37" s="1" t="n">
        <v>43921</v>
      </c>
      <c r="B37" s="2" t="n">
        <v>94417</v>
      </c>
      <c r="C37" s="2" t="n">
        <v>19259</v>
      </c>
      <c r="D37" s="2" t="n">
        <v>8189</v>
      </c>
      <c r="E37" s="2" t="n">
        <v>5607</v>
      </c>
      <c r="F37" s="2" t="n">
        <v>49243</v>
      </c>
      <c r="G37" s="2" t="n">
        <f aca="false">B37</f>
        <v>94417</v>
      </c>
      <c r="H37" s="2" t="n">
        <f aca="false">C37+D37</f>
        <v>27448</v>
      </c>
      <c r="I37" s="2" t="n">
        <f aca="false">$X$2-G37-H37</f>
        <v>44878135</v>
      </c>
      <c r="J37" s="2" t="n">
        <f aca="false">G37-G36</f>
        <v>9222</v>
      </c>
      <c r="K37" s="2" t="n">
        <f aca="false">H37-H36</f>
        <v>3328</v>
      </c>
      <c r="L37" s="2" t="n">
        <f aca="false">I37-I36</f>
        <v>-12550</v>
      </c>
      <c r="M37" s="2" t="n">
        <f aca="false">K37/G37</f>
        <v>0.0352478896808837</v>
      </c>
      <c r="N37" s="2" t="n">
        <f aca="false">-$X$2*L37/G37/I37</f>
        <v>0.133281920463386</v>
      </c>
      <c r="O37" s="2" t="n">
        <f aca="false">(J37+K37)*$X$2/G37/I37</f>
        <v>0.133281920463386</v>
      </c>
      <c r="P37" s="2" t="n">
        <f aca="false">N37/M37</f>
        <v>3.78127376333881</v>
      </c>
    </row>
    <row r="38" customFormat="false" ht="17.35" hidden="false" customHeight="false" outlineLevel="0" collapsed="false">
      <c r="A38" s="1" t="n">
        <v>43922</v>
      </c>
      <c r="B38" s="2" t="n">
        <v>102136</v>
      </c>
      <c r="C38" s="2" t="n">
        <v>22647</v>
      </c>
      <c r="D38" s="2" t="n">
        <v>9053</v>
      </c>
      <c r="E38" s="2" t="n">
        <v>5872</v>
      </c>
      <c r="F38" s="2" t="n">
        <v>51418</v>
      </c>
      <c r="G38" s="2" t="n">
        <f aca="false">B38</f>
        <v>102136</v>
      </c>
      <c r="H38" s="2" t="n">
        <f aca="false">C38+D38</f>
        <v>31700</v>
      </c>
      <c r="I38" s="2" t="n">
        <f aca="false">$X$2-G38-H38</f>
        <v>44866164</v>
      </c>
      <c r="J38" s="2" t="n">
        <f aca="false">G38-G37</f>
        <v>7719</v>
      </c>
      <c r="K38" s="2" t="n">
        <f aca="false">H38-H37</f>
        <v>4252</v>
      </c>
      <c r="L38" s="2" t="n">
        <f aca="false">I38-I37</f>
        <v>-11971</v>
      </c>
      <c r="M38" s="2" t="n">
        <f aca="false">K38/G38</f>
        <v>0.0416307668207096</v>
      </c>
      <c r="N38" s="2" t="n">
        <f aca="false">-$X$2*L38/G38/I38</f>
        <v>0.11755609731252</v>
      </c>
      <c r="O38" s="2" t="n">
        <f aca="false">(J38+K38)*$X$2/G38/I38</f>
        <v>0.11755609731252</v>
      </c>
      <c r="P38" s="2" t="n">
        <f aca="false">N38/M38</f>
        <v>2.82377929329998</v>
      </c>
    </row>
    <row r="39" customFormat="false" ht="17.35" hidden="false" customHeight="false" outlineLevel="0" collapsed="false">
      <c r="A39" s="1" t="n">
        <v>43923</v>
      </c>
      <c r="B39" s="2" t="n">
        <v>110238</v>
      </c>
      <c r="C39" s="2" t="n">
        <v>26743</v>
      </c>
      <c r="D39" s="2" t="n">
        <v>10003</v>
      </c>
      <c r="E39" s="2" t="n">
        <v>6092</v>
      </c>
      <c r="F39" s="2" t="n">
        <v>54113</v>
      </c>
      <c r="G39" s="2" t="n">
        <f aca="false">B39</f>
        <v>110238</v>
      </c>
      <c r="H39" s="2" t="n">
        <f aca="false">C39+D39</f>
        <v>36746</v>
      </c>
      <c r="I39" s="2" t="n">
        <f aca="false">$X$2-G39-H39</f>
        <v>44853016</v>
      </c>
      <c r="J39" s="2" t="n">
        <f aca="false">G39-G38</f>
        <v>8102</v>
      </c>
      <c r="K39" s="2" t="n">
        <f aca="false">H39-H38</f>
        <v>5046</v>
      </c>
      <c r="L39" s="2" t="n">
        <f aca="false">I39-I38</f>
        <v>-13148</v>
      </c>
      <c r="M39" s="2" t="n">
        <f aca="false">K39/G39</f>
        <v>0.0457736896532956</v>
      </c>
      <c r="N39" s="2" t="n">
        <f aca="false">-$X$2*L39/G39/I39</f>
        <v>0.119660064509467</v>
      </c>
      <c r="O39" s="2" t="n">
        <f aca="false">(J39+K39)*$X$2/G39/I39</f>
        <v>0.119660064509467</v>
      </c>
      <c r="P39" s="2" t="n">
        <f aca="false">N39/M39</f>
        <v>2.6141669027734</v>
      </c>
    </row>
    <row r="40" customFormat="false" ht="17.35" hidden="false" customHeight="false" outlineLevel="0" collapsed="false">
      <c r="A40" s="1" t="n">
        <v>43924</v>
      </c>
      <c r="B40" s="2" t="n">
        <v>117710</v>
      </c>
      <c r="C40" s="2" t="n">
        <v>30513</v>
      </c>
      <c r="D40" s="2" t="n">
        <v>10935</v>
      </c>
      <c r="E40" s="2" t="n">
        <v>6416</v>
      </c>
      <c r="F40" s="2" t="n">
        <v>56637</v>
      </c>
      <c r="G40" s="2" t="n">
        <f aca="false">B40</f>
        <v>117710</v>
      </c>
      <c r="H40" s="2" t="n">
        <f aca="false">C40+D40</f>
        <v>41448</v>
      </c>
      <c r="I40" s="2" t="n">
        <f aca="false">$X$2-G40-H40</f>
        <v>44840842</v>
      </c>
      <c r="J40" s="2" t="n">
        <f aca="false">G40-G39</f>
        <v>7472</v>
      </c>
      <c r="K40" s="2" t="n">
        <f aca="false">H40-H39</f>
        <v>4702</v>
      </c>
      <c r="L40" s="2" t="n">
        <f aca="false">I40-I39</f>
        <v>-12174</v>
      </c>
      <c r="M40" s="2" t="n">
        <f aca="false">K40/G40</f>
        <v>0.0399456290884377</v>
      </c>
      <c r="N40" s="2" t="n">
        <f aca="false">-$X$2*L40/G40/I40</f>
        <v>0.103790760110722</v>
      </c>
      <c r="O40" s="2" t="n">
        <f aca="false">(J40+K40)*$X$2/G40/I40</f>
        <v>0.103790760110722</v>
      </c>
      <c r="P40" s="2" t="n">
        <f aca="false">N40/M40</f>
        <v>2.59830080234646</v>
      </c>
    </row>
    <row r="41" customFormat="false" ht="17.35" hidden="false" customHeight="false" outlineLevel="0" collapsed="false">
      <c r="A41" s="1" t="n">
        <v>43925</v>
      </c>
      <c r="B41" s="2" t="n">
        <v>124736</v>
      </c>
      <c r="C41" s="2" t="n">
        <v>34219</v>
      </c>
      <c r="D41" s="2" t="n">
        <v>11744</v>
      </c>
      <c r="E41" s="2" t="n">
        <v>6532</v>
      </c>
      <c r="F41" s="2" t="n">
        <v>57612</v>
      </c>
      <c r="G41" s="2" t="n">
        <f aca="false">B41</f>
        <v>124736</v>
      </c>
      <c r="H41" s="2" t="n">
        <f aca="false">C41+D41</f>
        <v>45963</v>
      </c>
      <c r="I41" s="2" t="n">
        <f aca="false">$X$2-G41-H41</f>
        <v>44829301</v>
      </c>
      <c r="J41" s="2" t="n">
        <f aca="false">G41-G40</f>
        <v>7026</v>
      </c>
      <c r="K41" s="2" t="n">
        <f aca="false">H41-H40</f>
        <v>4515</v>
      </c>
      <c r="L41" s="2" t="n">
        <f aca="false">I41-I40</f>
        <v>-11541</v>
      </c>
      <c r="M41" s="2" t="n">
        <f aca="false">K41/G41</f>
        <v>0.036196446895844</v>
      </c>
      <c r="N41" s="2" t="n">
        <f aca="false">-$X$2*L41/G41/I41</f>
        <v>0.092875715925913</v>
      </c>
      <c r="O41" s="2" t="n">
        <f aca="false">(J41+K41)*$X$2/G41/I41</f>
        <v>0.092875715925913</v>
      </c>
      <c r="P41" s="2" t="n">
        <f aca="false">N41/M41</f>
        <v>2.56587935808077</v>
      </c>
    </row>
    <row r="42" customFormat="false" ht="17.35" hidden="false" customHeight="false" outlineLevel="0" collapsed="false">
      <c r="A42" s="1" t="n">
        <v>43926</v>
      </c>
      <c r="B42" s="2" t="n">
        <v>130759</v>
      </c>
      <c r="C42" s="2" t="n">
        <v>38080</v>
      </c>
      <c r="D42" s="2" t="n">
        <v>12418</v>
      </c>
      <c r="E42" s="2" t="n">
        <v>6861</v>
      </c>
      <c r="F42" s="2" t="n">
        <v>58744</v>
      </c>
      <c r="G42" s="2" t="n">
        <f aca="false">B42</f>
        <v>130759</v>
      </c>
      <c r="H42" s="2" t="n">
        <f aca="false">C42+D42</f>
        <v>50498</v>
      </c>
      <c r="I42" s="2" t="n">
        <f aca="false">$X$2-G42-H42</f>
        <v>44818743</v>
      </c>
      <c r="J42" s="2" t="n">
        <f aca="false">G42-G41</f>
        <v>6023</v>
      </c>
      <c r="K42" s="2" t="n">
        <f aca="false">H42-H41</f>
        <v>4535</v>
      </c>
      <c r="L42" s="2" t="n">
        <f aca="false">I42-I41</f>
        <v>-10558</v>
      </c>
      <c r="M42" s="2" t="n">
        <f aca="false">K42/G42</f>
        <v>0.0346821251309661</v>
      </c>
      <c r="N42" s="2" t="n">
        <f aca="false">-$X$2*L42/G42/I42</f>
        <v>0.0810705106989969</v>
      </c>
      <c r="O42" s="2" t="n">
        <f aca="false">(J42+K42)*$X$2/G42/I42</f>
        <v>0.0810705106989969</v>
      </c>
      <c r="P42" s="2" t="n">
        <f aca="false">N42/M42</f>
        <v>2.33753007904964</v>
      </c>
    </row>
    <row r="43" customFormat="false" ht="17.35" hidden="false" customHeight="false" outlineLevel="0" collapsed="false">
      <c r="A43" s="1" t="n">
        <v>43927</v>
      </c>
      <c r="B43" s="2" t="n">
        <v>135032</v>
      </c>
      <c r="C43" s="2" t="n">
        <v>40437</v>
      </c>
      <c r="D43" s="2" t="n">
        <v>13055</v>
      </c>
      <c r="E43" s="2" t="n">
        <v>6931</v>
      </c>
      <c r="F43" s="2" t="n">
        <v>59662</v>
      </c>
      <c r="G43" s="2" t="n">
        <f aca="false">B43</f>
        <v>135032</v>
      </c>
      <c r="H43" s="2" t="n">
        <f aca="false">C43+D43</f>
        <v>53492</v>
      </c>
      <c r="I43" s="2" t="n">
        <f aca="false">$X$2-G43-H43</f>
        <v>44811476</v>
      </c>
      <c r="J43" s="2" t="n">
        <f aca="false">G43-G42</f>
        <v>4273</v>
      </c>
      <c r="K43" s="2" t="n">
        <f aca="false">H43-H42</f>
        <v>2994</v>
      </c>
      <c r="L43" s="2" t="n">
        <f aca="false">I43-I42</f>
        <v>-7267</v>
      </c>
      <c r="M43" s="2" t="n">
        <f aca="false">K43/G43</f>
        <v>0.0221725220688429</v>
      </c>
      <c r="N43" s="2" t="n">
        <f aca="false">-$X$2*L43/G43/I43</f>
        <v>0.0540432831689722</v>
      </c>
      <c r="O43" s="2" t="n">
        <f aca="false">(J43+K43)*$X$2/G43/I43</f>
        <v>0.0540432831689722</v>
      </c>
      <c r="P43" s="2" t="n">
        <f aca="false">N43/M43</f>
        <v>2.43739900229547</v>
      </c>
    </row>
    <row r="44" customFormat="false" ht="17.35" hidden="false" customHeight="false" outlineLevel="0" collapsed="false">
      <c r="A44" s="1" t="n">
        <v>43928</v>
      </c>
      <c r="B44" s="2" t="n">
        <v>140510</v>
      </c>
      <c r="C44" s="2" t="n">
        <v>43208</v>
      </c>
      <c r="D44" s="2" t="n">
        <v>13798</v>
      </c>
      <c r="E44" s="2" t="n">
        <v>7069</v>
      </c>
      <c r="F44" s="2" t="n">
        <v>63093</v>
      </c>
      <c r="G44" s="2" t="n">
        <f aca="false">B44</f>
        <v>140510</v>
      </c>
      <c r="H44" s="2" t="n">
        <f aca="false">C44+D44</f>
        <v>57006</v>
      </c>
      <c r="I44" s="2" t="n">
        <f aca="false">$X$2-G44-H44</f>
        <v>44802484</v>
      </c>
      <c r="J44" s="2" t="n">
        <f aca="false">G44-G43</f>
        <v>5478</v>
      </c>
      <c r="K44" s="2" t="n">
        <f aca="false">H44-H43</f>
        <v>3514</v>
      </c>
      <c r="L44" s="2" t="n">
        <f aca="false">I44-I43</f>
        <v>-8992</v>
      </c>
      <c r="M44" s="2" t="n">
        <f aca="false">K44/G44</f>
        <v>0.0250088961639741</v>
      </c>
      <c r="N44" s="2" t="n">
        <f aca="false">-$X$2*L44/G44/I44</f>
        <v>0.064277575153691</v>
      </c>
      <c r="O44" s="2" t="n">
        <f aca="false">(J44+K44)*$X$2/G44/I44</f>
        <v>0.064277575153691</v>
      </c>
      <c r="P44" s="2" t="n">
        <f aca="false">N44/M44</f>
        <v>2.57018841344483</v>
      </c>
    </row>
    <row r="45" customFormat="false" ht="17.35" hidden="false" customHeight="false" outlineLevel="0" collapsed="false">
      <c r="A45" s="1" t="n">
        <v>43929</v>
      </c>
      <c r="B45" s="2" t="n">
        <v>146690</v>
      </c>
      <c r="C45" s="2" t="n">
        <v>48021</v>
      </c>
      <c r="D45" s="2" t="n">
        <v>14555</v>
      </c>
      <c r="G45" s="2" t="n">
        <f aca="false">B45</f>
        <v>146690</v>
      </c>
      <c r="H45" s="2" t="n">
        <f aca="false">C45+D45</f>
        <v>62576</v>
      </c>
      <c r="I45" s="2" t="n">
        <f aca="false">$X$2-G45-H45</f>
        <v>44790734</v>
      </c>
      <c r="J45" s="2" t="n">
        <f aca="false">G45-G44</f>
        <v>6180</v>
      </c>
      <c r="K45" s="2" t="n">
        <f aca="false">H45-H44</f>
        <v>5570</v>
      </c>
      <c r="L45" s="2" t="n">
        <f aca="false">I45-I44</f>
        <v>-11750</v>
      </c>
      <c r="M45" s="2" t="n">
        <f aca="false">K45/G45</f>
        <v>0.0379712318494785</v>
      </c>
      <c r="N45" s="2" t="n">
        <f aca="false">-$X$2*L45/G45/I45</f>
        <v>0.0804751310123309</v>
      </c>
      <c r="O45" s="2" t="n">
        <f aca="false">(J45+K45)*$X$2/G45/I45</f>
        <v>0.0804751310123309</v>
      </c>
      <c r="P45" s="2" t="n">
        <f aca="false">N45/M45</f>
        <v>2.11937108944324</v>
      </c>
    </row>
    <row r="46" customFormat="false" ht="17.35" hidden="false" customHeight="false" outlineLevel="0" collapsed="false">
      <c r="A46" s="1" t="n">
        <v>43930</v>
      </c>
      <c r="B46" s="2" t="n">
        <v>152446</v>
      </c>
      <c r="C46" s="2" t="n">
        <v>52165</v>
      </c>
      <c r="D46" s="2" t="n">
        <v>15238</v>
      </c>
      <c r="G46" s="2" t="n">
        <f aca="false">B46</f>
        <v>152446</v>
      </c>
      <c r="H46" s="2" t="n">
        <f aca="false">C46+D46</f>
        <v>67403</v>
      </c>
      <c r="I46" s="2" t="n">
        <f aca="false">$X$2-G46-H46</f>
        <v>44780151</v>
      </c>
      <c r="J46" s="2" t="n">
        <f aca="false">G46-G45</f>
        <v>5756</v>
      </c>
      <c r="K46" s="2" t="n">
        <f aca="false">H46-H45</f>
        <v>4827</v>
      </c>
      <c r="L46" s="2" t="n">
        <f aca="false">I46-I45</f>
        <v>-10583</v>
      </c>
      <c r="M46" s="2" t="n">
        <f aca="false">K46/G46</f>
        <v>0.0316636710704118</v>
      </c>
      <c r="N46" s="2" t="n">
        <f aca="false">-$X$2*L46/G46/I46</f>
        <v>0.069762128485281</v>
      </c>
      <c r="O46" s="2" t="n">
        <f aca="false">(J46+K46)*$X$2/G46/I46</f>
        <v>0.069762128485281</v>
      </c>
      <c r="P46" s="2" t="n">
        <f aca="false">N46/M46</f>
        <v>2.20322300374293</v>
      </c>
    </row>
    <row r="47" customFormat="false" ht="17.35" hidden="false" customHeight="false" outlineLevel="0" collapsed="false">
      <c r="A47" s="1" t="n">
        <v>43931</v>
      </c>
      <c r="B47" s="2" t="n">
        <v>157022</v>
      </c>
      <c r="C47" s="2" t="n">
        <v>55668</v>
      </c>
      <c r="D47" s="2" t="n">
        <v>15843</v>
      </c>
      <c r="G47" s="2" t="n">
        <f aca="false">B47</f>
        <v>157022</v>
      </c>
      <c r="H47" s="2" t="n">
        <f aca="false">C47+D47</f>
        <v>71511</v>
      </c>
      <c r="I47" s="2" t="n">
        <f aca="false">$X$2-G47-H47</f>
        <v>44771467</v>
      </c>
      <c r="J47" s="2" t="n">
        <f aca="false">G47-G46</f>
        <v>4576</v>
      </c>
      <c r="K47" s="2" t="n">
        <f aca="false">H47-H46</f>
        <v>4108</v>
      </c>
      <c r="L47" s="2" t="n">
        <f aca="false">I47-I46</f>
        <v>-8684</v>
      </c>
      <c r="M47" s="2" t="n">
        <f aca="false">K47/G47</f>
        <v>0.0261619390913375</v>
      </c>
      <c r="N47" s="2" t="n">
        <f aca="false">-$X$2*L47/G47/I47</f>
        <v>0.0555866496743725</v>
      </c>
      <c r="O47" s="2" t="n">
        <f aca="false">(J47+K47)*$X$2/G47/I47</f>
        <v>0.0555866496743725</v>
      </c>
      <c r="P47" s="2" t="n">
        <f aca="false">N47/M47</f>
        <v>2.12471443650665</v>
      </c>
    </row>
    <row r="48" customFormat="false" ht="17.35" hidden="false" customHeight="false" outlineLevel="0" collapsed="false">
      <c r="A48" s="1" t="n">
        <v>43932</v>
      </c>
      <c r="B48" s="2" t="n">
        <v>161852</v>
      </c>
      <c r="C48" s="2" t="n">
        <v>59109</v>
      </c>
      <c r="D48" s="2" t="n">
        <v>16353</v>
      </c>
      <c r="G48" s="2" t="n">
        <f aca="false">B48</f>
        <v>161852</v>
      </c>
      <c r="H48" s="2" t="n">
        <f aca="false">C48+D48</f>
        <v>75462</v>
      </c>
      <c r="I48" s="2" t="n">
        <f aca="false">$X$2-G48-H48</f>
        <v>44762686</v>
      </c>
      <c r="J48" s="2" t="n">
        <f aca="false">G48-G47</f>
        <v>4830</v>
      </c>
      <c r="K48" s="2" t="n">
        <f aca="false">H48-H47</f>
        <v>3951</v>
      </c>
      <c r="L48" s="2" t="n">
        <f aca="false">I48-I47</f>
        <v>-8781</v>
      </c>
      <c r="M48" s="2" t="n">
        <f aca="false">K48/G48</f>
        <v>0.0244111904703062</v>
      </c>
      <c r="N48" s="2" t="n">
        <f aca="false">-$X$2*L48/G48/I48</f>
        <v>0.0545408977203187</v>
      </c>
      <c r="O48" s="2" t="n">
        <f aca="false">(J48+K48)*$X$2/G48/I48</f>
        <v>0.0545408977203187</v>
      </c>
      <c r="P48" s="2" t="n">
        <f aca="false">N48/M48</f>
        <v>2.23425800501874</v>
      </c>
    </row>
    <row r="49" customFormat="false" ht="17.35" hidden="false" customHeight="false" outlineLevel="0" collapsed="false">
      <c r="A49" s="1" t="n">
        <v>43933</v>
      </c>
      <c r="B49" s="2" t="n">
        <v>166019</v>
      </c>
      <c r="C49" s="2" t="n">
        <v>62391</v>
      </c>
      <c r="D49" s="2" t="n">
        <v>16972</v>
      </c>
      <c r="G49" s="2" t="n">
        <f aca="false">B49</f>
        <v>166019</v>
      </c>
      <c r="H49" s="2" t="n">
        <f aca="false">C49+D49</f>
        <v>79363</v>
      </c>
      <c r="I49" s="2" t="n">
        <f aca="false">$X$2-G49-H49</f>
        <v>44754618</v>
      </c>
      <c r="J49" s="2" t="n">
        <f aca="false">G49-G48</f>
        <v>4167</v>
      </c>
      <c r="K49" s="2" t="n">
        <f aca="false">H49-H48</f>
        <v>3901</v>
      </c>
      <c r="L49" s="2" t="n">
        <f aca="false">I49-I48</f>
        <v>-8068</v>
      </c>
      <c r="M49" s="2" t="n">
        <f aca="false">K49/G49</f>
        <v>0.0234973105487926</v>
      </c>
      <c r="N49" s="2" t="n">
        <f aca="false">-$X$2*L49/G49/I49</f>
        <v>0.0488632956423823</v>
      </c>
      <c r="O49" s="2" t="n">
        <f aca="false">(J49+K49)*$X$2/G49/I49</f>
        <v>0.0488632956423823</v>
      </c>
      <c r="P49" s="2" t="n">
        <f aca="false">N49/M49</f>
        <v>2.0795271672014</v>
      </c>
    </row>
    <row r="50" customFormat="false" ht="17.35" hidden="false" customHeight="false" outlineLevel="0" collapsed="false">
      <c r="A50" s="1" t="n">
        <v>43934</v>
      </c>
      <c r="B50" s="2" t="n">
        <v>169496</v>
      </c>
      <c r="C50" s="2" t="n">
        <v>64727</v>
      </c>
      <c r="D50" s="2" t="n">
        <v>17489</v>
      </c>
      <c r="G50" s="2" t="n">
        <f aca="false">B50</f>
        <v>169496</v>
      </c>
      <c r="H50" s="2" t="n">
        <f aca="false">C50+D50</f>
        <v>82216</v>
      </c>
      <c r="I50" s="2" t="n">
        <f aca="false">$X$2-G50-H50</f>
        <v>44748288</v>
      </c>
      <c r="J50" s="2" t="n">
        <f aca="false">G50-G49</f>
        <v>3477</v>
      </c>
      <c r="K50" s="2" t="n">
        <f aca="false">H50-H49</f>
        <v>2853</v>
      </c>
      <c r="L50" s="2" t="n">
        <f aca="false">I50-I49</f>
        <v>-6330</v>
      </c>
      <c r="M50" s="2" t="n">
        <f aca="false">K50/G50</f>
        <v>0.0168322556284514</v>
      </c>
      <c r="N50" s="2" t="n">
        <f aca="false">-$X$2*L50/G50/I50</f>
        <v>0.0375560877979352</v>
      </c>
      <c r="O50" s="2" t="n">
        <f aca="false">(J50+K50)*$X$2/G50/I50</f>
        <v>0.0375560877979352</v>
      </c>
      <c r="P50" s="2" t="n">
        <f aca="false">N50/M50</f>
        <v>2.2311975665611</v>
      </c>
    </row>
    <row r="51" customFormat="false" ht="17.35" hidden="false" customHeight="false" outlineLevel="0" collapsed="false">
      <c r="G51" s="2" t="n">
        <f aca="false">B51</f>
        <v>0</v>
      </c>
      <c r="H51" s="2" t="n">
        <f aca="false">C51+D51</f>
        <v>0</v>
      </c>
      <c r="I51" s="2" t="n">
        <f aca="false">$X$2-G51-H51</f>
        <v>45000000</v>
      </c>
      <c r="J51" s="2" t="n">
        <f aca="false">G51-G50</f>
        <v>-169496</v>
      </c>
      <c r="K51" s="2" t="n">
        <f aca="false">H51-H50</f>
        <v>-82216</v>
      </c>
      <c r="L51" s="2" t="n">
        <f aca="false">I51-I50</f>
        <v>251712</v>
      </c>
      <c r="M51" s="2" t="e">
        <f aca="false">K51/G51</f>
        <v>#DIV/0!</v>
      </c>
      <c r="N51" s="2" t="e">
        <f aca="false">-$X$2*L51/G51/I51</f>
        <v>#DIV/0!</v>
      </c>
      <c r="O51" s="2" t="e">
        <f aca="false">(J51+K51)*$X$2/G51/I51</f>
        <v>#DIV/0!</v>
      </c>
      <c r="P51" s="2" t="e">
        <f aca="false">N51/M51</f>
        <v>#DIV/0!</v>
      </c>
    </row>
    <row r="52" customFormat="false" ht="17.35" hidden="false" customHeight="false" outlineLevel="0" collapsed="false">
      <c r="G52" s="2" t="n">
        <f aca="false">B52</f>
        <v>0</v>
      </c>
      <c r="H52" s="2" t="n">
        <f aca="false">C52+D52</f>
        <v>0</v>
      </c>
      <c r="I52" s="2" t="n">
        <f aca="false">$X$2-G52-H52</f>
        <v>45000000</v>
      </c>
      <c r="J52" s="2" t="n">
        <f aca="false">G52-G51</f>
        <v>0</v>
      </c>
      <c r="K52" s="2" t="n">
        <f aca="false">H52-H51</f>
        <v>0</v>
      </c>
      <c r="L52" s="2" t="n">
        <f aca="false">I52-I51</f>
        <v>0</v>
      </c>
      <c r="M52" s="2" t="e">
        <f aca="false">K52/G52</f>
        <v>#DIV/0!</v>
      </c>
      <c r="N52" s="2" t="e">
        <f aca="false">-$X$2*L52/G52/I52</f>
        <v>#DIV/0!</v>
      </c>
      <c r="O52" s="2" t="e">
        <f aca="false">(J52+K52)*$X$2/G52/I52</f>
        <v>#DIV/0!</v>
      </c>
      <c r="P52" s="2" t="e">
        <f aca="false">N52/M52</f>
        <v>#DIV/0!</v>
      </c>
    </row>
    <row r="53" customFormat="false" ht="17.35" hidden="false" customHeight="false" outlineLevel="0" collapsed="false">
      <c r="G53" s="2" t="n">
        <f aca="false">B53</f>
        <v>0</v>
      </c>
      <c r="H53" s="2" t="n">
        <f aca="false">C53+D53</f>
        <v>0</v>
      </c>
      <c r="I53" s="2" t="n">
        <f aca="false">$X$2-G53-H53</f>
        <v>45000000</v>
      </c>
      <c r="J53" s="2" t="n">
        <f aca="false">G53-G52</f>
        <v>0</v>
      </c>
      <c r="K53" s="2" t="n">
        <f aca="false">H53-H52</f>
        <v>0</v>
      </c>
      <c r="L53" s="2" t="n">
        <f aca="false">I53-I52</f>
        <v>0</v>
      </c>
      <c r="M53" s="2" t="e">
        <f aca="false">K53/G53</f>
        <v>#DIV/0!</v>
      </c>
      <c r="N53" s="2" t="e">
        <f aca="false">-$X$2*L53/G53/I53</f>
        <v>#DIV/0!</v>
      </c>
      <c r="O53" s="2" t="e">
        <f aca="false">(J53+K53)*$X$2/G53/I53</f>
        <v>#DIV/0!</v>
      </c>
      <c r="P53" s="2" t="e">
        <f aca="false">N53/M53</f>
        <v>#DIV/0!</v>
      </c>
    </row>
    <row r="54" customFormat="false" ht="17.35" hidden="false" customHeight="false" outlineLevel="0" collapsed="false">
      <c r="G54" s="2" t="n">
        <f aca="false">B54</f>
        <v>0</v>
      </c>
      <c r="H54" s="2" t="n">
        <f aca="false">C54+D54</f>
        <v>0</v>
      </c>
      <c r="I54" s="2" t="n">
        <f aca="false">$X$2-G54-H54</f>
        <v>45000000</v>
      </c>
      <c r="J54" s="2" t="n">
        <f aca="false">G54-G53</f>
        <v>0</v>
      </c>
      <c r="K54" s="2" t="n">
        <f aca="false">H54-H53</f>
        <v>0</v>
      </c>
      <c r="L54" s="2" t="n">
        <f aca="false">I54-I53</f>
        <v>0</v>
      </c>
      <c r="M54" s="2" t="e">
        <f aca="false">K54/G54</f>
        <v>#DIV/0!</v>
      </c>
      <c r="N54" s="2" t="e">
        <f aca="false">-$X$2*L54/G54/I54</f>
        <v>#DIV/0!</v>
      </c>
      <c r="O54" s="2" t="e">
        <f aca="false">(J54+K54)*$X$2/G54/I54</f>
        <v>#DIV/0!</v>
      </c>
      <c r="P54" s="2" t="e">
        <f aca="false">N54/M54</f>
        <v>#DIV/0!</v>
      </c>
    </row>
    <row r="55" customFormat="false" ht="17.35" hidden="false" customHeight="false" outlineLevel="0" collapsed="false">
      <c r="G55" s="2" t="n">
        <f aca="false">B55</f>
        <v>0</v>
      </c>
      <c r="H55" s="2" t="n">
        <f aca="false">C55+D55</f>
        <v>0</v>
      </c>
      <c r="I55" s="2" t="n">
        <f aca="false">$X$2-G55-H55</f>
        <v>45000000</v>
      </c>
      <c r="J55" s="2" t="n">
        <f aca="false">G55-G54</f>
        <v>0</v>
      </c>
      <c r="K55" s="2" t="n">
        <f aca="false">H55-H54</f>
        <v>0</v>
      </c>
      <c r="L55" s="2" t="n">
        <f aca="false">I55-I54</f>
        <v>0</v>
      </c>
      <c r="M55" s="2" t="e">
        <f aca="false">K55/G55</f>
        <v>#DIV/0!</v>
      </c>
      <c r="N55" s="2" t="e">
        <f aca="false">-$X$2*L55/G55/I55</f>
        <v>#DIV/0!</v>
      </c>
      <c r="O55" s="2" t="e">
        <f aca="false">(J55+K55)*$X$2/G55/I55</f>
        <v>#DIV/0!</v>
      </c>
      <c r="P55" s="2" t="e">
        <f aca="false">N55/M55</f>
        <v>#DIV/0!</v>
      </c>
    </row>
    <row r="56" customFormat="false" ht="17.35" hidden="false" customHeight="false" outlineLevel="0" collapsed="false">
      <c r="G56" s="2" t="n">
        <f aca="false">B56</f>
        <v>0</v>
      </c>
      <c r="H56" s="2" t="n">
        <f aca="false">C56+D56</f>
        <v>0</v>
      </c>
      <c r="I56" s="2" t="n">
        <f aca="false">$X$2-G56-H56</f>
        <v>45000000</v>
      </c>
      <c r="J56" s="2" t="n">
        <f aca="false">G56-G55</f>
        <v>0</v>
      </c>
      <c r="K56" s="2" t="n">
        <f aca="false">H56-H55</f>
        <v>0</v>
      </c>
      <c r="L56" s="2" t="n">
        <f aca="false">I56-I55</f>
        <v>0</v>
      </c>
      <c r="M56" s="2" t="e">
        <f aca="false">K56/G56</f>
        <v>#DIV/0!</v>
      </c>
      <c r="N56" s="2" t="e">
        <f aca="false">-$X$2*L56/G56/I56</f>
        <v>#DIV/0!</v>
      </c>
      <c r="O56" s="2" t="e">
        <f aca="false">(J56+K56)*$X$2/G56/I56</f>
        <v>#DIV/0!</v>
      </c>
      <c r="P56" s="2" t="e">
        <f aca="false">N56/M56</f>
        <v>#DIV/0!</v>
      </c>
    </row>
    <row r="57" customFormat="false" ht="17.35" hidden="false" customHeight="false" outlineLevel="0" collapsed="false">
      <c r="G57" s="2" t="n">
        <f aca="false">B57</f>
        <v>0</v>
      </c>
      <c r="H57" s="2" t="n">
        <f aca="false">C57+D57</f>
        <v>0</v>
      </c>
      <c r="I57" s="2" t="n">
        <f aca="false">$X$2-G57-H57</f>
        <v>45000000</v>
      </c>
      <c r="J57" s="2" t="n">
        <f aca="false">G57-G56</f>
        <v>0</v>
      </c>
      <c r="K57" s="2" t="n">
        <f aca="false">H57-H56</f>
        <v>0</v>
      </c>
      <c r="L57" s="2" t="n">
        <f aca="false">I57-I56</f>
        <v>0</v>
      </c>
      <c r="M57" s="2" t="e">
        <f aca="false">K57/G57</f>
        <v>#DIV/0!</v>
      </c>
      <c r="N57" s="2" t="e">
        <f aca="false">-$X$2*L57/G57/I57</f>
        <v>#DIV/0!</v>
      </c>
      <c r="O57" s="2" t="e">
        <f aca="false">(J57+K57)*$X$2/G57/I57</f>
        <v>#DIV/0!</v>
      </c>
      <c r="P57" s="2" t="e">
        <f aca="false">N57/M57</f>
        <v>#DIV/0!</v>
      </c>
    </row>
    <row r="58" customFormat="false" ht="17.35" hidden="false" customHeight="false" outlineLevel="0" collapsed="false">
      <c r="G58" s="2" t="n">
        <f aca="false">B58</f>
        <v>0</v>
      </c>
      <c r="H58" s="2" t="n">
        <f aca="false">C58+D58</f>
        <v>0</v>
      </c>
      <c r="I58" s="2" t="n">
        <f aca="false">$X$2-G58-H58</f>
        <v>45000000</v>
      </c>
      <c r="J58" s="2" t="n">
        <f aca="false">G58-G57</f>
        <v>0</v>
      </c>
      <c r="K58" s="2" t="n">
        <f aca="false">H58-H57</f>
        <v>0</v>
      </c>
      <c r="L58" s="2" t="n">
        <f aca="false">I58-I57</f>
        <v>0</v>
      </c>
      <c r="M58" s="2" t="e">
        <f aca="false">K58/G58</f>
        <v>#DIV/0!</v>
      </c>
      <c r="N58" s="2" t="e">
        <f aca="false">-$X$2*L58/G58/I58</f>
        <v>#DIV/0!</v>
      </c>
      <c r="O58" s="2" t="e">
        <f aca="false">(J58+K58)*$X$2/G58/I58</f>
        <v>#DIV/0!</v>
      </c>
      <c r="P58" s="2" t="e">
        <f aca="false">N58/M58</f>
        <v>#DIV/0!</v>
      </c>
    </row>
    <row r="59" customFormat="false" ht="17.35" hidden="false" customHeight="false" outlineLevel="0" collapsed="false">
      <c r="G59" s="2" t="n">
        <f aca="false">B59</f>
        <v>0</v>
      </c>
      <c r="H59" s="2" t="n">
        <f aca="false">C59+D59</f>
        <v>0</v>
      </c>
      <c r="I59" s="2" t="n">
        <f aca="false">$X$2-G59-H59</f>
        <v>45000000</v>
      </c>
      <c r="J59" s="2" t="n">
        <f aca="false">G59-G58</f>
        <v>0</v>
      </c>
      <c r="K59" s="2" t="n">
        <f aca="false">H59-H58</f>
        <v>0</v>
      </c>
      <c r="L59" s="2" t="n">
        <f aca="false">I59-I58</f>
        <v>0</v>
      </c>
      <c r="M59" s="2" t="e">
        <f aca="false">K59/G59</f>
        <v>#DIV/0!</v>
      </c>
      <c r="N59" s="2" t="e">
        <f aca="false">-$X$2*L59/G59/I59</f>
        <v>#DIV/0!</v>
      </c>
      <c r="O59" s="2" t="e">
        <f aca="false">(J59+K59)*$X$2/G59/I59</f>
        <v>#DIV/0!</v>
      </c>
      <c r="P59" s="2" t="e">
        <f aca="false">N59/M59</f>
        <v>#DIV/0!</v>
      </c>
    </row>
    <row r="60" customFormat="false" ht="17.35" hidden="false" customHeight="false" outlineLevel="0" collapsed="false">
      <c r="G60" s="2" t="n">
        <f aca="false">B60</f>
        <v>0</v>
      </c>
      <c r="H60" s="2" t="n">
        <f aca="false">C60+D60</f>
        <v>0</v>
      </c>
      <c r="I60" s="2" t="n">
        <f aca="false">$X$2-G60-H60</f>
        <v>45000000</v>
      </c>
      <c r="J60" s="2" t="n">
        <f aca="false">G60-G59</f>
        <v>0</v>
      </c>
      <c r="K60" s="2" t="n">
        <f aca="false">H60-H59</f>
        <v>0</v>
      </c>
      <c r="L60" s="2" t="n">
        <f aca="false">I60-I59</f>
        <v>0</v>
      </c>
      <c r="M60" s="2" t="e">
        <f aca="false">K60/G60</f>
        <v>#DIV/0!</v>
      </c>
      <c r="N60" s="2" t="e">
        <f aca="false">-$X$2*L60/G60/I60</f>
        <v>#DIV/0!</v>
      </c>
      <c r="O60" s="2" t="e">
        <f aca="false">(J60+K60)*$X$2/G60/I60</f>
        <v>#DIV/0!</v>
      </c>
      <c r="P60" s="2" t="e">
        <f aca="false">N60/M60</f>
        <v>#DIV/0!</v>
      </c>
    </row>
    <row r="61" customFormat="false" ht="17.35" hidden="false" customHeight="false" outlineLevel="0" collapsed="false">
      <c r="G61" s="2" t="n">
        <f aca="false">B61</f>
        <v>0</v>
      </c>
      <c r="H61" s="2" t="n">
        <f aca="false">C61+D61</f>
        <v>0</v>
      </c>
      <c r="I61" s="2" t="n">
        <f aca="false">$X$2-G61-H61</f>
        <v>45000000</v>
      </c>
      <c r="J61" s="2" t="n">
        <f aca="false">G61-G60</f>
        <v>0</v>
      </c>
      <c r="K61" s="2" t="n">
        <f aca="false">H61-H60</f>
        <v>0</v>
      </c>
      <c r="L61" s="2" t="n">
        <f aca="false">I61-I60</f>
        <v>0</v>
      </c>
      <c r="M61" s="2" t="e">
        <f aca="false">K61/G61</f>
        <v>#DIV/0!</v>
      </c>
      <c r="N61" s="2" t="e">
        <f aca="false">-$X$2*L61/G61/I61</f>
        <v>#DIV/0!</v>
      </c>
      <c r="O61" s="2" t="e">
        <f aca="false">(J61+K61)*$X$2/G61/I61</f>
        <v>#DIV/0!</v>
      </c>
      <c r="P61" s="2" t="e">
        <f aca="false">N61/M61</f>
        <v>#DIV/0!</v>
      </c>
    </row>
    <row r="62" customFormat="false" ht="17.35" hidden="false" customHeight="false" outlineLevel="0" collapsed="false">
      <c r="G62" s="2" t="n">
        <f aca="false">B62</f>
        <v>0</v>
      </c>
      <c r="H62" s="2" t="n">
        <f aca="false">C62+D62</f>
        <v>0</v>
      </c>
      <c r="I62" s="2" t="n">
        <f aca="false">$X$2-G62-H62</f>
        <v>45000000</v>
      </c>
      <c r="J62" s="2" t="n">
        <f aca="false">G62-G61</f>
        <v>0</v>
      </c>
      <c r="K62" s="2" t="n">
        <f aca="false">H62-H61</f>
        <v>0</v>
      </c>
      <c r="L62" s="2" t="n">
        <f aca="false">I62-I61</f>
        <v>0</v>
      </c>
      <c r="M62" s="2" t="e">
        <f aca="false">K62/G62</f>
        <v>#DIV/0!</v>
      </c>
      <c r="N62" s="2" t="e">
        <f aca="false">-$X$2*L62/G62/I62</f>
        <v>#DIV/0!</v>
      </c>
      <c r="O62" s="2" t="e">
        <f aca="false">(J62+K62)*$X$2/G62/I62</f>
        <v>#DIV/0!</v>
      </c>
      <c r="P62" s="2" t="e">
        <f aca="false">N62/M62</f>
        <v>#DIV/0!</v>
      </c>
    </row>
    <row r="63" customFormat="false" ht="17.35" hidden="false" customHeight="false" outlineLevel="0" collapsed="false">
      <c r="G63" s="2" t="n">
        <f aca="false">B63</f>
        <v>0</v>
      </c>
      <c r="H63" s="2" t="n">
        <f aca="false">C63+D63</f>
        <v>0</v>
      </c>
      <c r="I63" s="2" t="n">
        <f aca="false">$X$2-G63-H63</f>
        <v>45000000</v>
      </c>
      <c r="J63" s="2" t="n">
        <f aca="false">G63-G62</f>
        <v>0</v>
      </c>
      <c r="K63" s="2" t="n">
        <f aca="false">H63-H62</f>
        <v>0</v>
      </c>
      <c r="L63" s="2" t="n">
        <f aca="false">I63-I62</f>
        <v>0</v>
      </c>
      <c r="M63" s="2" t="e">
        <f aca="false">K63/G63</f>
        <v>#DIV/0!</v>
      </c>
      <c r="N63" s="2" t="e">
        <f aca="false">-$X$2*L63/G63/I63</f>
        <v>#DIV/0!</v>
      </c>
      <c r="O63" s="2" t="e">
        <f aca="false">(J63+K63)*$X$2/G63/I63</f>
        <v>#DIV/0!</v>
      </c>
      <c r="P63" s="2" t="e">
        <f aca="false">N63/M63</f>
        <v>#DIV/0!</v>
      </c>
    </row>
    <row r="64" customFormat="false" ht="17.35" hidden="false" customHeight="false" outlineLevel="0" collapsed="false">
      <c r="G64" s="2" t="n">
        <f aca="false">B64</f>
        <v>0</v>
      </c>
      <c r="H64" s="2" t="n">
        <f aca="false">C64+D64</f>
        <v>0</v>
      </c>
      <c r="I64" s="2" t="n">
        <f aca="false">$X$2-G64-H64</f>
        <v>45000000</v>
      </c>
      <c r="J64" s="2" t="n">
        <f aca="false">G64-G63</f>
        <v>0</v>
      </c>
      <c r="K64" s="2" t="n">
        <f aca="false">H64-H63</f>
        <v>0</v>
      </c>
      <c r="L64" s="2" t="n">
        <f aca="false">I64-I63</f>
        <v>0</v>
      </c>
      <c r="M64" s="2" t="e">
        <f aca="false">K64/G64</f>
        <v>#DIV/0!</v>
      </c>
      <c r="N64" s="2" t="e">
        <f aca="false">-$X$2*L64/G64/I64</f>
        <v>#DIV/0!</v>
      </c>
      <c r="O64" s="2" t="e">
        <f aca="false">(J64+K64)*$X$2/G64/I64</f>
        <v>#DIV/0!</v>
      </c>
      <c r="P64" s="2" t="e">
        <f aca="false">N64/M64</f>
        <v>#DIV/0!</v>
      </c>
    </row>
    <row r="65" customFormat="false" ht="17.35" hidden="false" customHeight="false" outlineLevel="0" collapsed="false">
      <c r="G65" s="2" t="n">
        <f aca="false">B65</f>
        <v>0</v>
      </c>
      <c r="H65" s="2" t="n">
        <f aca="false">C65+D65</f>
        <v>0</v>
      </c>
      <c r="I65" s="2" t="n">
        <f aca="false">$X$2-G65-H65</f>
        <v>45000000</v>
      </c>
      <c r="J65" s="2" t="n">
        <f aca="false">G65-G64</f>
        <v>0</v>
      </c>
      <c r="K65" s="2" t="n">
        <f aca="false">H65-H64</f>
        <v>0</v>
      </c>
      <c r="L65" s="2" t="n">
        <f aca="false">I65-I64</f>
        <v>0</v>
      </c>
      <c r="M65" s="2" t="e">
        <f aca="false">K65/G65</f>
        <v>#DIV/0!</v>
      </c>
      <c r="N65" s="2" t="e">
        <f aca="false">-$X$2*L65/G65/I65</f>
        <v>#DIV/0!</v>
      </c>
      <c r="O65" s="2" t="e">
        <f aca="false">(J65+K65)*$X$2/G65/I65</f>
        <v>#DIV/0!</v>
      </c>
      <c r="P65" s="2" t="e">
        <f aca="false">N65/M65</f>
        <v>#DIV/0!</v>
      </c>
    </row>
    <row r="66" customFormat="false" ht="17.35" hidden="false" customHeight="false" outlineLevel="0" collapsed="false">
      <c r="G66" s="2" t="n">
        <f aca="false">B66</f>
        <v>0</v>
      </c>
      <c r="H66" s="2" t="n">
        <f aca="false">C66+D66</f>
        <v>0</v>
      </c>
      <c r="I66" s="2" t="n">
        <f aca="false">$X$2-G66-H66</f>
        <v>45000000</v>
      </c>
      <c r="J66" s="2" t="n">
        <f aca="false">G66-G65</f>
        <v>0</v>
      </c>
      <c r="K66" s="2" t="n">
        <f aca="false">H66-H65</f>
        <v>0</v>
      </c>
      <c r="L66" s="2" t="n">
        <f aca="false">I66-I65</f>
        <v>0</v>
      </c>
      <c r="M66" s="2" t="e">
        <f aca="false">K66/G66</f>
        <v>#DIV/0!</v>
      </c>
      <c r="N66" s="2" t="e">
        <f aca="false">-$X$2*L66/G66/I66</f>
        <v>#DIV/0!</v>
      </c>
      <c r="O66" s="2" t="e">
        <f aca="false">(J66+K66)*$X$2/G66/I66</f>
        <v>#DIV/0!</v>
      </c>
      <c r="P66" s="2" t="e">
        <f aca="false">N66/M66</f>
        <v>#DIV/0!</v>
      </c>
    </row>
    <row r="67" customFormat="false" ht="17.35" hidden="false" customHeight="false" outlineLevel="0" collapsed="false">
      <c r="G67" s="2" t="n">
        <f aca="false">B67</f>
        <v>0</v>
      </c>
      <c r="H67" s="2" t="n">
        <f aca="false">C67+D67</f>
        <v>0</v>
      </c>
      <c r="I67" s="2" t="n">
        <f aca="false">$X$2-G67-H67</f>
        <v>45000000</v>
      </c>
      <c r="J67" s="2" t="n">
        <f aca="false">G67-G66</f>
        <v>0</v>
      </c>
      <c r="K67" s="2" t="n">
        <f aca="false">H67-H66</f>
        <v>0</v>
      </c>
      <c r="L67" s="2" t="n">
        <f aca="false">I67-I66</f>
        <v>0</v>
      </c>
      <c r="M67" s="2" t="e">
        <f aca="false">K67/G67</f>
        <v>#DIV/0!</v>
      </c>
      <c r="N67" s="2" t="e">
        <f aca="false">-$X$2*L67/G67/I67</f>
        <v>#DIV/0!</v>
      </c>
      <c r="O67" s="2" t="e">
        <f aca="false">(J67+K67)*$X$2/G67/I67</f>
        <v>#DIV/0!</v>
      </c>
      <c r="P67" s="2" t="e">
        <f aca="false">N67/M67</f>
        <v>#DIV/0!</v>
      </c>
    </row>
    <row r="68" customFormat="false" ht="17.35" hidden="false" customHeight="false" outlineLevel="0" collapsed="false">
      <c r="G68" s="2" t="n">
        <f aca="false">B68</f>
        <v>0</v>
      </c>
      <c r="H68" s="2" t="n">
        <f aca="false">C68+D68</f>
        <v>0</v>
      </c>
      <c r="I68" s="2" t="n">
        <f aca="false">$X$2-G68-H68</f>
        <v>45000000</v>
      </c>
      <c r="J68" s="2" t="n">
        <f aca="false">G68-G67</f>
        <v>0</v>
      </c>
      <c r="K68" s="2" t="n">
        <f aca="false">H68-H67</f>
        <v>0</v>
      </c>
      <c r="L68" s="2" t="n">
        <f aca="false">I68-I67</f>
        <v>0</v>
      </c>
      <c r="M68" s="2" t="e">
        <f aca="false">K68/G68</f>
        <v>#DIV/0!</v>
      </c>
      <c r="N68" s="2" t="e">
        <f aca="false">-$X$2*L68/G68/I68</f>
        <v>#DIV/0!</v>
      </c>
      <c r="O68" s="2" t="e">
        <f aca="false">(J68+K68)*$X$2/G68/I68</f>
        <v>#DIV/0!</v>
      </c>
      <c r="P68" s="2" t="e">
        <f aca="false">N68/M68</f>
        <v>#DIV/0!</v>
      </c>
    </row>
    <row r="69" customFormat="false" ht="17.35" hidden="false" customHeight="false" outlineLevel="0" collapsed="false">
      <c r="G69" s="2" t="n">
        <f aca="false">B69</f>
        <v>0</v>
      </c>
      <c r="H69" s="2" t="n">
        <f aca="false">C69+D69</f>
        <v>0</v>
      </c>
      <c r="I69" s="2" t="n">
        <f aca="false">$X$2-G69-H69</f>
        <v>45000000</v>
      </c>
      <c r="J69" s="2" t="n">
        <f aca="false">G69-G68</f>
        <v>0</v>
      </c>
      <c r="K69" s="2" t="n">
        <f aca="false">H69-H68</f>
        <v>0</v>
      </c>
      <c r="L69" s="2" t="n">
        <f aca="false">I69-I68</f>
        <v>0</v>
      </c>
      <c r="M69" s="2" t="e">
        <f aca="false">K69/G69</f>
        <v>#DIV/0!</v>
      </c>
      <c r="N69" s="2" t="e">
        <f aca="false">-$X$2*L69/G69/I69</f>
        <v>#DIV/0!</v>
      </c>
      <c r="O69" s="2" t="e">
        <f aca="false">(J69+K69)*$X$2/G69/I69</f>
        <v>#DIV/0!</v>
      </c>
      <c r="P69" s="2" t="e">
        <f aca="false">N69/M69</f>
        <v>#DIV/0!</v>
      </c>
    </row>
    <row r="70" customFormat="false" ht="17.35" hidden="false" customHeight="false" outlineLevel="0" collapsed="false">
      <c r="G70" s="2" t="n">
        <f aca="false">B70</f>
        <v>0</v>
      </c>
      <c r="H70" s="2" t="n">
        <f aca="false">C70+D70</f>
        <v>0</v>
      </c>
      <c r="I70" s="2" t="n">
        <f aca="false">$X$2-G70-H70</f>
        <v>45000000</v>
      </c>
      <c r="J70" s="2" t="n">
        <f aca="false">G70-G69</f>
        <v>0</v>
      </c>
      <c r="K70" s="2" t="n">
        <f aca="false">H70-H69</f>
        <v>0</v>
      </c>
      <c r="L70" s="2" t="n">
        <f aca="false">I70-I69</f>
        <v>0</v>
      </c>
      <c r="M70" s="2" t="e">
        <f aca="false">K70/G70</f>
        <v>#DIV/0!</v>
      </c>
      <c r="N70" s="2" t="e">
        <f aca="false">-$X$2*L70/G70/I70</f>
        <v>#DIV/0!</v>
      </c>
      <c r="O70" s="2" t="e">
        <f aca="false">(J70+K70)*$X$2/G70/I70</f>
        <v>#DIV/0!</v>
      </c>
      <c r="P70" s="2" t="e">
        <f aca="false">N70/M70</f>
        <v>#DIV/0!</v>
      </c>
    </row>
    <row r="71" customFormat="false" ht="17.35" hidden="false" customHeight="false" outlineLevel="0" collapsed="false">
      <c r="G71" s="2" t="n">
        <f aca="false">B71</f>
        <v>0</v>
      </c>
      <c r="H71" s="2" t="n">
        <f aca="false">C71+D71</f>
        <v>0</v>
      </c>
      <c r="I71" s="2" t="n">
        <f aca="false">$X$2-G71-H71</f>
        <v>45000000</v>
      </c>
      <c r="J71" s="2" t="n">
        <f aca="false">G71-G70</f>
        <v>0</v>
      </c>
      <c r="K71" s="2" t="n">
        <f aca="false">H71-H70</f>
        <v>0</v>
      </c>
      <c r="L71" s="2" t="n">
        <f aca="false">I71-I70</f>
        <v>0</v>
      </c>
      <c r="M71" s="2" t="e">
        <f aca="false">K71/G71</f>
        <v>#DIV/0!</v>
      </c>
      <c r="N71" s="2" t="e">
        <f aca="false">-$X$2*L71/G71/I71</f>
        <v>#DIV/0!</v>
      </c>
      <c r="O71" s="2" t="e">
        <f aca="false">(J71+K71)*$X$2/G71/I71</f>
        <v>#DIV/0!</v>
      </c>
      <c r="P71" s="2" t="e">
        <f aca="false">N71/M71</f>
        <v>#DIV/0!</v>
      </c>
    </row>
    <row r="72" customFormat="false" ht="17.35" hidden="false" customHeight="false" outlineLevel="0" collapsed="false">
      <c r="G72" s="2" t="n">
        <f aca="false">B72</f>
        <v>0</v>
      </c>
      <c r="H72" s="2" t="n">
        <f aca="false">C72+D72</f>
        <v>0</v>
      </c>
      <c r="I72" s="2" t="n">
        <f aca="false">$X$2-G72-H72</f>
        <v>45000000</v>
      </c>
      <c r="J72" s="2" t="n">
        <f aca="false">G72-G71</f>
        <v>0</v>
      </c>
      <c r="K72" s="2" t="n">
        <f aca="false">H72-H71</f>
        <v>0</v>
      </c>
      <c r="L72" s="2" t="n">
        <f aca="false">I72-I71</f>
        <v>0</v>
      </c>
      <c r="M72" s="2" t="e">
        <f aca="false">K72/G72</f>
        <v>#DIV/0!</v>
      </c>
      <c r="N72" s="2" t="e">
        <f aca="false">-$X$2*L72/G72/I72</f>
        <v>#DIV/0!</v>
      </c>
      <c r="O72" s="2" t="e">
        <f aca="false">(J72+K72)*$X$2/G72/I72</f>
        <v>#DIV/0!</v>
      </c>
      <c r="P72" s="2" t="e">
        <f aca="false">N72/M72</f>
        <v>#DIV/0!</v>
      </c>
    </row>
    <row r="73" customFormat="false" ht="17.35" hidden="false" customHeight="false" outlineLevel="0" collapsed="false">
      <c r="G73" s="2" t="n">
        <f aca="false">B73</f>
        <v>0</v>
      </c>
      <c r="H73" s="2" t="n">
        <f aca="false">C73+D73</f>
        <v>0</v>
      </c>
      <c r="I73" s="2" t="n">
        <f aca="false">$X$2-G73-H73</f>
        <v>45000000</v>
      </c>
      <c r="J73" s="2" t="n">
        <f aca="false">G73-G72</f>
        <v>0</v>
      </c>
      <c r="K73" s="2" t="n">
        <f aca="false">H73-H72</f>
        <v>0</v>
      </c>
      <c r="L73" s="2" t="n">
        <f aca="false">I73-I72</f>
        <v>0</v>
      </c>
      <c r="M73" s="2" t="e">
        <f aca="false">K73/G73</f>
        <v>#DIV/0!</v>
      </c>
      <c r="N73" s="2" t="e">
        <f aca="false">-$X$2*L73/G73/I73</f>
        <v>#DIV/0!</v>
      </c>
      <c r="O73" s="2" t="e">
        <f aca="false">(J73+K73)*$X$2/G73/I73</f>
        <v>#DIV/0!</v>
      </c>
      <c r="P73" s="2" t="e">
        <f aca="false">N73/M73</f>
        <v>#DIV/0!</v>
      </c>
    </row>
    <row r="74" customFormat="false" ht="17.35" hidden="false" customHeight="false" outlineLevel="0" collapsed="false">
      <c r="G74" s="2" t="n">
        <f aca="false">B74</f>
        <v>0</v>
      </c>
      <c r="H74" s="2" t="n">
        <f aca="false">C74+D74</f>
        <v>0</v>
      </c>
      <c r="I74" s="2" t="n">
        <f aca="false">$X$2-G74-H74</f>
        <v>45000000</v>
      </c>
      <c r="J74" s="2" t="n">
        <f aca="false">G74-G73</f>
        <v>0</v>
      </c>
      <c r="K74" s="2" t="n">
        <f aca="false">H74-H73</f>
        <v>0</v>
      </c>
      <c r="L74" s="2" t="n">
        <f aca="false">I74-I73</f>
        <v>0</v>
      </c>
      <c r="M74" s="2" t="e">
        <f aca="false">K74/G74</f>
        <v>#DIV/0!</v>
      </c>
      <c r="N74" s="2" t="e">
        <f aca="false">-$X$2*L74/G74/I74</f>
        <v>#DIV/0!</v>
      </c>
      <c r="O74" s="2" t="e">
        <f aca="false">(J74+K74)*$X$2/G74/I74</f>
        <v>#DIV/0!</v>
      </c>
      <c r="P74" s="2" t="e">
        <f aca="false">N74/M74</f>
        <v>#DIV/0!</v>
      </c>
    </row>
    <row r="75" customFormat="false" ht="17.35" hidden="false" customHeight="false" outlineLevel="0" collapsed="false">
      <c r="G75" s="2" t="n">
        <f aca="false">B75</f>
        <v>0</v>
      </c>
      <c r="H75" s="2" t="n">
        <f aca="false">C75+D75</f>
        <v>0</v>
      </c>
      <c r="I75" s="2" t="n">
        <f aca="false">$X$2-G75-H75</f>
        <v>45000000</v>
      </c>
      <c r="J75" s="2" t="n">
        <f aca="false">G75-G74</f>
        <v>0</v>
      </c>
      <c r="K75" s="2" t="n">
        <f aca="false">H75-H74</f>
        <v>0</v>
      </c>
      <c r="L75" s="2" t="n">
        <f aca="false">I75-I74</f>
        <v>0</v>
      </c>
      <c r="M75" s="2" t="e">
        <f aca="false">K75/G75</f>
        <v>#DIV/0!</v>
      </c>
      <c r="N75" s="2" t="e">
        <f aca="false">-$X$2*L75/G75/I75</f>
        <v>#DIV/0!</v>
      </c>
      <c r="O75" s="2" t="e">
        <f aca="false">(J75+K75)*$X$2/G75/I75</f>
        <v>#DIV/0!</v>
      </c>
      <c r="P75" s="2" t="e">
        <f aca="false">N75/M75</f>
        <v>#DIV/0!</v>
      </c>
    </row>
    <row r="76" customFormat="false" ht="17.35" hidden="false" customHeight="false" outlineLevel="0" collapsed="false">
      <c r="G76" s="2" t="n">
        <f aca="false">B76</f>
        <v>0</v>
      </c>
      <c r="H76" s="2" t="n">
        <f aca="false">C76+D76</f>
        <v>0</v>
      </c>
      <c r="I76" s="2" t="n">
        <f aca="false">$X$2-G76-H76</f>
        <v>45000000</v>
      </c>
      <c r="J76" s="2" t="n">
        <f aca="false">G76-G75</f>
        <v>0</v>
      </c>
      <c r="K76" s="2" t="n">
        <f aca="false">H76-H75</f>
        <v>0</v>
      </c>
      <c r="L76" s="2" t="n">
        <f aca="false">I76-I75</f>
        <v>0</v>
      </c>
      <c r="M76" s="2" t="e">
        <f aca="false">K76/G76</f>
        <v>#DIV/0!</v>
      </c>
      <c r="N76" s="2" t="e">
        <f aca="false">-$X$2*L76/G76/I76</f>
        <v>#DIV/0!</v>
      </c>
      <c r="O76" s="2" t="e">
        <f aca="false">(J76+K76)*$X$2/G76/I76</f>
        <v>#DIV/0!</v>
      </c>
      <c r="P76" s="2" t="e">
        <f aca="false">N76/M76</f>
        <v>#DIV/0!</v>
      </c>
    </row>
    <row r="77" customFormat="false" ht="17.35" hidden="false" customHeight="false" outlineLevel="0" collapsed="false">
      <c r="G77" s="2" t="n">
        <f aca="false">B77</f>
        <v>0</v>
      </c>
      <c r="H77" s="2" t="n">
        <f aca="false">C77+D77</f>
        <v>0</v>
      </c>
      <c r="I77" s="2" t="n">
        <f aca="false">$X$2-G77-H77</f>
        <v>45000000</v>
      </c>
      <c r="J77" s="2" t="n">
        <f aca="false">G77-G76</f>
        <v>0</v>
      </c>
      <c r="K77" s="2" t="n">
        <f aca="false">H77-H76</f>
        <v>0</v>
      </c>
      <c r="L77" s="2" t="n">
        <f aca="false">I77-I76</f>
        <v>0</v>
      </c>
      <c r="M77" s="2" t="e">
        <f aca="false">K77/G77</f>
        <v>#DIV/0!</v>
      </c>
      <c r="N77" s="2" t="e">
        <f aca="false">-$X$2*L77/G77/I77</f>
        <v>#DIV/0!</v>
      </c>
      <c r="O77" s="2" t="e">
        <f aca="false">(J77+K77)*$X$2/G77/I77</f>
        <v>#DIV/0!</v>
      </c>
      <c r="P77" s="2" t="e">
        <f aca="false">N77/M77</f>
        <v>#DIV/0!</v>
      </c>
    </row>
    <row r="78" customFormat="false" ht="17.35" hidden="false" customHeight="false" outlineLevel="0" collapsed="false">
      <c r="G78" s="2" t="n">
        <f aca="false">B78</f>
        <v>0</v>
      </c>
      <c r="H78" s="2" t="n">
        <f aca="false">C78+D78</f>
        <v>0</v>
      </c>
      <c r="I78" s="2" t="n">
        <f aca="false">$X$2-G78-H78</f>
        <v>45000000</v>
      </c>
      <c r="J78" s="2" t="n">
        <f aca="false">G78-G77</f>
        <v>0</v>
      </c>
      <c r="K78" s="2" t="n">
        <f aca="false">H78-H77</f>
        <v>0</v>
      </c>
      <c r="L78" s="2" t="n">
        <f aca="false">I78-I77</f>
        <v>0</v>
      </c>
      <c r="M78" s="2" t="e">
        <f aca="false">K78/G78</f>
        <v>#DIV/0!</v>
      </c>
      <c r="N78" s="2" t="e">
        <f aca="false">-$X$2*L78/G78/I78</f>
        <v>#DIV/0!</v>
      </c>
      <c r="O78" s="2" t="e">
        <f aca="false">(J78+K78)*$X$2/G78/I78</f>
        <v>#DIV/0!</v>
      </c>
      <c r="P78" s="2" t="e">
        <f aca="false">N78/M78</f>
        <v>#DIV/0!</v>
      </c>
    </row>
    <row r="79" customFormat="false" ht="17.35" hidden="false" customHeight="false" outlineLevel="0" collapsed="false">
      <c r="G79" s="2" t="n">
        <f aca="false">B79</f>
        <v>0</v>
      </c>
      <c r="H79" s="2" t="n">
        <f aca="false">C79+D79</f>
        <v>0</v>
      </c>
      <c r="I79" s="2" t="n">
        <f aca="false">$X$2-G79-H79</f>
        <v>45000000</v>
      </c>
      <c r="J79" s="2" t="n">
        <f aca="false">G79-G78</f>
        <v>0</v>
      </c>
      <c r="K79" s="2" t="n">
        <f aca="false">H79-H78</f>
        <v>0</v>
      </c>
      <c r="L79" s="2" t="n">
        <f aca="false">I79-I78</f>
        <v>0</v>
      </c>
      <c r="M79" s="2" t="e">
        <f aca="false">K79/G79</f>
        <v>#DIV/0!</v>
      </c>
      <c r="N79" s="2" t="e">
        <f aca="false">-$X$2*L79/G79/I79</f>
        <v>#DIV/0!</v>
      </c>
      <c r="O79" s="2" t="e">
        <f aca="false">(J79+K79)*$X$2/G79/I79</f>
        <v>#DIV/0!</v>
      </c>
      <c r="P79" s="2" t="e">
        <f aca="false">N79/M79</f>
        <v>#DIV/0!</v>
      </c>
    </row>
    <row r="80" customFormat="false" ht="17.35" hidden="false" customHeight="false" outlineLevel="0" collapsed="false">
      <c r="G80" s="2" t="n">
        <f aca="false">B80</f>
        <v>0</v>
      </c>
      <c r="H80" s="2" t="n">
        <f aca="false">C80+D80</f>
        <v>0</v>
      </c>
      <c r="I80" s="2" t="n">
        <f aca="false">$X$2-G80-H80</f>
        <v>45000000</v>
      </c>
      <c r="J80" s="2" t="n">
        <f aca="false">G80-G79</f>
        <v>0</v>
      </c>
      <c r="K80" s="2" t="n">
        <f aca="false">H80-H79</f>
        <v>0</v>
      </c>
      <c r="L80" s="2" t="n">
        <f aca="false">I80-I79</f>
        <v>0</v>
      </c>
      <c r="M80" s="2" t="e">
        <f aca="false">K80/G80</f>
        <v>#DIV/0!</v>
      </c>
      <c r="N80" s="2" t="e">
        <f aca="false">-$X$2*L80/G80/I80</f>
        <v>#DIV/0!</v>
      </c>
      <c r="O80" s="2" t="e">
        <f aca="false">(J80+K80)*$X$2/G80/I80</f>
        <v>#DIV/0!</v>
      </c>
      <c r="P80" s="2" t="e">
        <f aca="false">N80/M80</f>
        <v>#DIV/0!</v>
      </c>
    </row>
    <row r="81" customFormat="false" ht="17.35" hidden="false" customHeight="false" outlineLevel="0" collapsed="false">
      <c r="G81" s="2" t="n">
        <f aca="false">B81</f>
        <v>0</v>
      </c>
      <c r="H81" s="2" t="n">
        <f aca="false">C81+D81</f>
        <v>0</v>
      </c>
      <c r="I81" s="2" t="n">
        <f aca="false">$X$2-G81-H81</f>
        <v>45000000</v>
      </c>
      <c r="J81" s="2" t="n">
        <f aca="false">G81-G80</f>
        <v>0</v>
      </c>
      <c r="K81" s="2" t="n">
        <f aca="false">H81-H80</f>
        <v>0</v>
      </c>
      <c r="L81" s="2" t="n">
        <f aca="false">I81-I80</f>
        <v>0</v>
      </c>
      <c r="M81" s="2" t="e">
        <f aca="false">K81/G81</f>
        <v>#DIV/0!</v>
      </c>
      <c r="N81" s="2" t="e">
        <f aca="false">-$X$2*L81/G81/I81</f>
        <v>#DIV/0!</v>
      </c>
      <c r="O81" s="2" t="e">
        <f aca="false">(J81+K81)*$X$2/G81/I81</f>
        <v>#DIV/0!</v>
      </c>
      <c r="P81" s="2" t="e">
        <f aca="false">N81/M81</f>
        <v>#DIV/0!</v>
      </c>
    </row>
    <row r="82" customFormat="false" ht="17.35" hidden="false" customHeight="false" outlineLevel="0" collapsed="false">
      <c r="G82" s="2" t="n">
        <f aca="false">B82</f>
        <v>0</v>
      </c>
      <c r="H82" s="2" t="n">
        <f aca="false">C82+D82</f>
        <v>0</v>
      </c>
      <c r="I82" s="2" t="n">
        <f aca="false">$X$2-G82-H82</f>
        <v>45000000</v>
      </c>
      <c r="J82" s="2" t="n">
        <f aca="false">G82-G81</f>
        <v>0</v>
      </c>
      <c r="K82" s="2" t="n">
        <f aca="false">H82-H81</f>
        <v>0</v>
      </c>
      <c r="L82" s="2" t="n">
        <f aca="false">I82-I81</f>
        <v>0</v>
      </c>
      <c r="M82" s="2" t="e">
        <f aca="false">K82/G82</f>
        <v>#DIV/0!</v>
      </c>
      <c r="N82" s="2" t="e">
        <f aca="false">-$X$2*L82/G82/I82</f>
        <v>#DIV/0!</v>
      </c>
      <c r="O82" s="2" t="e">
        <f aca="false">(J82+K82)*$X$2/G82/I82</f>
        <v>#DIV/0!</v>
      </c>
      <c r="P82" s="2" t="e">
        <f aca="false">N82/M82</f>
        <v>#DIV/0!</v>
      </c>
    </row>
    <row r="83" customFormat="false" ht="17.35" hidden="false" customHeight="false" outlineLevel="0" collapsed="false">
      <c r="G83" s="2" t="n">
        <f aca="false">B83</f>
        <v>0</v>
      </c>
      <c r="H83" s="2" t="n">
        <f aca="false">C83+D83</f>
        <v>0</v>
      </c>
      <c r="I83" s="2" t="n">
        <f aca="false">$X$2-G83-H83</f>
        <v>45000000</v>
      </c>
      <c r="J83" s="2" t="n">
        <f aca="false">G83-G82</f>
        <v>0</v>
      </c>
      <c r="K83" s="2" t="n">
        <f aca="false">H83-H82</f>
        <v>0</v>
      </c>
      <c r="L83" s="2" t="n">
        <f aca="false">I83-I82</f>
        <v>0</v>
      </c>
      <c r="M83" s="2" t="e">
        <f aca="false">K83/G83</f>
        <v>#DIV/0!</v>
      </c>
      <c r="N83" s="2" t="e">
        <f aca="false">-$X$2*L83/G83/I83</f>
        <v>#DIV/0!</v>
      </c>
      <c r="O83" s="2" t="e">
        <f aca="false">(J83+K83)*$X$2/G83/I83</f>
        <v>#DIV/0!</v>
      </c>
      <c r="P83" s="2" t="e">
        <f aca="false">N83/M83</f>
        <v>#DIV/0!</v>
      </c>
    </row>
    <row r="84" customFormat="false" ht="17.35" hidden="false" customHeight="false" outlineLevel="0" collapsed="false">
      <c r="G84" s="2" t="n">
        <f aca="false">B84</f>
        <v>0</v>
      </c>
      <c r="H84" s="2" t="n">
        <f aca="false">C84+D84</f>
        <v>0</v>
      </c>
      <c r="I84" s="2" t="n">
        <f aca="false">$X$2-G84-H84</f>
        <v>45000000</v>
      </c>
      <c r="J84" s="2" t="n">
        <f aca="false">G84-G83</f>
        <v>0</v>
      </c>
      <c r="K84" s="2" t="n">
        <f aca="false">H84-H83</f>
        <v>0</v>
      </c>
      <c r="L84" s="2" t="n">
        <f aca="false">I84-I83</f>
        <v>0</v>
      </c>
      <c r="M84" s="2" t="e">
        <f aca="false">K84/G84</f>
        <v>#DIV/0!</v>
      </c>
      <c r="N84" s="2" t="e">
        <f aca="false">-$X$2*L84/G84/I84</f>
        <v>#DIV/0!</v>
      </c>
      <c r="O84" s="2" t="e">
        <f aca="false">(J84+K84)*$X$2/G84/I84</f>
        <v>#DIV/0!</v>
      </c>
      <c r="P84" s="2" t="e">
        <f aca="false">N84/M84</f>
        <v>#DIV/0!</v>
      </c>
    </row>
    <row r="85" customFormat="false" ht="17.35" hidden="false" customHeight="false" outlineLevel="0" collapsed="false">
      <c r="G85" s="2" t="n">
        <f aca="false">B85</f>
        <v>0</v>
      </c>
      <c r="H85" s="2" t="n">
        <f aca="false">C85+D85</f>
        <v>0</v>
      </c>
      <c r="I85" s="2" t="n">
        <f aca="false">$X$2-G85-H85</f>
        <v>45000000</v>
      </c>
      <c r="J85" s="2" t="n">
        <f aca="false">G85-G84</f>
        <v>0</v>
      </c>
      <c r="K85" s="2" t="n">
        <f aca="false">H85-H84</f>
        <v>0</v>
      </c>
      <c r="L85" s="2" t="n">
        <f aca="false">I85-I84</f>
        <v>0</v>
      </c>
      <c r="M85" s="2" t="e">
        <f aca="false">K85/G85</f>
        <v>#DIV/0!</v>
      </c>
      <c r="N85" s="2" t="e">
        <f aca="false">-$X$2*L85/G85/I85</f>
        <v>#DIV/0!</v>
      </c>
      <c r="O85" s="2" t="e">
        <f aca="false">(J85+K85)*$X$2/G85/I85</f>
        <v>#DIV/0!</v>
      </c>
      <c r="P85" s="2" t="e">
        <f aca="false">N85/M85</f>
        <v>#DIV/0!</v>
      </c>
    </row>
    <row r="86" customFormat="false" ht="17.35" hidden="false" customHeight="false" outlineLevel="0" collapsed="false">
      <c r="G86" s="2" t="n">
        <f aca="false">B86</f>
        <v>0</v>
      </c>
      <c r="H86" s="2" t="n">
        <f aca="false">C86+D86</f>
        <v>0</v>
      </c>
      <c r="I86" s="2" t="n">
        <f aca="false">$X$2-G86-H86</f>
        <v>45000000</v>
      </c>
      <c r="J86" s="2" t="n">
        <f aca="false">G86-G85</f>
        <v>0</v>
      </c>
      <c r="K86" s="2" t="n">
        <f aca="false">H86-H85</f>
        <v>0</v>
      </c>
      <c r="L86" s="2" t="n">
        <f aca="false">I86-I85</f>
        <v>0</v>
      </c>
      <c r="M86" s="2" t="e">
        <f aca="false">K86/G86</f>
        <v>#DIV/0!</v>
      </c>
      <c r="N86" s="2" t="e">
        <f aca="false">-$X$2*L86/G86/I86</f>
        <v>#DIV/0!</v>
      </c>
      <c r="O86" s="2" t="e">
        <f aca="false">(J86+K86)*$X$2/G86/I86</f>
        <v>#DIV/0!</v>
      </c>
      <c r="P86" s="2" t="e">
        <f aca="false">N86/M86</f>
        <v>#DIV/0!</v>
      </c>
    </row>
    <row r="87" customFormat="false" ht="17.35" hidden="false" customHeight="false" outlineLevel="0" collapsed="false">
      <c r="G87" s="2" t="n">
        <f aca="false">B87</f>
        <v>0</v>
      </c>
      <c r="H87" s="2" t="n">
        <f aca="false">C87+D87</f>
        <v>0</v>
      </c>
      <c r="I87" s="2" t="n">
        <f aca="false">$X$2-G87-H87</f>
        <v>45000000</v>
      </c>
      <c r="J87" s="2" t="n">
        <f aca="false">G87-G86</f>
        <v>0</v>
      </c>
      <c r="K87" s="2" t="n">
        <f aca="false">H87-H86</f>
        <v>0</v>
      </c>
      <c r="L87" s="2" t="n">
        <f aca="false">I87-I86</f>
        <v>0</v>
      </c>
      <c r="M87" s="2" t="e">
        <f aca="false">K87/G87</f>
        <v>#DIV/0!</v>
      </c>
      <c r="N87" s="2" t="e">
        <f aca="false">-$X$2*L87/G87/I87</f>
        <v>#DIV/0!</v>
      </c>
      <c r="O87" s="2" t="e">
        <f aca="false">(J87+K87)*$X$2/G87/I87</f>
        <v>#DIV/0!</v>
      </c>
      <c r="P87" s="2" t="e">
        <f aca="false">N87/M87</f>
        <v>#DIV/0!</v>
      </c>
    </row>
    <row r="88" customFormat="false" ht="17.35" hidden="false" customHeight="false" outlineLevel="0" collapsed="false">
      <c r="G88" s="2" t="n">
        <f aca="false">B88</f>
        <v>0</v>
      </c>
      <c r="H88" s="2" t="n">
        <f aca="false">C88+D88</f>
        <v>0</v>
      </c>
      <c r="I88" s="2" t="n">
        <f aca="false">$X$2-G88-H88</f>
        <v>45000000</v>
      </c>
      <c r="J88" s="2" t="n">
        <f aca="false">G88-G87</f>
        <v>0</v>
      </c>
      <c r="K88" s="2" t="n">
        <f aca="false">H88-H87</f>
        <v>0</v>
      </c>
      <c r="L88" s="2" t="n">
        <f aca="false">I88-I87</f>
        <v>0</v>
      </c>
      <c r="M88" s="2" t="e">
        <f aca="false">K88/G88</f>
        <v>#DIV/0!</v>
      </c>
      <c r="N88" s="2" t="e">
        <f aca="false">-$X$2*L88/G88/I88</f>
        <v>#DIV/0!</v>
      </c>
      <c r="O88" s="2" t="e">
        <f aca="false">(J88+K88)*$X$2/G88/I88</f>
        <v>#DIV/0!</v>
      </c>
      <c r="P88" s="2" t="e">
        <f aca="false">N88/M88</f>
        <v>#DIV/0!</v>
      </c>
    </row>
    <row r="89" customFormat="false" ht="17.35" hidden="false" customHeight="false" outlineLevel="0" collapsed="false">
      <c r="G89" s="2" t="n">
        <f aca="false">B89</f>
        <v>0</v>
      </c>
      <c r="H89" s="2" t="n">
        <f aca="false">C89+D89</f>
        <v>0</v>
      </c>
      <c r="I89" s="2" t="n">
        <f aca="false">$X$2-G89-H89</f>
        <v>45000000</v>
      </c>
      <c r="J89" s="2" t="n">
        <f aca="false">G89-G88</f>
        <v>0</v>
      </c>
      <c r="K89" s="2" t="n">
        <f aca="false">H89-H88</f>
        <v>0</v>
      </c>
      <c r="L89" s="2" t="n">
        <f aca="false">I89-I88</f>
        <v>0</v>
      </c>
      <c r="M89" s="2" t="e">
        <f aca="false">K89/G89</f>
        <v>#DIV/0!</v>
      </c>
      <c r="N89" s="2" t="e">
        <f aca="false">-$X$2*L89/G89/I89</f>
        <v>#DIV/0!</v>
      </c>
      <c r="O89" s="2" t="e">
        <f aca="false">(J89+K89)*$X$2/G89/I89</f>
        <v>#DIV/0!</v>
      </c>
      <c r="P89" s="2" t="e">
        <f aca="false">N89/M89</f>
        <v>#DIV/0!</v>
      </c>
    </row>
    <row r="90" customFormat="false" ht="17.35" hidden="false" customHeight="false" outlineLevel="0" collapsed="false">
      <c r="G90" s="2" t="n">
        <f aca="false">B90</f>
        <v>0</v>
      </c>
      <c r="H90" s="2" t="n">
        <f aca="false">C90+D90</f>
        <v>0</v>
      </c>
      <c r="I90" s="2" t="n">
        <f aca="false">$X$2-G90-H90</f>
        <v>45000000</v>
      </c>
      <c r="J90" s="2" t="n">
        <f aca="false">G90-G89</f>
        <v>0</v>
      </c>
      <c r="K90" s="2" t="n">
        <f aca="false">H90-H89</f>
        <v>0</v>
      </c>
      <c r="L90" s="2" t="n">
        <f aca="false">I90-I89</f>
        <v>0</v>
      </c>
      <c r="M90" s="2" t="e">
        <f aca="false">K90/G90</f>
        <v>#DIV/0!</v>
      </c>
      <c r="N90" s="2" t="e">
        <f aca="false">-$X$2*L90/G90/I90</f>
        <v>#DIV/0!</v>
      </c>
      <c r="O90" s="2" t="e">
        <f aca="false">(J90+K90)*$X$2/G90/I90</f>
        <v>#DIV/0!</v>
      </c>
      <c r="P90" s="2" t="e">
        <f aca="false">N90/M90</f>
        <v>#DIV/0!</v>
      </c>
    </row>
    <row r="91" customFormat="false" ht="17.35" hidden="false" customHeight="false" outlineLevel="0" collapsed="false">
      <c r="G91" s="2" t="n">
        <f aca="false">B91</f>
        <v>0</v>
      </c>
      <c r="H91" s="2" t="n">
        <f aca="false">C91+D91</f>
        <v>0</v>
      </c>
      <c r="I91" s="2" t="n">
        <f aca="false">$X$2-G91-H91</f>
        <v>45000000</v>
      </c>
      <c r="J91" s="2" t="n">
        <f aca="false">G91-G90</f>
        <v>0</v>
      </c>
      <c r="K91" s="2" t="n">
        <f aca="false">H91-H90</f>
        <v>0</v>
      </c>
      <c r="L91" s="2" t="n">
        <f aca="false">I91-I90</f>
        <v>0</v>
      </c>
      <c r="M91" s="2" t="e">
        <f aca="false">K91/G91</f>
        <v>#DIV/0!</v>
      </c>
      <c r="N91" s="2" t="e">
        <f aca="false">-$X$2*L91/G91/I91</f>
        <v>#DIV/0!</v>
      </c>
      <c r="O91" s="2" t="e">
        <f aca="false">(J91+K91)*$X$2/G91/I91</f>
        <v>#DIV/0!</v>
      </c>
      <c r="P91" s="2" t="e">
        <f aca="false">N91/M91</f>
        <v>#DIV/0!</v>
      </c>
    </row>
    <row r="92" customFormat="false" ht="17.35" hidden="false" customHeight="false" outlineLevel="0" collapsed="false">
      <c r="G92" s="2" t="n">
        <f aca="false">B92</f>
        <v>0</v>
      </c>
      <c r="H92" s="2" t="n">
        <f aca="false">C92+D92</f>
        <v>0</v>
      </c>
      <c r="I92" s="2" t="n">
        <f aca="false">$X$2-G92-H92</f>
        <v>45000000</v>
      </c>
      <c r="J92" s="2" t="n">
        <f aca="false">G92-G91</f>
        <v>0</v>
      </c>
      <c r="K92" s="2" t="n">
        <f aca="false">H92-H91</f>
        <v>0</v>
      </c>
      <c r="L92" s="2" t="n">
        <f aca="false">I92-I91</f>
        <v>0</v>
      </c>
      <c r="M92" s="2" t="e">
        <f aca="false">K92/G92</f>
        <v>#DIV/0!</v>
      </c>
      <c r="N92" s="2" t="e">
        <f aca="false">-$X$2*L92/G92/I92</f>
        <v>#DIV/0!</v>
      </c>
      <c r="O92" s="2" t="e">
        <f aca="false">(J92+K92)*$X$2/G92/I92</f>
        <v>#DIV/0!</v>
      </c>
      <c r="P92" s="2" t="e">
        <f aca="false">N92/M92</f>
        <v>#DIV/0!</v>
      </c>
    </row>
    <row r="93" customFormat="false" ht="17.35" hidden="false" customHeight="false" outlineLevel="0" collapsed="false">
      <c r="G93" s="2" t="n">
        <f aca="false">B93</f>
        <v>0</v>
      </c>
      <c r="H93" s="2" t="n">
        <f aca="false">C93+D93</f>
        <v>0</v>
      </c>
      <c r="I93" s="2" t="n">
        <f aca="false">$X$2-G93-H93</f>
        <v>45000000</v>
      </c>
      <c r="J93" s="2" t="n">
        <f aca="false">G93-G92</f>
        <v>0</v>
      </c>
      <c r="K93" s="2" t="n">
        <f aca="false">H93-H92</f>
        <v>0</v>
      </c>
      <c r="L93" s="2" t="n">
        <f aca="false">I93-I92</f>
        <v>0</v>
      </c>
      <c r="M93" s="2" t="e">
        <f aca="false">K93/G93</f>
        <v>#DIV/0!</v>
      </c>
      <c r="N93" s="2" t="e">
        <f aca="false">-$X$2*L93/G93/I93</f>
        <v>#DIV/0!</v>
      </c>
      <c r="O93" s="2" t="e">
        <f aca="false">(J93+K93)*$X$2/G93/I93</f>
        <v>#DIV/0!</v>
      </c>
      <c r="P93" s="2" t="e">
        <f aca="false">N93/M93</f>
        <v>#DIV/0!</v>
      </c>
    </row>
    <row r="94" customFormat="false" ht="17.35" hidden="false" customHeight="false" outlineLevel="0" collapsed="false">
      <c r="G94" s="2" t="n">
        <f aca="false">B94</f>
        <v>0</v>
      </c>
      <c r="H94" s="2" t="n">
        <f aca="false">C94+D94</f>
        <v>0</v>
      </c>
      <c r="I94" s="2" t="n">
        <f aca="false">$X$2-G94-H94</f>
        <v>45000000</v>
      </c>
      <c r="J94" s="2" t="n">
        <f aca="false">G94-G93</f>
        <v>0</v>
      </c>
      <c r="K94" s="2" t="n">
        <f aca="false">H94-H93</f>
        <v>0</v>
      </c>
      <c r="L94" s="2" t="n">
        <f aca="false">I94-I93</f>
        <v>0</v>
      </c>
      <c r="M94" s="2" t="e">
        <f aca="false">K94/G94</f>
        <v>#DIV/0!</v>
      </c>
      <c r="N94" s="2" t="e">
        <f aca="false">-$X$2*L94/G94/I94</f>
        <v>#DIV/0!</v>
      </c>
      <c r="O94" s="2" t="e">
        <f aca="false">(J94+K94)*$X$2/G94/I94</f>
        <v>#DIV/0!</v>
      </c>
      <c r="P94" s="2" t="e">
        <f aca="false">N94/M94</f>
        <v>#DIV/0!</v>
      </c>
    </row>
    <row r="95" customFormat="false" ht="17.35" hidden="false" customHeight="false" outlineLevel="0" collapsed="false">
      <c r="G95" s="2" t="n">
        <f aca="false">B95</f>
        <v>0</v>
      </c>
      <c r="H95" s="2" t="n">
        <f aca="false">C95+D95</f>
        <v>0</v>
      </c>
      <c r="I95" s="2" t="n">
        <f aca="false">$X$2-G95-H95</f>
        <v>45000000</v>
      </c>
      <c r="J95" s="2" t="n">
        <f aca="false">G95-G94</f>
        <v>0</v>
      </c>
      <c r="K95" s="2" t="n">
        <f aca="false">H95-H94</f>
        <v>0</v>
      </c>
      <c r="L95" s="2" t="n">
        <f aca="false">I95-I94</f>
        <v>0</v>
      </c>
      <c r="M95" s="2" t="e">
        <f aca="false">K95/G95</f>
        <v>#DIV/0!</v>
      </c>
      <c r="N95" s="2" t="e">
        <f aca="false">-$X$2*L95/G95/I95</f>
        <v>#DIV/0!</v>
      </c>
      <c r="O95" s="2" t="e">
        <f aca="false">(J95+K95)*$X$2/G95/I95</f>
        <v>#DIV/0!</v>
      </c>
      <c r="P95" s="2" t="e">
        <f aca="false">N95/M95</f>
        <v>#DIV/0!</v>
      </c>
    </row>
    <row r="96" customFormat="false" ht="17.35" hidden="false" customHeight="false" outlineLevel="0" collapsed="false">
      <c r="G96" s="2" t="n">
        <f aca="false">B96</f>
        <v>0</v>
      </c>
      <c r="H96" s="2" t="n">
        <f aca="false">C96+D96</f>
        <v>0</v>
      </c>
      <c r="I96" s="2" t="n">
        <f aca="false">$X$2-G96-H96</f>
        <v>45000000</v>
      </c>
      <c r="J96" s="2" t="n">
        <f aca="false">G96-G95</f>
        <v>0</v>
      </c>
      <c r="K96" s="2" t="n">
        <f aca="false">H96-H95</f>
        <v>0</v>
      </c>
      <c r="L96" s="2" t="n">
        <f aca="false">I96-I95</f>
        <v>0</v>
      </c>
      <c r="M96" s="2" t="e">
        <f aca="false">K96/G96</f>
        <v>#DIV/0!</v>
      </c>
      <c r="N96" s="2" t="e">
        <f aca="false">-$X$2*L96/G96/I96</f>
        <v>#DIV/0!</v>
      </c>
      <c r="O96" s="2" t="e">
        <f aca="false">(J96+K96)*$X$2/G96/I96</f>
        <v>#DIV/0!</v>
      </c>
      <c r="P96" s="2" t="e">
        <f aca="false">N96/M96</f>
        <v>#DIV/0!</v>
      </c>
    </row>
    <row r="97" customFormat="false" ht="17.35" hidden="false" customHeight="false" outlineLevel="0" collapsed="false">
      <c r="G97" s="2" t="n">
        <f aca="false">B97</f>
        <v>0</v>
      </c>
      <c r="H97" s="2" t="n">
        <f aca="false">C97+D97</f>
        <v>0</v>
      </c>
      <c r="I97" s="2" t="n">
        <f aca="false">$X$2-G97-H97</f>
        <v>45000000</v>
      </c>
      <c r="J97" s="2" t="n">
        <f aca="false">G97-G96</f>
        <v>0</v>
      </c>
      <c r="K97" s="2" t="n">
        <f aca="false">H97-H96</f>
        <v>0</v>
      </c>
      <c r="L97" s="2" t="n">
        <f aca="false">I97-I96</f>
        <v>0</v>
      </c>
      <c r="M97" s="2" t="e">
        <f aca="false">K97/G97</f>
        <v>#DIV/0!</v>
      </c>
      <c r="N97" s="2" t="e">
        <f aca="false">-$X$2*L97/G97/I97</f>
        <v>#DIV/0!</v>
      </c>
      <c r="O97" s="2" t="e">
        <f aca="false">(J97+K97)*$X$2/G97/I97</f>
        <v>#DIV/0!</v>
      </c>
      <c r="P97" s="2" t="e">
        <f aca="false">N97/M97</f>
        <v>#DIV/0!</v>
      </c>
    </row>
    <row r="98" customFormat="false" ht="17.35" hidden="false" customHeight="false" outlineLevel="0" collapsed="false">
      <c r="G98" s="2" t="n">
        <f aca="false">B98</f>
        <v>0</v>
      </c>
      <c r="H98" s="2" t="n">
        <f aca="false">C98+D98</f>
        <v>0</v>
      </c>
      <c r="I98" s="2" t="n">
        <f aca="false">$X$2-G98-H98</f>
        <v>45000000</v>
      </c>
      <c r="J98" s="2" t="n">
        <f aca="false">G98-G97</f>
        <v>0</v>
      </c>
      <c r="K98" s="2" t="n">
        <f aca="false">H98-H97</f>
        <v>0</v>
      </c>
      <c r="L98" s="2" t="n">
        <f aca="false">I98-I97</f>
        <v>0</v>
      </c>
      <c r="M98" s="2" t="e">
        <f aca="false">K98/G98</f>
        <v>#DIV/0!</v>
      </c>
      <c r="N98" s="2" t="e">
        <f aca="false">-$X$2*L98/G98/I98</f>
        <v>#DIV/0!</v>
      </c>
      <c r="O98" s="2" t="e">
        <f aca="false">(J98+K98)*$X$2/G98/I98</f>
        <v>#DIV/0!</v>
      </c>
      <c r="P98" s="2" t="e">
        <f aca="false">N98/M98</f>
        <v>#DIV/0!</v>
      </c>
    </row>
    <row r="99" customFormat="false" ht="17.35" hidden="false" customHeight="false" outlineLevel="0" collapsed="false">
      <c r="G99" s="2" t="n">
        <f aca="false">B99</f>
        <v>0</v>
      </c>
      <c r="H99" s="2" t="n">
        <f aca="false">C99+D99</f>
        <v>0</v>
      </c>
      <c r="I99" s="2" t="n">
        <f aca="false">$X$2-G99-H99</f>
        <v>45000000</v>
      </c>
      <c r="J99" s="2" t="n">
        <f aca="false">G99-G98</f>
        <v>0</v>
      </c>
      <c r="K99" s="2" t="n">
        <f aca="false">H99-H98</f>
        <v>0</v>
      </c>
      <c r="L99" s="2" t="n">
        <f aca="false">I99-I98</f>
        <v>0</v>
      </c>
      <c r="M99" s="2" t="e">
        <f aca="false">K99/G99</f>
        <v>#DIV/0!</v>
      </c>
      <c r="N99" s="2" t="e">
        <f aca="false">-$X$2*L99/G99/I99</f>
        <v>#DIV/0!</v>
      </c>
      <c r="O99" s="2" t="e">
        <f aca="false">(J99+K99)*$X$2/G99/I99</f>
        <v>#DIV/0!</v>
      </c>
      <c r="P99" s="2" t="e">
        <f aca="false">N99/M99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2" colorId="64" zoomScale="80" zoomScaleNormal="80" zoomScalePageLayoutView="100" workbookViewId="0">
      <selection pane="topLeft" activeCell="N34" activeCellId="0" sqref="N34"/>
    </sheetView>
  </sheetViews>
  <sheetFormatPr defaultRowHeight="17.35" zeroHeight="false" outlineLevelRow="0" outlineLevelCol="0"/>
  <cols>
    <col collapsed="false" customWidth="false" hidden="false" outlineLevel="0" max="1025" min="1" style="2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2020-04-14T07:13:00Z</dcterms:modified>
  <cp:revision>3</cp:revision>
  <dc:subject/>
  <dc:title/>
</cp:coreProperties>
</file>