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\idle-shipyard-2\Assets\NextSol\Game Package\Excel\"/>
    </mc:Choice>
  </mc:AlternateContent>
  <bookViews>
    <workbookView xWindow="0" yWindow="0" windowWidth="23040" windowHeight="9384" tabRatio="552" firstSheet="1" activeTab="1"/>
  </bookViews>
  <sheets>
    <sheet name="Upgrade_Speed" sheetId="7" r:id="rId1"/>
    <sheet name="Upgrade_Income" sheetId="8" r:id="rId2"/>
    <sheet name="Upgrade_Worker" sheetId="9" r:id="rId3"/>
    <sheet name="Index||Change_Log" sheetId="1" r:id="rId4"/>
    <sheet name="Goals" sheetId="2" r:id="rId5"/>
    <sheet name="Level_List" sheetId="20" r:id="rId6"/>
    <sheet name="Ship_List" sheetId="19" r:id="rId7"/>
    <sheet name="Supervisor_Cost" sheetId="11" r:id="rId8"/>
    <sheet name="Director_List" sheetId="23" r:id="rId9"/>
    <sheet name="Upgrade_Directors" sheetId="12" r:id="rId10"/>
    <sheet name="Session_Reward" sheetId="13" r:id="rId11"/>
    <sheet name="Offline Income" sheetId="14" r:id="rId12"/>
    <sheet name="Offline Cap" sheetId="15" r:id="rId13"/>
    <sheet name="IAP_Matrix" sheetId="17" r:id="rId14"/>
    <sheet name="Achievement_List" sheetId="21" r:id="rId15"/>
    <sheet name="Ads" sheetId="24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0" l="1"/>
  <c r="F11" i="8"/>
  <c r="I14" i="9"/>
  <c r="M14" i="9" s="1"/>
  <c r="I15" i="9"/>
  <c r="M15" i="9" s="1"/>
  <c r="I16" i="9"/>
  <c r="M16" i="9" s="1"/>
  <c r="I17" i="9"/>
  <c r="M17" i="9" s="1"/>
  <c r="I18" i="9"/>
  <c r="M18" i="9" s="1"/>
  <c r="I19" i="9"/>
  <c r="M19" i="9" s="1"/>
  <c r="I20" i="9"/>
  <c r="M20" i="9" s="1"/>
  <c r="I21" i="9"/>
  <c r="M21" i="9" s="1"/>
  <c r="I22" i="9"/>
  <c r="M22" i="9" s="1"/>
  <c r="I23" i="9"/>
  <c r="M23" i="9" s="1"/>
  <c r="I24" i="9"/>
  <c r="M24" i="9" s="1"/>
  <c r="I25" i="9"/>
  <c r="M25" i="9" s="1"/>
  <c r="I26" i="9"/>
  <c r="M26" i="9" s="1"/>
  <c r="I27" i="9"/>
  <c r="M27" i="9" s="1"/>
  <c r="I28" i="9"/>
  <c r="M28" i="9" s="1"/>
  <c r="I29" i="9"/>
  <c r="M29" i="9" s="1"/>
  <c r="I30" i="9"/>
  <c r="M30" i="9" s="1"/>
  <c r="I31" i="9"/>
  <c r="M31" i="9" s="1"/>
  <c r="I32" i="9"/>
  <c r="M32" i="9" s="1"/>
  <c r="I33" i="9"/>
  <c r="M33" i="9" s="1"/>
  <c r="I34" i="9"/>
  <c r="M34" i="9" s="1"/>
  <c r="I35" i="9"/>
  <c r="M35" i="9" s="1"/>
  <c r="I36" i="9"/>
  <c r="M36" i="9" s="1"/>
  <c r="I37" i="9"/>
  <c r="M37" i="9" s="1"/>
  <c r="I38" i="9"/>
  <c r="M38" i="9" s="1"/>
  <c r="I39" i="9"/>
  <c r="M39" i="9" s="1"/>
  <c r="I40" i="9"/>
  <c r="M40" i="9" s="1"/>
  <c r="I41" i="9"/>
  <c r="M41" i="9" s="1"/>
  <c r="I42" i="9"/>
  <c r="M42" i="9" s="1"/>
  <c r="I43" i="9"/>
  <c r="M43" i="9" s="1"/>
  <c r="I44" i="9"/>
  <c r="M44" i="9" s="1"/>
  <c r="I45" i="9"/>
  <c r="M45" i="9" s="1"/>
  <c r="I46" i="9"/>
  <c r="M46" i="9" s="1"/>
  <c r="I47" i="9"/>
  <c r="M47" i="9" s="1"/>
  <c r="I48" i="9"/>
  <c r="M48" i="9" s="1"/>
  <c r="I49" i="9"/>
  <c r="M49" i="9" s="1"/>
  <c r="I50" i="9"/>
  <c r="M50" i="9" s="1"/>
  <c r="I51" i="9"/>
  <c r="M51" i="9" s="1"/>
  <c r="I52" i="9"/>
  <c r="M52" i="9" s="1"/>
  <c r="I53" i="9"/>
  <c r="M53" i="9" s="1"/>
  <c r="I54" i="9"/>
  <c r="M54" i="9" s="1"/>
  <c r="I55" i="9"/>
  <c r="M55" i="9" s="1"/>
  <c r="I56" i="9"/>
  <c r="M56" i="9" s="1"/>
  <c r="I57" i="9"/>
  <c r="M57" i="9" s="1"/>
  <c r="I58" i="9"/>
  <c r="M58" i="9" s="1"/>
  <c r="I59" i="9"/>
  <c r="M59" i="9" s="1"/>
  <c r="I60" i="9"/>
  <c r="M60" i="9" s="1"/>
  <c r="I61" i="9"/>
  <c r="M61" i="9" s="1"/>
  <c r="I62" i="9"/>
  <c r="M62" i="9" s="1"/>
  <c r="I63" i="9"/>
  <c r="M63" i="9" s="1"/>
  <c r="I64" i="9"/>
  <c r="M64" i="9" s="1"/>
  <c r="I65" i="9"/>
  <c r="M65" i="9" s="1"/>
  <c r="I66" i="9"/>
  <c r="M66" i="9" s="1"/>
  <c r="I67" i="9"/>
  <c r="M67" i="9" s="1"/>
  <c r="I68" i="9"/>
  <c r="M68" i="9" s="1"/>
  <c r="I69" i="9"/>
  <c r="M69" i="9" s="1"/>
  <c r="I70" i="9"/>
  <c r="M70" i="9" s="1"/>
  <c r="I71" i="9"/>
  <c r="M71" i="9" s="1"/>
  <c r="I72" i="9"/>
  <c r="M72" i="9" s="1"/>
  <c r="I73" i="9"/>
  <c r="M73" i="9" s="1"/>
  <c r="I74" i="9"/>
  <c r="M74" i="9" s="1"/>
  <c r="I75" i="9"/>
  <c r="M75" i="9" s="1"/>
  <c r="I76" i="9"/>
  <c r="M76" i="9" s="1"/>
  <c r="I77" i="9"/>
  <c r="M77" i="9" s="1"/>
  <c r="I78" i="9"/>
  <c r="M78" i="9" s="1"/>
  <c r="I79" i="9"/>
  <c r="M79" i="9" s="1"/>
  <c r="I80" i="9"/>
  <c r="M80" i="9" s="1"/>
  <c r="I81" i="9"/>
  <c r="M81" i="9" s="1"/>
  <c r="I82" i="9"/>
  <c r="M82" i="9" s="1"/>
  <c r="I83" i="9"/>
  <c r="M83" i="9" s="1"/>
  <c r="I84" i="9"/>
  <c r="M84" i="9" s="1"/>
  <c r="I85" i="9"/>
  <c r="M85" i="9" s="1"/>
  <c r="I86" i="9"/>
  <c r="M86" i="9" s="1"/>
  <c r="I87" i="9"/>
  <c r="M87" i="9" s="1"/>
  <c r="I88" i="9"/>
  <c r="M88" i="9" s="1"/>
  <c r="I89" i="9"/>
  <c r="M89" i="9" s="1"/>
  <c r="I90" i="9"/>
  <c r="M90" i="9" s="1"/>
  <c r="I91" i="9"/>
  <c r="M91" i="9" s="1"/>
  <c r="I92" i="9"/>
  <c r="M92" i="9" s="1"/>
  <c r="I93" i="9"/>
  <c r="M93" i="9" s="1"/>
  <c r="I94" i="9"/>
  <c r="M94" i="9" s="1"/>
  <c r="I95" i="9"/>
  <c r="M95" i="9" s="1"/>
  <c r="I96" i="9"/>
  <c r="M96" i="9" s="1"/>
  <c r="I97" i="9"/>
  <c r="M97" i="9" s="1"/>
  <c r="I98" i="9"/>
  <c r="M98" i="9" s="1"/>
  <c r="I99" i="9"/>
  <c r="M99" i="9" s="1"/>
  <c r="I100" i="9"/>
  <c r="M100" i="9" s="1"/>
  <c r="I101" i="9"/>
  <c r="M101" i="9" s="1"/>
  <c r="I102" i="9"/>
  <c r="M102" i="9" s="1"/>
  <c r="I103" i="9"/>
  <c r="M103" i="9" s="1"/>
  <c r="I104" i="9"/>
  <c r="M104" i="9" s="1"/>
  <c r="I105" i="9"/>
  <c r="M105" i="9" s="1"/>
  <c r="I106" i="9"/>
  <c r="M106" i="9" s="1"/>
  <c r="I107" i="9"/>
  <c r="M107" i="9" s="1"/>
  <c r="I108" i="9"/>
  <c r="M108" i="9" s="1"/>
  <c r="I109" i="9"/>
  <c r="M109" i="9" s="1"/>
  <c r="I110" i="9"/>
  <c r="M110" i="9" s="1"/>
  <c r="I11" i="9"/>
  <c r="M11" i="9" s="1"/>
  <c r="I12" i="9"/>
  <c r="M12" i="9" s="1"/>
  <c r="I13" i="9"/>
  <c r="M13" i="9" s="1"/>
  <c r="I10" i="9"/>
  <c r="M10" i="9" s="1"/>
  <c r="B11" i="7"/>
  <c r="C10" i="8" l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E7" i="13"/>
  <c r="D7" i="13"/>
  <c r="E8" i="13" s="1"/>
  <c r="B7" i="13"/>
  <c r="B8" i="13" s="1"/>
  <c r="C5" i="2"/>
  <c r="C6" i="2" s="1"/>
  <c r="C7" i="2" s="1"/>
  <c r="C8" i="2" s="1"/>
  <c r="C9" i="2" s="1"/>
  <c r="C10" i="2" s="1"/>
  <c r="C11" i="2"/>
  <c r="C12" i="2"/>
  <c r="C13" i="2"/>
  <c r="C14" i="2"/>
  <c r="B6" i="24"/>
  <c r="B7" i="24" s="1"/>
  <c r="B8" i="24" s="1"/>
  <c r="B9" i="24" s="1"/>
  <c r="B10" i="24" s="1"/>
  <c r="B11" i="24" s="1"/>
  <c r="B12" i="24" s="1"/>
  <c r="B6" i="21"/>
  <c r="B7" i="21" s="1"/>
  <c r="B8" i="21" s="1"/>
  <c r="B9" i="21" s="1"/>
  <c r="B10" i="21" s="1"/>
  <c r="B11" i="21" s="1"/>
  <c r="B12" i="21" s="1"/>
  <c r="B13" i="21" s="1"/>
  <c r="B6" i="23"/>
  <c r="B7" i="23" s="1"/>
  <c r="B8" i="23" s="1"/>
  <c r="D8" i="13" l="1"/>
  <c r="C12" i="11" l="1"/>
  <c r="B6" i="11"/>
  <c r="C10" i="11" s="1"/>
  <c r="C13" i="11" s="1"/>
  <c r="G9" i="19"/>
  <c r="G10" i="19"/>
  <c r="G11" i="19"/>
  <c r="F9" i="19"/>
  <c r="F10" i="19"/>
  <c r="F11" i="19"/>
  <c r="E12" i="20"/>
  <c r="D10" i="11" l="1"/>
  <c r="D13" i="11" s="1"/>
  <c r="D11" i="11" l="1"/>
  <c r="D12" i="11" s="1"/>
  <c r="E10" i="11" s="1"/>
  <c r="E11" i="11" s="1"/>
  <c r="E12" i="11" s="1"/>
  <c r="E13" i="11" l="1"/>
  <c r="J11" i="8"/>
  <c r="L11" i="8" s="1"/>
  <c r="B11" i="8"/>
  <c r="I10" i="8"/>
  <c r="K10" i="8" s="1"/>
  <c r="B12" i="8" l="1"/>
  <c r="I11" i="8"/>
  <c r="K11" i="8" s="1"/>
  <c r="B13" i="8" l="1"/>
  <c r="F12" i="8"/>
  <c r="B14" i="8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E12" i="8"/>
  <c r="D11" i="8"/>
  <c r="E11" i="8"/>
  <c r="D12" i="8"/>
  <c r="G10" i="7"/>
  <c r="C10" i="7"/>
  <c r="K10" i="7"/>
  <c r="M10" i="7" s="1"/>
  <c r="I10" i="7"/>
  <c r="F13" i="8" l="1"/>
  <c r="J12" i="8"/>
  <c r="L12" i="8" s="1"/>
  <c r="H12" i="8"/>
  <c r="H13" i="8"/>
  <c r="I12" i="8"/>
  <c r="K12" i="8" s="1"/>
  <c r="K11" i="7"/>
  <c r="H10" i="7"/>
  <c r="L10" i="7" s="1"/>
  <c r="N10" i="7" s="1"/>
  <c r="F14" i="8" l="1"/>
  <c r="J13" i="8"/>
  <c r="L13" i="8" s="1"/>
  <c r="D13" i="8"/>
  <c r="E13" i="8"/>
  <c r="I13" i="8"/>
  <c r="K13" i="8" s="1"/>
  <c r="M11" i="7"/>
  <c r="N11" i="7" s="1"/>
  <c r="K12" i="7"/>
  <c r="J10" i="7"/>
  <c r="D10" i="9"/>
  <c r="C10" i="9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C11" i="9" l="1"/>
  <c r="C12" i="9" s="1"/>
  <c r="F10" i="9"/>
  <c r="F15" i="8"/>
  <c r="J14" i="8"/>
  <c r="L14" i="8" s="1"/>
  <c r="H14" i="8"/>
  <c r="I15" i="8"/>
  <c r="I14" i="8"/>
  <c r="K14" i="8" s="1"/>
  <c r="E14" i="8"/>
  <c r="D14" i="8"/>
  <c r="E15" i="8"/>
  <c r="K13" i="7"/>
  <c r="M12" i="7"/>
  <c r="N12" i="7" s="1"/>
  <c r="F11" i="9"/>
  <c r="G11" i="9" s="1"/>
  <c r="F12" i="9"/>
  <c r="G12" i="9" s="1"/>
  <c r="C13" i="9"/>
  <c r="G11" i="7"/>
  <c r="I11" i="7" s="1"/>
  <c r="F11" i="7"/>
  <c r="F16" i="8" l="1"/>
  <c r="J15" i="8"/>
  <c r="L15" i="8" s="1"/>
  <c r="H15" i="8"/>
  <c r="D15" i="8"/>
  <c r="K15" i="8"/>
  <c r="F12" i="7"/>
  <c r="H11" i="7"/>
  <c r="L11" i="7" s="1"/>
  <c r="K14" i="7"/>
  <c r="M13" i="7"/>
  <c r="N13" i="7" s="1"/>
  <c r="F13" i="9"/>
  <c r="G13" i="9" s="1"/>
  <c r="C14" i="9"/>
  <c r="J11" i="7"/>
  <c r="G12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F17" i="8" l="1"/>
  <c r="J16" i="8"/>
  <c r="L16" i="8" s="1"/>
  <c r="H16" i="8"/>
  <c r="I16" i="8"/>
  <c r="K16" i="8" s="1"/>
  <c r="E16" i="8"/>
  <c r="D16" i="8"/>
  <c r="K15" i="7"/>
  <c r="M14" i="7"/>
  <c r="N14" i="7" s="1"/>
  <c r="F13" i="7"/>
  <c r="H12" i="7"/>
  <c r="L12" i="7" s="1"/>
  <c r="C111" i="7"/>
  <c r="E110" i="7"/>
  <c r="C15" i="9"/>
  <c r="F14" i="9"/>
  <c r="G14" i="9" s="1"/>
  <c r="G13" i="7"/>
  <c r="I12" i="7"/>
  <c r="J12" i="7" s="1"/>
  <c r="E11" i="7"/>
  <c r="E109" i="7"/>
  <c r="E10" i="7"/>
  <c r="D11" i="7" s="1"/>
  <c r="E13" i="7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F18" i="8" l="1"/>
  <c r="J17" i="8"/>
  <c r="L17" i="8" s="1"/>
  <c r="H17" i="8"/>
  <c r="E17" i="8"/>
  <c r="D17" i="8"/>
  <c r="I17" i="8"/>
  <c r="K17" i="8" s="1"/>
  <c r="F14" i="7"/>
  <c r="H13" i="7"/>
  <c r="L13" i="7" s="1"/>
  <c r="K16" i="7"/>
  <c r="M15" i="7"/>
  <c r="N15" i="7" s="1"/>
  <c r="E111" i="7"/>
  <c r="D111" i="7" s="1"/>
  <c r="C112" i="7"/>
  <c r="D110" i="7"/>
  <c r="C16" i="9"/>
  <c r="F15" i="9"/>
  <c r="G15" i="9" s="1"/>
  <c r="G14" i="7"/>
  <c r="I13" i="7"/>
  <c r="J13" i="7" s="1"/>
  <c r="D13" i="7"/>
  <c r="D109" i="7"/>
  <c r="E12" i="7"/>
  <c r="D12" i="7" s="1"/>
  <c r="E14" i="7"/>
  <c r="D14" i="7" s="1"/>
  <c r="E15" i="7"/>
  <c r="D15" i="7" s="1"/>
  <c r="B10" i="19"/>
  <c r="B11" i="19" s="1"/>
  <c r="F19" i="8" l="1"/>
  <c r="J18" i="8"/>
  <c r="L18" i="8" s="1"/>
  <c r="H18" i="8"/>
  <c r="I18" i="8"/>
  <c r="K18" i="8" s="1"/>
  <c r="E18" i="8"/>
  <c r="D18" i="8"/>
  <c r="K17" i="7"/>
  <c r="M16" i="7"/>
  <c r="N16" i="7" s="1"/>
  <c r="F15" i="7"/>
  <c r="H14" i="7"/>
  <c r="L14" i="7" s="1"/>
  <c r="E112" i="7"/>
  <c r="D112" i="7" s="1"/>
  <c r="C113" i="7"/>
  <c r="C17" i="9"/>
  <c r="F16" i="9"/>
  <c r="G16" i="9" s="1"/>
  <c r="G15" i="7"/>
  <c r="I14" i="7"/>
  <c r="J14" i="7" s="1"/>
  <c r="E16" i="7"/>
  <c r="D16" i="7" s="1"/>
  <c r="F20" i="8" l="1"/>
  <c r="J19" i="8"/>
  <c r="L19" i="8" s="1"/>
  <c r="H19" i="8"/>
  <c r="I19" i="8"/>
  <c r="K19" i="8" s="1"/>
  <c r="D19" i="8"/>
  <c r="E19" i="8"/>
  <c r="F16" i="7"/>
  <c r="H15" i="7"/>
  <c r="L15" i="7" s="1"/>
  <c r="K18" i="7"/>
  <c r="M17" i="7"/>
  <c r="N17" i="7" s="1"/>
  <c r="E113" i="7"/>
  <c r="D113" i="7" s="1"/>
  <c r="C114" i="7"/>
  <c r="C18" i="9"/>
  <c r="F17" i="9"/>
  <c r="G17" i="9" s="1"/>
  <c r="G16" i="7"/>
  <c r="I15" i="7"/>
  <c r="J15" i="7" s="1"/>
  <c r="E17" i="7"/>
  <c r="D17" i="7" s="1"/>
  <c r="F21" i="8" l="1"/>
  <c r="J20" i="8"/>
  <c r="L20" i="8" s="1"/>
  <c r="H20" i="8"/>
  <c r="I20" i="8"/>
  <c r="K20" i="8" s="1"/>
  <c r="E20" i="8"/>
  <c r="D20" i="8"/>
  <c r="K19" i="7"/>
  <c r="M18" i="7"/>
  <c r="N18" i="7" s="1"/>
  <c r="F17" i="7"/>
  <c r="H16" i="7"/>
  <c r="L16" i="7" s="1"/>
  <c r="E114" i="7"/>
  <c r="D114" i="7" s="1"/>
  <c r="C115" i="7"/>
  <c r="C19" i="9"/>
  <c r="F18" i="9"/>
  <c r="G18" i="9" s="1"/>
  <c r="G17" i="7"/>
  <c r="I16" i="7"/>
  <c r="J16" i="7" s="1"/>
  <c r="E18" i="7"/>
  <c r="D18" i="7" s="1"/>
  <c r="F22" i="8" l="1"/>
  <c r="J21" i="8"/>
  <c r="L21" i="8" s="1"/>
  <c r="H21" i="8"/>
  <c r="I21" i="8"/>
  <c r="K21" i="8" s="1"/>
  <c r="D21" i="8"/>
  <c r="E21" i="8"/>
  <c r="F18" i="7"/>
  <c r="H17" i="7"/>
  <c r="L17" i="7" s="1"/>
  <c r="K20" i="7"/>
  <c r="M19" i="7"/>
  <c r="N19" i="7" s="1"/>
  <c r="E115" i="7"/>
  <c r="D115" i="7" s="1"/>
  <c r="C116" i="7"/>
  <c r="C20" i="9"/>
  <c r="F19" i="9"/>
  <c r="G19" i="9" s="1"/>
  <c r="G18" i="7"/>
  <c r="I17" i="7"/>
  <c r="J17" i="7" s="1"/>
  <c r="E19" i="7"/>
  <c r="D19" i="7" s="1"/>
  <c r="F23" i="8" l="1"/>
  <c r="J22" i="8"/>
  <c r="L22" i="8" s="1"/>
  <c r="H22" i="8"/>
  <c r="I22" i="8"/>
  <c r="K22" i="8" s="1"/>
  <c r="E22" i="8"/>
  <c r="D22" i="8"/>
  <c r="K21" i="7"/>
  <c r="M20" i="7"/>
  <c r="N20" i="7" s="1"/>
  <c r="F19" i="7"/>
  <c r="H18" i="7"/>
  <c r="L18" i="7" s="1"/>
  <c r="E116" i="7"/>
  <c r="D116" i="7" s="1"/>
  <c r="C117" i="7"/>
  <c r="C21" i="9"/>
  <c r="F20" i="9"/>
  <c r="G20" i="9" s="1"/>
  <c r="G19" i="7"/>
  <c r="I18" i="7"/>
  <c r="J18" i="7" s="1"/>
  <c r="E20" i="7"/>
  <c r="D20" i="7" s="1"/>
  <c r="F24" i="8" l="1"/>
  <c r="J23" i="8"/>
  <c r="L23" i="8" s="1"/>
  <c r="H23" i="8"/>
  <c r="I23" i="8"/>
  <c r="K23" i="8" s="1"/>
  <c r="D23" i="8"/>
  <c r="E23" i="8"/>
  <c r="F20" i="7"/>
  <c r="H19" i="7"/>
  <c r="L19" i="7" s="1"/>
  <c r="K22" i="7"/>
  <c r="M21" i="7"/>
  <c r="N21" i="7" s="1"/>
  <c r="E117" i="7"/>
  <c r="D117" i="7" s="1"/>
  <c r="C118" i="7"/>
  <c r="C22" i="9"/>
  <c r="F21" i="9"/>
  <c r="G21" i="9" s="1"/>
  <c r="G20" i="7"/>
  <c r="I19" i="7"/>
  <c r="J19" i="7" s="1"/>
  <c r="E21" i="7"/>
  <c r="D21" i="7" s="1"/>
  <c r="F25" i="8" l="1"/>
  <c r="J24" i="8"/>
  <c r="L24" i="8" s="1"/>
  <c r="H24" i="8"/>
  <c r="I24" i="8"/>
  <c r="K24" i="8" s="1"/>
  <c r="D24" i="8"/>
  <c r="E24" i="8"/>
  <c r="K23" i="7"/>
  <c r="M22" i="7"/>
  <c r="N22" i="7" s="1"/>
  <c r="F21" i="7"/>
  <c r="H20" i="7"/>
  <c r="L20" i="7" s="1"/>
  <c r="E118" i="7"/>
  <c r="D118" i="7" s="1"/>
  <c r="C119" i="7"/>
  <c r="C23" i="9"/>
  <c r="F22" i="9"/>
  <c r="G22" i="9" s="1"/>
  <c r="G21" i="7"/>
  <c r="I20" i="7"/>
  <c r="J20" i="7" s="1"/>
  <c r="E22" i="7"/>
  <c r="D22" i="7" s="1"/>
  <c r="F26" i="8" l="1"/>
  <c r="J25" i="8"/>
  <c r="L25" i="8" s="1"/>
  <c r="H25" i="8"/>
  <c r="I25" i="8"/>
  <c r="K25" i="8" s="1"/>
  <c r="D25" i="8"/>
  <c r="E25" i="8"/>
  <c r="F22" i="7"/>
  <c r="H21" i="7"/>
  <c r="L21" i="7" s="1"/>
  <c r="K24" i="7"/>
  <c r="M23" i="7"/>
  <c r="N23" i="7" s="1"/>
  <c r="E119" i="7"/>
  <c r="D119" i="7" s="1"/>
  <c r="C120" i="7"/>
  <c r="C24" i="9"/>
  <c r="F23" i="9"/>
  <c r="G23" i="9" s="1"/>
  <c r="G22" i="7"/>
  <c r="I21" i="7"/>
  <c r="J21" i="7" s="1"/>
  <c r="E23" i="7"/>
  <c r="D23" i="7" s="1"/>
  <c r="F27" i="8" l="1"/>
  <c r="J26" i="8"/>
  <c r="L26" i="8" s="1"/>
  <c r="H26" i="8"/>
  <c r="I26" i="8"/>
  <c r="K26" i="8" s="1"/>
  <c r="D26" i="8"/>
  <c r="E26" i="8"/>
  <c r="K25" i="7"/>
  <c r="M24" i="7"/>
  <c r="N24" i="7" s="1"/>
  <c r="F23" i="7"/>
  <c r="H22" i="7"/>
  <c r="L22" i="7" s="1"/>
  <c r="E120" i="7"/>
  <c r="D120" i="7" s="1"/>
  <c r="C121" i="7"/>
  <c r="C25" i="9"/>
  <c r="F24" i="9"/>
  <c r="G24" i="9" s="1"/>
  <c r="G23" i="7"/>
  <c r="I22" i="7"/>
  <c r="J22" i="7" s="1"/>
  <c r="E24" i="7"/>
  <c r="D24" i="7" s="1"/>
  <c r="F28" i="8" l="1"/>
  <c r="J27" i="8"/>
  <c r="L27" i="8" s="1"/>
  <c r="H27" i="8"/>
  <c r="I27" i="8"/>
  <c r="K27" i="8" s="1"/>
  <c r="D27" i="8"/>
  <c r="E27" i="8"/>
  <c r="F24" i="7"/>
  <c r="H23" i="7"/>
  <c r="L23" i="7" s="1"/>
  <c r="K26" i="7"/>
  <c r="M25" i="7"/>
  <c r="N25" i="7" s="1"/>
  <c r="E121" i="7"/>
  <c r="D121" i="7" s="1"/>
  <c r="C122" i="7"/>
  <c r="C26" i="9"/>
  <c r="F25" i="9"/>
  <c r="G25" i="9" s="1"/>
  <c r="G24" i="7"/>
  <c r="I23" i="7"/>
  <c r="J23" i="7" s="1"/>
  <c r="E25" i="7"/>
  <c r="D25" i="7" s="1"/>
  <c r="F29" i="8" l="1"/>
  <c r="J28" i="8"/>
  <c r="L28" i="8" s="1"/>
  <c r="H28" i="8"/>
  <c r="I28" i="8"/>
  <c r="K28" i="8" s="1"/>
  <c r="E28" i="8"/>
  <c r="D28" i="8"/>
  <c r="K27" i="7"/>
  <c r="M26" i="7"/>
  <c r="N26" i="7" s="1"/>
  <c r="F25" i="7"/>
  <c r="H24" i="7"/>
  <c r="L24" i="7" s="1"/>
  <c r="E122" i="7"/>
  <c r="D122" i="7" s="1"/>
  <c r="C123" i="7"/>
  <c r="C27" i="9"/>
  <c r="F26" i="9"/>
  <c r="G26" i="9" s="1"/>
  <c r="G25" i="7"/>
  <c r="I24" i="7"/>
  <c r="J24" i="7" s="1"/>
  <c r="E26" i="7"/>
  <c r="D26" i="7" s="1"/>
  <c r="F30" i="8" l="1"/>
  <c r="J29" i="8"/>
  <c r="L29" i="8" s="1"/>
  <c r="H29" i="8"/>
  <c r="I29" i="8"/>
  <c r="K29" i="8" s="1"/>
  <c r="E29" i="8"/>
  <c r="D29" i="8"/>
  <c r="F26" i="7"/>
  <c r="H25" i="7"/>
  <c r="L25" i="7" s="1"/>
  <c r="K28" i="7"/>
  <c r="M27" i="7"/>
  <c r="N27" i="7" s="1"/>
  <c r="E123" i="7"/>
  <c r="D123" i="7" s="1"/>
  <c r="C124" i="7"/>
  <c r="C28" i="9"/>
  <c r="F27" i="9"/>
  <c r="G27" i="9" s="1"/>
  <c r="G26" i="7"/>
  <c r="I25" i="7"/>
  <c r="J25" i="7" s="1"/>
  <c r="E27" i="7"/>
  <c r="D27" i="7" s="1"/>
  <c r="F31" i="8" l="1"/>
  <c r="J30" i="8"/>
  <c r="L30" i="8" s="1"/>
  <c r="H30" i="8"/>
  <c r="I30" i="8"/>
  <c r="K30" i="8" s="1"/>
  <c r="D30" i="8"/>
  <c r="E30" i="8"/>
  <c r="K29" i="7"/>
  <c r="M28" i="7"/>
  <c r="N28" i="7" s="1"/>
  <c r="F27" i="7"/>
  <c r="H26" i="7"/>
  <c r="L26" i="7" s="1"/>
  <c r="E124" i="7"/>
  <c r="D124" i="7" s="1"/>
  <c r="C125" i="7"/>
  <c r="C29" i="9"/>
  <c r="F28" i="9"/>
  <c r="G28" i="9" s="1"/>
  <c r="G27" i="7"/>
  <c r="I26" i="7"/>
  <c r="J26" i="7" s="1"/>
  <c r="E28" i="7"/>
  <c r="D28" i="7" s="1"/>
  <c r="F32" i="8" l="1"/>
  <c r="J31" i="8"/>
  <c r="L31" i="8" s="1"/>
  <c r="H31" i="8"/>
  <c r="I31" i="8"/>
  <c r="K31" i="8" s="1"/>
  <c r="E31" i="8"/>
  <c r="D31" i="8"/>
  <c r="F28" i="7"/>
  <c r="H27" i="7"/>
  <c r="L27" i="7" s="1"/>
  <c r="K30" i="7"/>
  <c r="M29" i="7"/>
  <c r="N29" i="7" s="1"/>
  <c r="F29" i="9"/>
  <c r="G29" i="9" s="1"/>
  <c r="C30" i="9"/>
  <c r="E125" i="7"/>
  <c r="D125" i="7" s="1"/>
  <c r="C126" i="7"/>
  <c r="G28" i="7"/>
  <c r="I27" i="7"/>
  <c r="J27" i="7" s="1"/>
  <c r="E29" i="7"/>
  <c r="D29" i="7" s="1"/>
  <c r="F33" i="8" l="1"/>
  <c r="J32" i="8"/>
  <c r="L32" i="8" s="1"/>
  <c r="H32" i="8"/>
  <c r="I32" i="8"/>
  <c r="K32" i="8" s="1"/>
  <c r="D32" i="8"/>
  <c r="E32" i="8"/>
  <c r="K31" i="7"/>
  <c r="M30" i="7"/>
  <c r="N30" i="7" s="1"/>
  <c r="F29" i="7"/>
  <c r="H28" i="7"/>
  <c r="L28" i="7" s="1"/>
  <c r="C31" i="9"/>
  <c r="F30" i="9"/>
  <c r="G30" i="9" s="1"/>
  <c r="E126" i="7"/>
  <c r="D126" i="7" s="1"/>
  <c r="C127" i="7"/>
  <c r="G29" i="7"/>
  <c r="I28" i="7"/>
  <c r="J28" i="7" s="1"/>
  <c r="E30" i="7"/>
  <c r="D30" i="7" s="1"/>
  <c r="F34" i="8" l="1"/>
  <c r="J33" i="8"/>
  <c r="L33" i="8" s="1"/>
  <c r="H33" i="8"/>
  <c r="I33" i="8"/>
  <c r="K33" i="8" s="1"/>
  <c r="E33" i="8"/>
  <c r="D33" i="8"/>
  <c r="F30" i="7"/>
  <c r="H29" i="7"/>
  <c r="L29" i="7" s="1"/>
  <c r="K32" i="7"/>
  <c r="M31" i="7"/>
  <c r="N31" i="7" s="1"/>
  <c r="C32" i="9"/>
  <c r="F31" i="9"/>
  <c r="G31" i="9" s="1"/>
  <c r="C128" i="7"/>
  <c r="E127" i="7"/>
  <c r="D127" i="7" s="1"/>
  <c r="G30" i="7"/>
  <c r="I29" i="7"/>
  <c r="J29" i="7" s="1"/>
  <c r="E31" i="7"/>
  <c r="D31" i="7" s="1"/>
  <c r="F35" i="8" l="1"/>
  <c r="J34" i="8"/>
  <c r="L34" i="8" s="1"/>
  <c r="H34" i="8"/>
  <c r="I34" i="8"/>
  <c r="K34" i="8" s="1"/>
  <c r="D34" i="8"/>
  <c r="E34" i="8"/>
  <c r="K33" i="7"/>
  <c r="M32" i="7"/>
  <c r="N32" i="7" s="1"/>
  <c r="F31" i="7"/>
  <c r="H30" i="7"/>
  <c r="L30" i="7" s="1"/>
  <c r="C33" i="9"/>
  <c r="F32" i="9"/>
  <c r="G32" i="9" s="1"/>
  <c r="E128" i="7"/>
  <c r="D128" i="7" s="1"/>
  <c r="C129" i="7"/>
  <c r="G31" i="7"/>
  <c r="I30" i="7"/>
  <c r="J30" i="7" s="1"/>
  <c r="E32" i="7"/>
  <c r="D32" i="7" s="1"/>
  <c r="F36" i="8" l="1"/>
  <c r="J35" i="8"/>
  <c r="L35" i="8" s="1"/>
  <c r="H35" i="8"/>
  <c r="I35" i="8"/>
  <c r="K35" i="8" s="1"/>
  <c r="D35" i="8"/>
  <c r="E35" i="8"/>
  <c r="F32" i="7"/>
  <c r="H31" i="7"/>
  <c r="L31" i="7" s="1"/>
  <c r="K34" i="7"/>
  <c r="M33" i="7"/>
  <c r="N33" i="7" s="1"/>
  <c r="C34" i="9"/>
  <c r="F33" i="9"/>
  <c r="G33" i="9" s="1"/>
  <c r="C130" i="7"/>
  <c r="E129" i="7"/>
  <c r="D129" i="7" s="1"/>
  <c r="G32" i="7"/>
  <c r="I31" i="7"/>
  <c r="J31" i="7" s="1"/>
  <c r="E33" i="7"/>
  <c r="D33" i="7" s="1"/>
  <c r="F37" i="8" l="1"/>
  <c r="J36" i="8"/>
  <c r="L36" i="8" s="1"/>
  <c r="H36" i="8"/>
  <c r="I36" i="8"/>
  <c r="K36" i="8" s="1"/>
  <c r="D36" i="8"/>
  <c r="E36" i="8"/>
  <c r="K35" i="7"/>
  <c r="M34" i="7"/>
  <c r="N34" i="7" s="1"/>
  <c r="F33" i="7"/>
  <c r="H32" i="7"/>
  <c r="L32" i="7" s="1"/>
  <c r="C35" i="9"/>
  <c r="F34" i="9"/>
  <c r="G34" i="9" s="1"/>
  <c r="E130" i="7"/>
  <c r="D130" i="7" s="1"/>
  <c r="C131" i="7"/>
  <c r="G33" i="7"/>
  <c r="I32" i="7"/>
  <c r="J32" i="7" s="1"/>
  <c r="E34" i="7"/>
  <c r="D34" i="7" s="1"/>
  <c r="F38" i="8" l="1"/>
  <c r="J37" i="8"/>
  <c r="L37" i="8" s="1"/>
  <c r="H37" i="8"/>
  <c r="I37" i="8"/>
  <c r="K37" i="8" s="1"/>
  <c r="D37" i="8"/>
  <c r="E37" i="8"/>
  <c r="F34" i="7"/>
  <c r="H33" i="7"/>
  <c r="L33" i="7" s="1"/>
  <c r="K36" i="7"/>
  <c r="M35" i="7"/>
  <c r="N35" i="7" s="1"/>
  <c r="C36" i="9"/>
  <c r="F35" i="9"/>
  <c r="G35" i="9" s="1"/>
  <c r="C132" i="7"/>
  <c r="E131" i="7"/>
  <c r="D131" i="7" s="1"/>
  <c r="G34" i="7"/>
  <c r="I33" i="7"/>
  <c r="J33" i="7" s="1"/>
  <c r="E35" i="7"/>
  <c r="D35" i="7" s="1"/>
  <c r="F39" i="8" l="1"/>
  <c r="J38" i="8"/>
  <c r="L38" i="8" s="1"/>
  <c r="H38" i="8"/>
  <c r="I38" i="8"/>
  <c r="K38" i="8" s="1"/>
  <c r="D38" i="8"/>
  <c r="E38" i="8"/>
  <c r="K37" i="7"/>
  <c r="M36" i="7"/>
  <c r="N36" i="7" s="1"/>
  <c r="F35" i="7"/>
  <c r="H34" i="7"/>
  <c r="L34" i="7" s="1"/>
  <c r="C37" i="9"/>
  <c r="F36" i="9"/>
  <c r="G36" i="9" s="1"/>
  <c r="E132" i="7"/>
  <c r="D132" i="7" s="1"/>
  <c r="C133" i="7"/>
  <c r="G35" i="7"/>
  <c r="I34" i="7"/>
  <c r="J34" i="7" s="1"/>
  <c r="E36" i="7"/>
  <c r="D36" i="7" s="1"/>
  <c r="F40" i="8" l="1"/>
  <c r="J39" i="8"/>
  <c r="L39" i="8" s="1"/>
  <c r="H39" i="8"/>
  <c r="I39" i="8"/>
  <c r="K39" i="8" s="1"/>
  <c r="D39" i="8"/>
  <c r="E39" i="8"/>
  <c r="F36" i="7"/>
  <c r="H35" i="7"/>
  <c r="L35" i="7" s="1"/>
  <c r="K38" i="7"/>
  <c r="M37" i="7"/>
  <c r="N37" i="7" s="1"/>
  <c r="C38" i="9"/>
  <c r="F37" i="9"/>
  <c r="G37" i="9" s="1"/>
  <c r="E133" i="7"/>
  <c r="D133" i="7" s="1"/>
  <c r="C134" i="7"/>
  <c r="G36" i="7"/>
  <c r="I35" i="7"/>
  <c r="J35" i="7" s="1"/>
  <c r="E37" i="7"/>
  <c r="D37" i="7" s="1"/>
  <c r="F41" i="8" l="1"/>
  <c r="J40" i="8"/>
  <c r="L40" i="8" s="1"/>
  <c r="H40" i="8"/>
  <c r="I40" i="8"/>
  <c r="K40" i="8" s="1"/>
  <c r="D40" i="8"/>
  <c r="E40" i="8"/>
  <c r="K39" i="7"/>
  <c r="M38" i="7"/>
  <c r="N38" i="7" s="1"/>
  <c r="F37" i="7"/>
  <c r="H36" i="7"/>
  <c r="L36" i="7" s="1"/>
  <c r="C39" i="9"/>
  <c r="F38" i="9"/>
  <c r="G38" i="9" s="1"/>
  <c r="E134" i="7"/>
  <c r="D134" i="7" s="1"/>
  <c r="C135" i="7"/>
  <c r="G37" i="7"/>
  <c r="I36" i="7"/>
  <c r="J36" i="7" s="1"/>
  <c r="E38" i="7"/>
  <c r="D38" i="7" s="1"/>
  <c r="F42" i="8" l="1"/>
  <c r="J41" i="8"/>
  <c r="L41" i="8" s="1"/>
  <c r="H41" i="8"/>
  <c r="I41" i="8"/>
  <c r="K41" i="8" s="1"/>
  <c r="D41" i="8"/>
  <c r="E41" i="8"/>
  <c r="F38" i="7"/>
  <c r="H37" i="7"/>
  <c r="L37" i="7" s="1"/>
  <c r="K40" i="7"/>
  <c r="M39" i="7"/>
  <c r="N39" i="7" s="1"/>
  <c r="C40" i="9"/>
  <c r="F39" i="9"/>
  <c r="G39" i="9" s="1"/>
  <c r="C136" i="7"/>
  <c r="E135" i="7"/>
  <c r="D135" i="7" s="1"/>
  <c r="G38" i="7"/>
  <c r="I37" i="7"/>
  <c r="J37" i="7" s="1"/>
  <c r="E39" i="7"/>
  <c r="D39" i="7" s="1"/>
  <c r="F43" i="8" l="1"/>
  <c r="J42" i="8"/>
  <c r="L42" i="8" s="1"/>
  <c r="H42" i="8"/>
  <c r="I42" i="8"/>
  <c r="K42" i="8" s="1"/>
  <c r="D42" i="8"/>
  <c r="E42" i="8"/>
  <c r="K41" i="7"/>
  <c r="M40" i="7"/>
  <c r="N40" i="7" s="1"/>
  <c r="F39" i="7"/>
  <c r="H38" i="7"/>
  <c r="L38" i="7" s="1"/>
  <c r="C41" i="9"/>
  <c r="F40" i="9"/>
  <c r="G40" i="9" s="1"/>
  <c r="E136" i="7"/>
  <c r="D136" i="7" s="1"/>
  <c r="C137" i="7"/>
  <c r="G39" i="7"/>
  <c r="I38" i="7"/>
  <c r="J38" i="7" s="1"/>
  <c r="E40" i="7"/>
  <c r="D40" i="7" s="1"/>
  <c r="F44" i="8" l="1"/>
  <c r="J43" i="8"/>
  <c r="L43" i="8" s="1"/>
  <c r="H43" i="8"/>
  <c r="I43" i="8"/>
  <c r="K43" i="8" s="1"/>
  <c r="D43" i="8"/>
  <c r="E43" i="8"/>
  <c r="F40" i="7"/>
  <c r="H39" i="7"/>
  <c r="L39" i="7" s="1"/>
  <c r="K42" i="7"/>
  <c r="M41" i="7"/>
  <c r="N41" i="7" s="1"/>
  <c r="C42" i="9"/>
  <c r="F41" i="9"/>
  <c r="G41" i="9" s="1"/>
  <c r="C138" i="7"/>
  <c r="E137" i="7"/>
  <c r="D137" i="7" s="1"/>
  <c r="G40" i="7"/>
  <c r="I39" i="7"/>
  <c r="J39" i="7" s="1"/>
  <c r="E41" i="7"/>
  <c r="D41" i="7" s="1"/>
  <c r="F45" i="8" l="1"/>
  <c r="J44" i="8"/>
  <c r="L44" i="8" s="1"/>
  <c r="H44" i="8"/>
  <c r="I44" i="8"/>
  <c r="K44" i="8" s="1"/>
  <c r="E44" i="8"/>
  <c r="D44" i="8"/>
  <c r="K43" i="7"/>
  <c r="M42" i="7"/>
  <c r="N42" i="7" s="1"/>
  <c r="F41" i="7"/>
  <c r="H40" i="7"/>
  <c r="L40" i="7" s="1"/>
  <c r="C43" i="9"/>
  <c r="F42" i="9"/>
  <c r="G42" i="9" s="1"/>
  <c r="E138" i="7"/>
  <c r="D138" i="7" s="1"/>
  <c r="C139" i="7"/>
  <c r="G41" i="7"/>
  <c r="I40" i="7"/>
  <c r="J40" i="7" s="1"/>
  <c r="E42" i="7"/>
  <c r="D42" i="7" s="1"/>
  <c r="F46" i="8" l="1"/>
  <c r="J45" i="8"/>
  <c r="L45" i="8" s="1"/>
  <c r="H45" i="8"/>
  <c r="I45" i="8"/>
  <c r="K45" i="8" s="1"/>
  <c r="D45" i="8"/>
  <c r="E45" i="8"/>
  <c r="F42" i="7"/>
  <c r="H41" i="7"/>
  <c r="L41" i="7" s="1"/>
  <c r="K44" i="7"/>
  <c r="M43" i="7"/>
  <c r="N43" i="7" s="1"/>
  <c r="C44" i="9"/>
  <c r="F43" i="9"/>
  <c r="G43" i="9" s="1"/>
  <c r="C140" i="7"/>
  <c r="E139" i="7"/>
  <c r="D139" i="7" s="1"/>
  <c r="G42" i="7"/>
  <c r="I41" i="7"/>
  <c r="J41" i="7" s="1"/>
  <c r="E43" i="7"/>
  <c r="D43" i="7" s="1"/>
  <c r="F47" i="8" l="1"/>
  <c r="J46" i="8"/>
  <c r="L46" i="8" s="1"/>
  <c r="H46" i="8"/>
  <c r="I46" i="8"/>
  <c r="K46" i="8" s="1"/>
  <c r="D46" i="8"/>
  <c r="E46" i="8"/>
  <c r="K45" i="7"/>
  <c r="M44" i="7"/>
  <c r="N44" i="7" s="1"/>
  <c r="F43" i="7"/>
  <c r="H42" i="7"/>
  <c r="L42" i="7" s="1"/>
  <c r="C45" i="9"/>
  <c r="F44" i="9"/>
  <c r="G44" i="9" s="1"/>
  <c r="E140" i="7"/>
  <c r="D140" i="7" s="1"/>
  <c r="C141" i="7"/>
  <c r="G43" i="7"/>
  <c r="I42" i="7"/>
  <c r="J42" i="7" s="1"/>
  <c r="E44" i="7"/>
  <c r="D44" i="7" s="1"/>
  <c r="F48" i="8" l="1"/>
  <c r="J47" i="8"/>
  <c r="L47" i="8" s="1"/>
  <c r="H47" i="8"/>
  <c r="I47" i="8"/>
  <c r="K47" i="8" s="1"/>
  <c r="D47" i="8"/>
  <c r="E47" i="8"/>
  <c r="F44" i="7"/>
  <c r="H43" i="7"/>
  <c r="L43" i="7" s="1"/>
  <c r="K46" i="7"/>
  <c r="M45" i="7"/>
  <c r="N45" i="7" s="1"/>
  <c r="C46" i="9"/>
  <c r="F45" i="9"/>
  <c r="G45" i="9" s="1"/>
  <c r="C142" i="7"/>
  <c r="E141" i="7"/>
  <c r="D141" i="7" s="1"/>
  <c r="G44" i="7"/>
  <c r="I43" i="7"/>
  <c r="J43" i="7" s="1"/>
  <c r="E45" i="7"/>
  <c r="D45" i="7" s="1"/>
  <c r="F49" i="8" l="1"/>
  <c r="J48" i="8"/>
  <c r="L48" i="8" s="1"/>
  <c r="H48" i="8"/>
  <c r="I48" i="8"/>
  <c r="K48" i="8" s="1"/>
  <c r="D48" i="8"/>
  <c r="E48" i="8"/>
  <c r="K47" i="7"/>
  <c r="M46" i="7"/>
  <c r="N46" i="7" s="1"/>
  <c r="F45" i="7"/>
  <c r="H44" i="7"/>
  <c r="L44" i="7" s="1"/>
  <c r="C47" i="9"/>
  <c r="F46" i="9"/>
  <c r="G46" i="9" s="1"/>
  <c r="E142" i="7"/>
  <c r="D142" i="7" s="1"/>
  <c r="C143" i="7"/>
  <c r="G45" i="7"/>
  <c r="I44" i="7"/>
  <c r="J44" i="7" s="1"/>
  <c r="E46" i="7"/>
  <c r="D46" i="7" s="1"/>
  <c r="F50" i="8" l="1"/>
  <c r="J49" i="8"/>
  <c r="L49" i="8" s="1"/>
  <c r="H49" i="8"/>
  <c r="I49" i="8"/>
  <c r="K49" i="8" s="1"/>
  <c r="E49" i="8"/>
  <c r="D49" i="8"/>
  <c r="F46" i="7"/>
  <c r="H45" i="7"/>
  <c r="L45" i="7" s="1"/>
  <c r="K48" i="7"/>
  <c r="M47" i="7"/>
  <c r="N47" i="7" s="1"/>
  <c r="C48" i="9"/>
  <c r="F47" i="9"/>
  <c r="G47" i="9" s="1"/>
  <c r="C144" i="7"/>
  <c r="E143" i="7"/>
  <c r="D143" i="7" s="1"/>
  <c r="G46" i="7"/>
  <c r="I45" i="7"/>
  <c r="J45" i="7" s="1"/>
  <c r="E47" i="7"/>
  <c r="D47" i="7" s="1"/>
  <c r="F51" i="8" l="1"/>
  <c r="J50" i="8"/>
  <c r="L50" i="8" s="1"/>
  <c r="H50" i="8"/>
  <c r="I50" i="8"/>
  <c r="K50" i="8" s="1"/>
  <c r="D50" i="8"/>
  <c r="E50" i="8"/>
  <c r="K49" i="7"/>
  <c r="M48" i="7"/>
  <c r="N48" i="7" s="1"/>
  <c r="F47" i="7"/>
  <c r="H46" i="7"/>
  <c r="L46" i="7" s="1"/>
  <c r="C49" i="9"/>
  <c r="F48" i="9"/>
  <c r="G48" i="9" s="1"/>
  <c r="E144" i="7"/>
  <c r="D144" i="7" s="1"/>
  <c r="C145" i="7"/>
  <c r="G47" i="7"/>
  <c r="I46" i="7"/>
  <c r="J46" i="7" s="1"/>
  <c r="E48" i="7"/>
  <c r="D48" i="7" s="1"/>
  <c r="F52" i="8" l="1"/>
  <c r="J51" i="8"/>
  <c r="L51" i="8" s="1"/>
  <c r="H51" i="8"/>
  <c r="I51" i="8"/>
  <c r="K51" i="8" s="1"/>
  <c r="D51" i="8"/>
  <c r="E51" i="8"/>
  <c r="F48" i="7"/>
  <c r="H47" i="7"/>
  <c r="L47" i="7" s="1"/>
  <c r="K50" i="7"/>
  <c r="M49" i="7"/>
  <c r="N49" i="7" s="1"/>
  <c r="C50" i="9"/>
  <c r="F49" i="9"/>
  <c r="G49" i="9" s="1"/>
  <c r="C146" i="7"/>
  <c r="E145" i="7"/>
  <c r="D145" i="7" s="1"/>
  <c r="G48" i="7"/>
  <c r="I47" i="7"/>
  <c r="J47" i="7" s="1"/>
  <c r="E49" i="7"/>
  <c r="D49" i="7" s="1"/>
  <c r="F53" i="8" l="1"/>
  <c r="J52" i="8"/>
  <c r="L52" i="8" s="1"/>
  <c r="H52" i="8"/>
  <c r="I52" i="8"/>
  <c r="K52" i="8" s="1"/>
  <c r="D52" i="8"/>
  <c r="E52" i="8"/>
  <c r="K51" i="7"/>
  <c r="M50" i="7"/>
  <c r="N50" i="7" s="1"/>
  <c r="F49" i="7"/>
  <c r="H48" i="7"/>
  <c r="L48" i="7" s="1"/>
  <c r="C51" i="9"/>
  <c r="F50" i="9"/>
  <c r="G50" i="9" s="1"/>
  <c r="E146" i="7"/>
  <c r="D146" i="7" s="1"/>
  <c r="C147" i="7"/>
  <c r="G49" i="7"/>
  <c r="I48" i="7"/>
  <c r="J48" i="7" s="1"/>
  <c r="E50" i="7"/>
  <c r="D50" i="7" s="1"/>
  <c r="F54" i="8" l="1"/>
  <c r="J53" i="8"/>
  <c r="L53" i="8" s="1"/>
  <c r="H53" i="8"/>
  <c r="I53" i="8"/>
  <c r="K53" i="8" s="1"/>
  <c r="D53" i="8"/>
  <c r="E53" i="8"/>
  <c r="F50" i="7"/>
  <c r="H49" i="7"/>
  <c r="L49" i="7" s="1"/>
  <c r="K52" i="7"/>
  <c r="M51" i="7"/>
  <c r="N51" i="7" s="1"/>
  <c r="C52" i="9"/>
  <c r="F51" i="9"/>
  <c r="G51" i="9" s="1"/>
  <c r="C148" i="7"/>
  <c r="E147" i="7"/>
  <c r="D147" i="7" s="1"/>
  <c r="G50" i="7"/>
  <c r="I49" i="7"/>
  <c r="J49" i="7" s="1"/>
  <c r="E51" i="7"/>
  <c r="D51" i="7" s="1"/>
  <c r="F55" i="8" l="1"/>
  <c r="J54" i="8"/>
  <c r="L54" i="8" s="1"/>
  <c r="H54" i="8"/>
  <c r="I54" i="8"/>
  <c r="K54" i="8" s="1"/>
  <c r="E54" i="8"/>
  <c r="D54" i="8"/>
  <c r="K53" i="7"/>
  <c r="M52" i="7"/>
  <c r="N52" i="7" s="1"/>
  <c r="F51" i="7"/>
  <c r="H50" i="7"/>
  <c r="L50" i="7" s="1"/>
  <c r="C53" i="9"/>
  <c r="F52" i="9"/>
  <c r="G52" i="9" s="1"/>
  <c r="E148" i="7"/>
  <c r="D148" i="7" s="1"/>
  <c r="C149" i="7"/>
  <c r="G51" i="7"/>
  <c r="I50" i="7"/>
  <c r="J50" i="7" s="1"/>
  <c r="E52" i="7"/>
  <c r="D52" i="7" s="1"/>
  <c r="F56" i="8" l="1"/>
  <c r="J55" i="8"/>
  <c r="L55" i="8" s="1"/>
  <c r="H55" i="8"/>
  <c r="I55" i="8"/>
  <c r="K55" i="8" s="1"/>
  <c r="D55" i="8"/>
  <c r="E55" i="8"/>
  <c r="F52" i="7"/>
  <c r="H51" i="7"/>
  <c r="L51" i="7" s="1"/>
  <c r="K54" i="7"/>
  <c r="M53" i="7"/>
  <c r="N53" i="7" s="1"/>
  <c r="C54" i="9"/>
  <c r="F53" i="9"/>
  <c r="G53" i="9" s="1"/>
  <c r="C150" i="7"/>
  <c r="E149" i="7"/>
  <c r="D149" i="7" s="1"/>
  <c r="G52" i="7"/>
  <c r="I51" i="7"/>
  <c r="J51" i="7" s="1"/>
  <c r="E53" i="7"/>
  <c r="D53" i="7" s="1"/>
  <c r="F57" i="8" l="1"/>
  <c r="J56" i="8"/>
  <c r="L56" i="8" s="1"/>
  <c r="H56" i="8"/>
  <c r="I56" i="8"/>
  <c r="K56" i="8" s="1"/>
  <c r="D56" i="8"/>
  <c r="E56" i="8"/>
  <c r="K55" i="7"/>
  <c r="M54" i="7"/>
  <c r="N54" i="7" s="1"/>
  <c r="F53" i="7"/>
  <c r="H52" i="7"/>
  <c r="L52" i="7" s="1"/>
  <c r="C55" i="9"/>
  <c r="F54" i="9"/>
  <c r="G54" i="9" s="1"/>
  <c r="E150" i="7"/>
  <c r="D150" i="7" s="1"/>
  <c r="C151" i="7"/>
  <c r="G53" i="7"/>
  <c r="I52" i="7"/>
  <c r="J52" i="7" s="1"/>
  <c r="E54" i="7"/>
  <c r="D54" i="7" s="1"/>
  <c r="F58" i="8" l="1"/>
  <c r="J57" i="8"/>
  <c r="L57" i="8" s="1"/>
  <c r="H57" i="8"/>
  <c r="I57" i="8"/>
  <c r="K57" i="8" s="1"/>
  <c r="D57" i="8"/>
  <c r="E57" i="8"/>
  <c r="F54" i="7"/>
  <c r="H53" i="7"/>
  <c r="L53" i="7" s="1"/>
  <c r="K56" i="7"/>
  <c r="M55" i="7"/>
  <c r="N55" i="7" s="1"/>
  <c r="C56" i="9"/>
  <c r="F55" i="9"/>
  <c r="G55" i="9" s="1"/>
  <c r="C152" i="7"/>
  <c r="E151" i="7"/>
  <c r="D151" i="7" s="1"/>
  <c r="G54" i="7"/>
  <c r="I53" i="7"/>
  <c r="J53" i="7" s="1"/>
  <c r="E55" i="7"/>
  <c r="D55" i="7" s="1"/>
  <c r="F59" i="8" l="1"/>
  <c r="J58" i="8"/>
  <c r="L58" i="8" s="1"/>
  <c r="H58" i="8"/>
  <c r="I58" i="8"/>
  <c r="K58" i="8" s="1"/>
  <c r="D58" i="8"/>
  <c r="E58" i="8"/>
  <c r="K57" i="7"/>
  <c r="M56" i="7"/>
  <c r="N56" i="7" s="1"/>
  <c r="F55" i="7"/>
  <c r="H54" i="7"/>
  <c r="L54" i="7" s="1"/>
  <c r="C57" i="9"/>
  <c r="F56" i="9"/>
  <c r="G56" i="9" s="1"/>
  <c r="E152" i="7"/>
  <c r="D152" i="7" s="1"/>
  <c r="C153" i="7"/>
  <c r="G55" i="7"/>
  <c r="I54" i="7"/>
  <c r="J54" i="7" s="1"/>
  <c r="E56" i="7"/>
  <c r="D56" i="7" s="1"/>
  <c r="F60" i="8" l="1"/>
  <c r="J59" i="8"/>
  <c r="L59" i="8" s="1"/>
  <c r="H59" i="8"/>
  <c r="I59" i="8"/>
  <c r="K59" i="8" s="1"/>
  <c r="D59" i="8"/>
  <c r="E59" i="8"/>
  <c r="F56" i="7"/>
  <c r="H55" i="7"/>
  <c r="L55" i="7" s="1"/>
  <c r="K58" i="7"/>
  <c r="M57" i="7"/>
  <c r="N57" i="7" s="1"/>
  <c r="C58" i="9"/>
  <c r="F57" i="9"/>
  <c r="G57" i="9" s="1"/>
  <c r="C154" i="7"/>
  <c r="E153" i="7"/>
  <c r="D153" i="7" s="1"/>
  <c r="G56" i="7"/>
  <c r="I55" i="7"/>
  <c r="J55" i="7" s="1"/>
  <c r="E57" i="7"/>
  <c r="D57" i="7" s="1"/>
  <c r="F61" i="8" l="1"/>
  <c r="J60" i="8"/>
  <c r="L60" i="8" s="1"/>
  <c r="H60" i="8"/>
  <c r="I60" i="8"/>
  <c r="K60" i="8" s="1"/>
  <c r="D60" i="8"/>
  <c r="E60" i="8"/>
  <c r="K59" i="7"/>
  <c r="M58" i="7"/>
  <c r="N58" i="7" s="1"/>
  <c r="F57" i="7"/>
  <c r="H56" i="7"/>
  <c r="L56" i="7" s="1"/>
  <c r="C59" i="9"/>
  <c r="F58" i="9"/>
  <c r="G58" i="9" s="1"/>
  <c r="E154" i="7"/>
  <c r="D154" i="7" s="1"/>
  <c r="C155" i="7"/>
  <c r="G57" i="7"/>
  <c r="I56" i="7"/>
  <c r="J56" i="7" s="1"/>
  <c r="E58" i="7"/>
  <c r="D58" i="7" s="1"/>
  <c r="F62" i="8" l="1"/>
  <c r="J61" i="8"/>
  <c r="L61" i="8" s="1"/>
  <c r="H61" i="8"/>
  <c r="I61" i="8"/>
  <c r="K61" i="8" s="1"/>
  <c r="D61" i="8"/>
  <c r="E61" i="8"/>
  <c r="F58" i="7"/>
  <c r="H57" i="7"/>
  <c r="L57" i="7" s="1"/>
  <c r="K60" i="7"/>
  <c r="M59" i="7"/>
  <c r="N59" i="7" s="1"/>
  <c r="C60" i="9"/>
  <c r="F59" i="9"/>
  <c r="G59" i="9" s="1"/>
  <c r="C156" i="7"/>
  <c r="E155" i="7"/>
  <c r="D155" i="7" s="1"/>
  <c r="G58" i="7"/>
  <c r="I57" i="7"/>
  <c r="J57" i="7" s="1"/>
  <c r="E59" i="7"/>
  <c r="D59" i="7" s="1"/>
  <c r="F63" i="8" l="1"/>
  <c r="J62" i="8"/>
  <c r="L62" i="8" s="1"/>
  <c r="H62" i="8"/>
  <c r="I62" i="8"/>
  <c r="K62" i="8" s="1"/>
  <c r="D62" i="8"/>
  <c r="E62" i="8"/>
  <c r="K61" i="7"/>
  <c r="M60" i="7"/>
  <c r="N60" i="7" s="1"/>
  <c r="F59" i="7"/>
  <c r="H58" i="7"/>
  <c r="L58" i="7" s="1"/>
  <c r="C61" i="9"/>
  <c r="F60" i="9"/>
  <c r="G60" i="9" s="1"/>
  <c r="E156" i="7"/>
  <c r="D156" i="7" s="1"/>
  <c r="C157" i="7"/>
  <c r="G59" i="7"/>
  <c r="I58" i="7"/>
  <c r="J58" i="7" s="1"/>
  <c r="E60" i="7"/>
  <c r="D60" i="7" s="1"/>
  <c r="F64" i="8" l="1"/>
  <c r="J63" i="8"/>
  <c r="L63" i="8" s="1"/>
  <c r="H63" i="8"/>
  <c r="I63" i="8"/>
  <c r="K63" i="8" s="1"/>
  <c r="D63" i="8"/>
  <c r="E63" i="8"/>
  <c r="F60" i="7"/>
  <c r="H59" i="7"/>
  <c r="L59" i="7" s="1"/>
  <c r="K62" i="7"/>
  <c r="M61" i="7"/>
  <c r="N61" i="7" s="1"/>
  <c r="C62" i="9"/>
  <c r="F61" i="9"/>
  <c r="G61" i="9" s="1"/>
  <c r="E157" i="7"/>
  <c r="D157" i="7" s="1"/>
  <c r="C158" i="7"/>
  <c r="G60" i="7"/>
  <c r="I59" i="7"/>
  <c r="J59" i="7" s="1"/>
  <c r="E61" i="7"/>
  <c r="D61" i="7" s="1"/>
  <c r="F65" i="8" l="1"/>
  <c r="J64" i="8"/>
  <c r="L64" i="8" s="1"/>
  <c r="H64" i="8"/>
  <c r="I64" i="8"/>
  <c r="K64" i="8" s="1"/>
  <c r="D64" i="8"/>
  <c r="E64" i="8"/>
  <c r="K63" i="7"/>
  <c r="M62" i="7"/>
  <c r="N62" i="7" s="1"/>
  <c r="F61" i="7"/>
  <c r="H60" i="7"/>
  <c r="L60" i="7" s="1"/>
  <c r="C63" i="9"/>
  <c r="F62" i="9"/>
  <c r="G62" i="9" s="1"/>
  <c r="E158" i="7"/>
  <c r="D158" i="7" s="1"/>
  <c r="C159" i="7"/>
  <c r="G61" i="7"/>
  <c r="I60" i="7"/>
  <c r="J60" i="7" s="1"/>
  <c r="E62" i="7"/>
  <c r="D62" i="7" s="1"/>
  <c r="F66" i="8" l="1"/>
  <c r="J65" i="8"/>
  <c r="L65" i="8" s="1"/>
  <c r="H65" i="8"/>
  <c r="I65" i="8"/>
  <c r="K65" i="8" s="1"/>
  <c r="D65" i="8"/>
  <c r="E65" i="8"/>
  <c r="F62" i="7"/>
  <c r="H61" i="7"/>
  <c r="L61" i="7" s="1"/>
  <c r="K64" i="7"/>
  <c r="M63" i="7"/>
  <c r="N63" i="7" s="1"/>
  <c r="C64" i="9"/>
  <c r="F63" i="9"/>
  <c r="G63" i="9" s="1"/>
  <c r="C160" i="7"/>
  <c r="E159" i="7"/>
  <c r="D159" i="7" s="1"/>
  <c r="G62" i="7"/>
  <c r="I61" i="7"/>
  <c r="J61" i="7" s="1"/>
  <c r="E63" i="7"/>
  <c r="D63" i="7" s="1"/>
  <c r="F67" i="8" l="1"/>
  <c r="J66" i="8"/>
  <c r="L66" i="8" s="1"/>
  <c r="H66" i="8"/>
  <c r="I66" i="8"/>
  <c r="K66" i="8" s="1"/>
  <c r="D66" i="8"/>
  <c r="E66" i="8"/>
  <c r="K65" i="7"/>
  <c r="M64" i="7"/>
  <c r="N64" i="7" s="1"/>
  <c r="F63" i="7"/>
  <c r="H62" i="7"/>
  <c r="L62" i="7" s="1"/>
  <c r="C65" i="9"/>
  <c r="F64" i="9"/>
  <c r="G64" i="9" s="1"/>
  <c r="E160" i="7"/>
  <c r="D160" i="7" s="1"/>
  <c r="C161" i="7"/>
  <c r="G63" i="7"/>
  <c r="I62" i="7"/>
  <c r="J62" i="7" s="1"/>
  <c r="E64" i="7"/>
  <c r="D64" i="7" s="1"/>
  <c r="F68" i="8" l="1"/>
  <c r="J67" i="8"/>
  <c r="L67" i="8" s="1"/>
  <c r="H67" i="8"/>
  <c r="I67" i="8"/>
  <c r="K67" i="8" s="1"/>
  <c r="D67" i="8"/>
  <c r="E67" i="8"/>
  <c r="F64" i="7"/>
  <c r="H63" i="7"/>
  <c r="L63" i="7" s="1"/>
  <c r="K66" i="7"/>
  <c r="M65" i="7"/>
  <c r="N65" i="7" s="1"/>
  <c r="C66" i="9"/>
  <c r="F65" i="9"/>
  <c r="G65" i="9" s="1"/>
  <c r="C162" i="7"/>
  <c r="E161" i="7"/>
  <c r="D161" i="7" s="1"/>
  <c r="G64" i="7"/>
  <c r="I63" i="7"/>
  <c r="J63" i="7" s="1"/>
  <c r="E65" i="7"/>
  <c r="D65" i="7" s="1"/>
  <c r="F69" i="8" l="1"/>
  <c r="J68" i="8"/>
  <c r="L68" i="8" s="1"/>
  <c r="H68" i="8"/>
  <c r="I68" i="8"/>
  <c r="K68" i="8" s="1"/>
  <c r="D68" i="8"/>
  <c r="E68" i="8"/>
  <c r="K67" i="7"/>
  <c r="M66" i="7"/>
  <c r="N66" i="7" s="1"/>
  <c r="F65" i="7"/>
  <c r="H64" i="7"/>
  <c r="L64" i="7" s="1"/>
  <c r="C67" i="9"/>
  <c r="F66" i="9"/>
  <c r="G66" i="9" s="1"/>
  <c r="E162" i="7"/>
  <c r="D162" i="7" s="1"/>
  <c r="C163" i="7"/>
  <c r="G65" i="7"/>
  <c r="I64" i="7"/>
  <c r="J64" i="7" s="1"/>
  <c r="E66" i="7"/>
  <c r="D66" i="7" s="1"/>
  <c r="F70" i="8" l="1"/>
  <c r="J69" i="8"/>
  <c r="L69" i="8" s="1"/>
  <c r="H69" i="8"/>
  <c r="I69" i="8"/>
  <c r="K69" i="8" s="1"/>
  <c r="D69" i="8"/>
  <c r="E69" i="8"/>
  <c r="F66" i="7"/>
  <c r="H65" i="7"/>
  <c r="L65" i="7" s="1"/>
  <c r="K68" i="7"/>
  <c r="M67" i="7"/>
  <c r="N67" i="7" s="1"/>
  <c r="C68" i="9"/>
  <c r="F67" i="9"/>
  <c r="G67" i="9" s="1"/>
  <c r="C164" i="7"/>
  <c r="E163" i="7"/>
  <c r="D163" i="7" s="1"/>
  <c r="G66" i="7"/>
  <c r="I65" i="7"/>
  <c r="J65" i="7" s="1"/>
  <c r="E67" i="7"/>
  <c r="D67" i="7" s="1"/>
  <c r="F71" i="8" l="1"/>
  <c r="J70" i="8"/>
  <c r="L70" i="8" s="1"/>
  <c r="H70" i="8"/>
  <c r="I70" i="8"/>
  <c r="K70" i="8" s="1"/>
  <c r="D70" i="8"/>
  <c r="E70" i="8"/>
  <c r="K69" i="7"/>
  <c r="M68" i="7"/>
  <c r="N68" i="7" s="1"/>
  <c r="F67" i="7"/>
  <c r="H66" i="7"/>
  <c r="L66" i="7" s="1"/>
  <c r="C69" i="9"/>
  <c r="F68" i="9"/>
  <c r="G68" i="9" s="1"/>
  <c r="E164" i="7"/>
  <c r="D164" i="7" s="1"/>
  <c r="C165" i="7"/>
  <c r="G67" i="7"/>
  <c r="I66" i="7"/>
  <c r="J66" i="7" s="1"/>
  <c r="E68" i="7"/>
  <c r="D68" i="7" s="1"/>
  <c r="F72" i="8" l="1"/>
  <c r="J71" i="8"/>
  <c r="L71" i="8" s="1"/>
  <c r="H71" i="8"/>
  <c r="I71" i="8"/>
  <c r="K71" i="8" s="1"/>
  <c r="D71" i="8"/>
  <c r="E71" i="8"/>
  <c r="F68" i="7"/>
  <c r="H67" i="7"/>
  <c r="L67" i="7" s="1"/>
  <c r="K70" i="7"/>
  <c r="M69" i="7"/>
  <c r="N69" i="7" s="1"/>
  <c r="C70" i="9"/>
  <c r="F69" i="9"/>
  <c r="G69" i="9" s="1"/>
  <c r="C166" i="7"/>
  <c r="E165" i="7"/>
  <c r="D165" i="7" s="1"/>
  <c r="G68" i="7"/>
  <c r="I67" i="7"/>
  <c r="J67" i="7" s="1"/>
  <c r="E69" i="7"/>
  <c r="D69" i="7" s="1"/>
  <c r="F73" i="8" l="1"/>
  <c r="J72" i="8"/>
  <c r="L72" i="8" s="1"/>
  <c r="H72" i="8"/>
  <c r="I72" i="8"/>
  <c r="K72" i="8" s="1"/>
  <c r="D72" i="8"/>
  <c r="E72" i="8"/>
  <c r="K71" i="7"/>
  <c r="M70" i="7"/>
  <c r="N70" i="7" s="1"/>
  <c r="F69" i="7"/>
  <c r="H68" i="7"/>
  <c r="L68" i="7" s="1"/>
  <c r="C71" i="9"/>
  <c r="F70" i="9"/>
  <c r="G70" i="9" s="1"/>
  <c r="E166" i="7"/>
  <c r="D166" i="7" s="1"/>
  <c r="C167" i="7"/>
  <c r="G69" i="7"/>
  <c r="I68" i="7"/>
  <c r="J68" i="7" s="1"/>
  <c r="E70" i="7"/>
  <c r="D70" i="7" s="1"/>
  <c r="F74" i="8" l="1"/>
  <c r="J73" i="8"/>
  <c r="L73" i="8" s="1"/>
  <c r="H73" i="8"/>
  <c r="I73" i="8"/>
  <c r="K73" i="8" s="1"/>
  <c r="D73" i="8"/>
  <c r="E73" i="8"/>
  <c r="F70" i="7"/>
  <c r="H69" i="7"/>
  <c r="L69" i="7" s="1"/>
  <c r="K72" i="7"/>
  <c r="M71" i="7"/>
  <c r="N71" i="7" s="1"/>
  <c r="C72" i="9"/>
  <c r="F71" i="9"/>
  <c r="G71" i="9" s="1"/>
  <c r="E167" i="7"/>
  <c r="D167" i="7" s="1"/>
  <c r="C168" i="7"/>
  <c r="G70" i="7"/>
  <c r="I69" i="7"/>
  <c r="J69" i="7" s="1"/>
  <c r="E71" i="7"/>
  <c r="D71" i="7" s="1"/>
  <c r="F75" i="8" l="1"/>
  <c r="J74" i="8"/>
  <c r="L74" i="8" s="1"/>
  <c r="H74" i="8"/>
  <c r="I74" i="8"/>
  <c r="K74" i="8" s="1"/>
  <c r="E74" i="8"/>
  <c r="D74" i="8"/>
  <c r="K73" i="7"/>
  <c r="M72" i="7"/>
  <c r="N72" i="7" s="1"/>
  <c r="F71" i="7"/>
  <c r="H70" i="7"/>
  <c r="L70" i="7" s="1"/>
  <c r="C73" i="9"/>
  <c r="F72" i="9"/>
  <c r="G72" i="9" s="1"/>
  <c r="E168" i="7"/>
  <c r="D168" i="7" s="1"/>
  <c r="C169" i="7"/>
  <c r="G71" i="7"/>
  <c r="I70" i="7"/>
  <c r="J70" i="7" s="1"/>
  <c r="E72" i="7"/>
  <c r="D72" i="7" s="1"/>
  <c r="F76" i="8" l="1"/>
  <c r="J75" i="8"/>
  <c r="L75" i="8" s="1"/>
  <c r="H75" i="8"/>
  <c r="I75" i="8"/>
  <c r="K75" i="8" s="1"/>
  <c r="D75" i="8"/>
  <c r="E75" i="8"/>
  <c r="F72" i="7"/>
  <c r="H71" i="7"/>
  <c r="L71" i="7" s="1"/>
  <c r="K74" i="7"/>
  <c r="M73" i="7"/>
  <c r="N73" i="7" s="1"/>
  <c r="C74" i="9"/>
  <c r="F73" i="9"/>
  <c r="G73" i="9" s="1"/>
  <c r="C170" i="7"/>
  <c r="E169" i="7"/>
  <c r="D169" i="7" s="1"/>
  <c r="G72" i="7"/>
  <c r="I71" i="7"/>
  <c r="J71" i="7" s="1"/>
  <c r="E73" i="7"/>
  <c r="D73" i="7" s="1"/>
  <c r="F77" i="8" l="1"/>
  <c r="J76" i="8"/>
  <c r="L76" i="8" s="1"/>
  <c r="H76" i="8"/>
  <c r="I76" i="8"/>
  <c r="K76" i="8" s="1"/>
  <c r="E76" i="8"/>
  <c r="D76" i="8"/>
  <c r="K75" i="7"/>
  <c r="M74" i="7"/>
  <c r="N74" i="7" s="1"/>
  <c r="F73" i="7"/>
  <c r="H72" i="7"/>
  <c r="L72" i="7" s="1"/>
  <c r="C75" i="9"/>
  <c r="F74" i="9"/>
  <c r="G74" i="9" s="1"/>
  <c r="E170" i="7"/>
  <c r="D170" i="7" s="1"/>
  <c r="C171" i="7"/>
  <c r="G73" i="7"/>
  <c r="I72" i="7"/>
  <c r="J72" i="7" s="1"/>
  <c r="E74" i="7"/>
  <c r="D74" i="7" s="1"/>
  <c r="F78" i="8" l="1"/>
  <c r="J77" i="8"/>
  <c r="L77" i="8" s="1"/>
  <c r="H77" i="8"/>
  <c r="I77" i="8"/>
  <c r="K77" i="8" s="1"/>
  <c r="D77" i="8"/>
  <c r="E77" i="8"/>
  <c r="F74" i="7"/>
  <c r="H73" i="7"/>
  <c r="L73" i="7" s="1"/>
  <c r="K76" i="7"/>
  <c r="M75" i="7"/>
  <c r="N75" i="7" s="1"/>
  <c r="C76" i="9"/>
  <c r="F75" i="9"/>
  <c r="G75" i="9" s="1"/>
  <c r="E171" i="7"/>
  <c r="D171" i="7" s="1"/>
  <c r="C172" i="7"/>
  <c r="G74" i="7"/>
  <c r="I73" i="7"/>
  <c r="J73" i="7" s="1"/>
  <c r="E75" i="7"/>
  <c r="D75" i="7" s="1"/>
  <c r="F79" i="8" l="1"/>
  <c r="J78" i="8"/>
  <c r="L78" i="8" s="1"/>
  <c r="H78" i="8"/>
  <c r="I78" i="8"/>
  <c r="K78" i="8" s="1"/>
  <c r="D78" i="8"/>
  <c r="E78" i="8"/>
  <c r="K77" i="7"/>
  <c r="M76" i="7"/>
  <c r="N76" i="7" s="1"/>
  <c r="F75" i="7"/>
  <c r="H74" i="7"/>
  <c r="L74" i="7" s="1"/>
  <c r="C77" i="9"/>
  <c r="F76" i="9"/>
  <c r="G76" i="9" s="1"/>
  <c r="E172" i="7"/>
  <c r="D172" i="7" s="1"/>
  <c r="C173" i="7"/>
  <c r="G75" i="7"/>
  <c r="I74" i="7"/>
  <c r="J74" i="7" s="1"/>
  <c r="E76" i="7"/>
  <c r="D76" i="7" s="1"/>
  <c r="F80" i="8" l="1"/>
  <c r="J79" i="8"/>
  <c r="L79" i="8" s="1"/>
  <c r="H79" i="8"/>
  <c r="I79" i="8"/>
  <c r="K79" i="8" s="1"/>
  <c r="D79" i="8"/>
  <c r="E79" i="8"/>
  <c r="F76" i="7"/>
  <c r="H75" i="7"/>
  <c r="L75" i="7" s="1"/>
  <c r="K78" i="7"/>
  <c r="M77" i="7"/>
  <c r="N77" i="7" s="1"/>
  <c r="C78" i="9"/>
  <c r="F77" i="9"/>
  <c r="G77" i="9" s="1"/>
  <c r="C174" i="7"/>
  <c r="E173" i="7"/>
  <c r="D173" i="7" s="1"/>
  <c r="G76" i="7"/>
  <c r="I75" i="7"/>
  <c r="J75" i="7" s="1"/>
  <c r="E77" i="7"/>
  <c r="D77" i="7" s="1"/>
  <c r="F81" i="8" l="1"/>
  <c r="J80" i="8"/>
  <c r="L80" i="8" s="1"/>
  <c r="H80" i="8"/>
  <c r="I80" i="8"/>
  <c r="K80" i="8" s="1"/>
  <c r="D80" i="8"/>
  <c r="E80" i="8"/>
  <c r="K79" i="7"/>
  <c r="M78" i="7"/>
  <c r="N78" i="7" s="1"/>
  <c r="F77" i="7"/>
  <c r="H76" i="7"/>
  <c r="L76" i="7" s="1"/>
  <c r="F78" i="9"/>
  <c r="G78" i="9" s="1"/>
  <c r="C79" i="9"/>
  <c r="E174" i="7"/>
  <c r="D174" i="7" s="1"/>
  <c r="C175" i="7"/>
  <c r="G77" i="7"/>
  <c r="I76" i="7"/>
  <c r="J76" i="7" s="1"/>
  <c r="E78" i="7"/>
  <c r="D78" i="7" s="1"/>
  <c r="F82" i="8" l="1"/>
  <c r="J81" i="8"/>
  <c r="L81" i="8" s="1"/>
  <c r="H81" i="8"/>
  <c r="I81" i="8"/>
  <c r="K81" i="8" s="1"/>
  <c r="D81" i="8"/>
  <c r="E81" i="8"/>
  <c r="F78" i="7"/>
  <c r="H77" i="7"/>
  <c r="L77" i="7" s="1"/>
  <c r="K80" i="7"/>
  <c r="M79" i="7"/>
  <c r="N79" i="7" s="1"/>
  <c r="C80" i="9"/>
  <c r="F79" i="9"/>
  <c r="G79" i="9" s="1"/>
  <c r="C176" i="7"/>
  <c r="E175" i="7"/>
  <c r="D175" i="7" s="1"/>
  <c r="G78" i="7"/>
  <c r="I77" i="7"/>
  <c r="J77" i="7" s="1"/>
  <c r="E79" i="7"/>
  <c r="D79" i="7" s="1"/>
  <c r="F83" i="8" l="1"/>
  <c r="J82" i="8"/>
  <c r="L82" i="8" s="1"/>
  <c r="H82" i="8"/>
  <c r="I82" i="8"/>
  <c r="K82" i="8" s="1"/>
  <c r="D82" i="8"/>
  <c r="E82" i="8"/>
  <c r="K81" i="7"/>
  <c r="M80" i="7"/>
  <c r="N80" i="7" s="1"/>
  <c r="F79" i="7"/>
  <c r="H78" i="7"/>
  <c r="L78" i="7" s="1"/>
  <c r="C81" i="9"/>
  <c r="F80" i="9"/>
  <c r="G80" i="9" s="1"/>
  <c r="E176" i="7"/>
  <c r="D176" i="7" s="1"/>
  <c r="C177" i="7"/>
  <c r="G79" i="7"/>
  <c r="I78" i="7"/>
  <c r="J78" i="7" s="1"/>
  <c r="E80" i="7"/>
  <c r="D80" i="7" s="1"/>
  <c r="F84" i="8" l="1"/>
  <c r="J83" i="8"/>
  <c r="L83" i="8" s="1"/>
  <c r="H83" i="8"/>
  <c r="I83" i="8"/>
  <c r="K83" i="8" s="1"/>
  <c r="D83" i="8"/>
  <c r="E83" i="8"/>
  <c r="F80" i="7"/>
  <c r="H79" i="7"/>
  <c r="L79" i="7" s="1"/>
  <c r="K82" i="7"/>
  <c r="M81" i="7"/>
  <c r="N81" i="7" s="1"/>
  <c r="C82" i="9"/>
  <c r="F81" i="9"/>
  <c r="G81" i="9" s="1"/>
  <c r="E177" i="7"/>
  <c r="D177" i="7" s="1"/>
  <c r="C178" i="7"/>
  <c r="G80" i="7"/>
  <c r="I79" i="7"/>
  <c r="J79" i="7" s="1"/>
  <c r="E81" i="7"/>
  <c r="D81" i="7" s="1"/>
  <c r="F85" i="8" l="1"/>
  <c r="J84" i="8"/>
  <c r="L84" i="8" s="1"/>
  <c r="H84" i="8"/>
  <c r="I84" i="8"/>
  <c r="K84" i="8" s="1"/>
  <c r="D84" i="8"/>
  <c r="E84" i="8"/>
  <c r="K83" i="7"/>
  <c r="M82" i="7"/>
  <c r="N82" i="7" s="1"/>
  <c r="F81" i="7"/>
  <c r="H80" i="7"/>
  <c r="L80" i="7" s="1"/>
  <c r="C83" i="9"/>
  <c r="F82" i="9"/>
  <c r="G82" i="9" s="1"/>
  <c r="E178" i="7"/>
  <c r="D178" i="7" s="1"/>
  <c r="C179" i="7"/>
  <c r="G81" i="7"/>
  <c r="I80" i="7"/>
  <c r="J80" i="7" s="1"/>
  <c r="E82" i="7"/>
  <c r="D82" i="7" s="1"/>
  <c r="F86" i="8" l="1"/>
  <c r="J85" i="8"/>
  <c r="L85" i="8" s="1"/>
  <c r="H85" i="8"/>
  <c r="I85" i="8"/>
  <c r="K85" i="8" s="1"/>
  <c r="D85" i="8"/>
  <c r="E85" i="8"/>
  <c r="F82" i="7"/>
  <c r="H81" i="7"/>
  <c r="L81" i="7" s="1"/>
  <c r="K84" i="7"/>
  <c r="M83" i="7"/>
  <c r="N83" i="7" s="1"/>
  <c r="C84" i="9"/>
  <c r="F83" i="9"/>
  <c r="G83" i="9" s="1"/>
  <c r="C180" i="7"/>
  <c r="E179" i="7"/>
  <c r="D179" i="7" s="1"/>
  <c r="G82" i="7"/>
  <c r="I81" i="7"/>
  <c r="J81" i="7" s="1"/>
  <c r="E83" i="7"/>
  <c r="D83" i="7" s="1"/>
  <c r="F87" i="8" l="1"/>
  <c r="J86" i="8"/>
  <c r="L86" i="8" s="1"/>
  <c r="H86" i="8"/>
  <c r="I86" i="8"/>
  <c r="K86" i="8" s="1"/>
  <c r="D86" i="8"/>
  <c r="E86" i="8"/>
  <c r="K85" i="7"/>
  <c r="M84" i="7"/>
  <c r="N84" i="7" s="1"/>
  <c r="F83" i="7"/>
  <c r="H82" i="7"/>
  <c r="L82" i="7" s="1"/>
  <c r="C85" i="9"/>
  <c r="F84" i="9"/>
  <c r="G84" i="9" s="1"/>
  <c r="E180" i="7"/>
  <c r="D180" i="7" s="1"/>
  <c r="C181" i="7"/>
  <c r="G83" i="7"/>
  <c r="I82" i="7"/>
  <c r="J82" i="7" s="1"/>
  <c r="E84" i="7"/>
  <c r="D84" i="7" s="1"/>
  <c r="F88" i="8" l="1"/>
  <c r="J87" i="8"/>
  <c r="L87" i="8" s="1"/>
  <c r="H87" i="8"/>
  <c r="I87" i="8"/>
  <c r="K87" i="8" s="1"/>
  <c r="D87" i="8"/>
  <c r="E87" i="8"/>
  <c r="F84" i="7"/>
  <c r="H83" i="7"/>
  <c r="L83" i="7" s="1"/>
  <c r="K86" i="7"/>
  <c r="M85" i="7"/>
  <c r="N85" i="7" s="1"/>
  <c r="C86" i="9"/>
  <c r="F85" i="9"/>
  <c r="G85" i="9" s="1"/>
  <c r="C182" i="7"/>
  <c r="E181" i="7"/>
  <c r="D181" i="7" s="1"/>
  <c r="G84" i="7"/>
  <c r="I83" i="7"/>
  <c r="J83" i="7" s="1"/>
  <c r="E85" i="7"/>
  <c r="D85" i="7" s="1"/>
  <c r="F89" i="8" l="1"/>
  <c r="J88" i="8"/>
  <c r="L88" i="8" s="1"/>
  <c r="H88" i="8"/>
  <c r="I88" i="8"/>
  <c r="K88" i="8" s="1"/>
  <c r="D88" i="8"/>
  <c r="E88" i="8"/>
  <c r="K87" i="7"/>
  <c r="M86" i="7"/>
  <c r="N86" i="7" s="1"/>
  <c r="F85" i="7"/>
  <c r="H84" i="7"/>
  <c r="L84" i="7" s="1"/>
  <c r="C87" i="9"/>
  <c r="F86" i="9"/>
  <c r="G86" i="9" s="1"/>
  <c r="E182" i="7"/>
  <c r="D182" i="7" s="1"/>
  <c r="C183" i="7"/>
  <c r="G85" i="7"/>
  <c r="I84" i="7"/>
  <c r="J84" i="7" s="1"/>
  <c r="E86" i="7"/>
  <c r="D86" i="7" s="1"/>
  <c r="F90" i="8" l="1"/>
  <c r="J89" i="8"/>
  <c r="L89" i="8" s="1"/>
  <c r="H89" i="8"/>
  <c r="I89" i="8"/>
  <c r="K89" i="8" s="1"/>
  <c r="D89" i="8"/>
  <c r="E89" i="8"/>
  <c r="F86" i="7"/>
  <c r="H85" i="7"/>
  <c r="L85" i="7" s="1"/>
  <c r="K88" i="7"/>
  <c r="M87" i="7"/>
  <c r="N87" i="7" s="1"/>
  <c r="C88" i="9"/>
  <c r="F87" i="9"/>
  <c r="G87" i="9" s="1"/>
  <c r="C184" i="7"/>
  <c r="E183" i="7"/>
  <c r="D183" i="7" s="1"/>
  <c r="G86" i="7"/>
  <c r="I85" i="7"/>
  <c r="J85" i="7" s="1"/>
  <c r="E87" i="7"/>
  <c r="D87" i="7" s="1"/>
  <c r="F91" i="8" l="1"/>
  <c r="J90" i="8"/>
  <c r="L90" i="8" s="1"/>
  <c r="H90" i="8"/>
  <c r="I90" i="8"/>
  <c r="K90" i="8" s="1"/>
  <c r="D90" i="8"/>
  <c r="E90" i="8"/>
  <c r="K89" i="7"/>
  <c r="M88" i="7"/>
  <c r="N88" i="7" s="1"/>
  <c r="F87" i="7"/>
  <c r="H86" i="7"/>
  <c r="L86" i="7" s="1"/>
  <c r="C89" i="9"/>
  <c r="F88" i="9"/>
  <c r="G88" i="9" s="1"/>
  <c r="C185" i="7"/>
  <c r="E184" i="7"/>
  <c r="D184" i="7" s="1"/>
  <c r="G87" i="7"/>
  <c r="I86" i="7"/>
  <c r="J86" i="7" s="1"/>
  <c r="E88" i="7"/>
  <c r="D88" i="7" s="1"/>
  <c r="F92" i="8" l="1"/>
  <c r="J91" i="8"/>
  <c r="L91" i="8" s="1"/>
  <c r="H91" i="8"/>
  <c r="I91" i="8"/>
  <c r="K91" i="8" s="1"/>
  <c r="D91" i="8"/>
  <c r="E91" i="8"/>
  <c r="F88" i="7"/>
  <c r="H87" i="7"/>
  <c r="L87" i="7" s="1"/>
  <c r="K90" i="7"/>
  <c r="M89" i="7"/>
  <c r="N89" i="7" s="1"/>
  <c r="C90" i="9"/>
  <c r="F89" i="9"/>
  <c r="G89" i="9" s="1"/>
  <c r="C186" i="7"/>
  <c r="E185" i="7"/>
  <c r="D185" i="7" s="1"/>
  <c r="G88" i="7"/>
  <c r="I87" i="7"/>
  <c r="J87" i="7" s="1"/>
  <c r="E89" i="7"/>
  <c r="D89" i="7" s="1"/>
  <c r="F93" i="8" l="1"/>
  <c r="J92" i="8"/>
  <c r="L92" i="8" s="1"/>
  <c r="H92" i="8"/>
  <c r="I92" i="8"/>
  <c r="K92" i="8" s="1"/>
  <c r="E92" i="8"/>
  <c r="D92" i="8"/>
  <c r="K91" i="7"/>
  <c r="M90" i="7"/>
  <c r="N90" i="7" s="1"/>
  <c r="F89" i="7"/>
  <c r="H88" i="7"/>
  <c r="L88" i="7" s="1"/>
  <c r="C91" i="9"/>
  <c r="F90" i="9"/>
  <c r="G90" i="9" s="1"/>
  <c r="E186" i="7"/>
  <c r="D186" i="7" s="1"/>
  <c r="C187" i="7"/>
  <c r="G89" i="7"/>
  <c r="I88" i="7"/>
  <c r="J88" i="7" s="1"/>
  <c r="E90" i="7"/>
  <c r="D90" i="7" s="1"/>
  <c r="F94" i="8" l="1"/>
  <c r="J93" i="8"/>
  <c r="L93" i="8" s="1"/>
  <c r="H93" i="8"/>
  <c r="I93" i="8"/>
  <c r="K93" i="8" s="1"/>
  <c r="D93" i="8"/>
  <c r="E93" i="8"/>
  <c r="F90" i="7"/>
  <c r="H89" i="7"/>
  <c r="L89" i="7" s="1"/>
  <c r="K92" i="7"/>
  <c r="M91" i="7"/>
  <c r="N91" i="7" s="1"/>
  <c r="C92" i="9"/>
  <c r="F91" i="9"/>
  <c r="G91" i="9" s="1"/>
  <c r="E187" i="7"/>
  <c r="D187" i="7" s="1"/>
  <c r="C188" i="7"/>
  <c r="G90" i="7"/>
  <c r="I89" i="7"/>
  <c r="J89" i="7" s="1"/>
  <c r="E91" i="7"/>
  <c r="D91" i="7" s="1"/>
  <c r="F95" i="8" l="1"/>
  <c r="J94" i="8"/>
  <c r="L94" i="8" s="1"/>
  <c r="H94" i="8"/>
  <c r="I94" i="8"/>
  <c r="K94" i="8" s="1"/>
  <c r="D94" i="8"/>
  <c r="E94" i="8"/>
  <c r="K93" i="7"/>
  <c r="M92" i="7"/>
  <c r="N92" i="7" s="1"/>
  <c r="F91" i="7"/>
  <c r="H90" i="7"/>
  <c r="L90" i="7" s="1"/>
  <c r="C93" i="9"/>
  <c r="F92" i="9"/>
  <c r="G92" i="9" s="1"/>
  <c r="C189" i="7"/>
  <c r="E188" i="7"/>
  <c r="D188" i="7" s="1"/>
  <c r="G91" i="7"/>
  <c r="I90" i="7"/>
  <c r="J90" i="7" s="1"/>
  <c r="E92" i="7"/>
  <c r="D92" i="7" s="1"/>
  <c r="F96" i="8" l="1"/>
  <c r="J95" i="8"/>
  <c r="L95" i="8" s="1"/>
  <c r="H95" i="8"/>
  <c r="I95" i="8"/>
  <c r="K95" i="8" s="1"/>
  <c r="D95" i="8"/>
  <c r="E95" i="8"/>
  <c r="F92" i="7"/>
  <c r="H91" i="7"/>
  <c r="L91" i="7" s="1"/>
  <c r="K94" i="7"/>
  <c r="M93" i="7"/>
  <c r="N93" i="7" s="1"/>
  <c r="C94" i="9"/>
  <c r="F93" i="9"/>
  <c r="G93" i="9" s="1"/>
  <c r="C190" i="7"/>
  <c r="E189" i="7"/>
  <c r="D189" i="7" s="1"/>
  <c r="G92" i="7"/>
  <c r="I91" i="7"/>
  <c r="J91" i="7" s="1"/>
  <c r="E93" i="7"/>
  <c r="D93" i="7" s="1"/>
  <c r="F97" i="8" l="1"/>
  <c r="J96" i="8"/>
  <c r="L96" i="8" s="1"/>
  <c r="H96" i="8"/>
  <c r="I96" i="8"/>
  <c r="K96" i="8" s="1"/>
  <c r="D96" i="8"/>
  <c r="E96" i="8"/>
  <c r="K95" i="7"/>
  <c r="M94" i="7"/>
  <c r="N94" i="7" s="1"/>
  <c r="F93" i="7"/>
  <c r="H92" i="7"/>
  <c r="L92" i="7" s="1"/>
  <c r="C95" i="9"/>
  <c r="F94" i="9"/>
  <c r="G94" i="9" s="1"/>
  <c r="E190" i="7"/>
  <c r="D190" i="7" s="1"/>
  <c r="C191" i="7"/>
  <c r="G93" i="7"/>
  <c r="I92" i="7"/>
  <c r="J92" i="7" s="1"/>
  <c r="E94" i="7"/>
  <c r="D94" i="7" s="1"/>
  <c r="F98" i="8" l="1"/>
  <c r="J97" i="8"/>
  <c r="L97" i="8" s="1"/>
  <c r="H97" i="8"/>
  <c r="I97" i="8"/>
  <c r="K97" i="8" s="1"/>
  <c r="E97" i="8"/>
  <c r="D97" i="8"/>
  <c r="F94" i="7"/>
  <c r="H93" i="7"/>
  <c r="L93" i="7" s="1"/>
  <c r="K96" i="7"/>
  <c r="M95" i="7"/>
  <c r="N95" i="7" s="1"/>
  <c r="C96" i="9"/>
  <c r="F95" i="9"/>
  <c r="G95" i="9" s="1"/>
  <c r="E191" i="7"/>
  <c r="D191" i="7" s="1"/>
  <c r="C192" i="7"/>
  <c r="G94" i="7"/>
  <c r="I93" i="7"/>
  <c r="J93" i="7" s="1"/>
  <c r="E95" i="7"/>
  <c r="D95" i="7" s="1"/>
  <c r="F99" i="8" l="1"/>
  <c r="J98" i="8"/>
  <c r="L98" i="8" s="1"/>
  <c r="H98" i="8"/>
  <c r="I98" i="8"/>
  <c r="K98" i="8" s="1"/>
  <c r="D98" i="8"/>
  <c r="E98" i="8"/>
  <c r="K97" i="7"/>
  <c r="M96" i="7"/>
  <c r="N96" i="7" s="1"/>
  <c r="F95" i="7"/>
  <c r="H94" i="7"/>
  <c r="L94" i="7" s="1"/>
  <c r="C97" i="9"/>
  <c r="F96" i="9"/>
  <c r="G96" i="9" s="1"/>
  <c r="C193" i="7"/>
  <c r="E192" i="7"/>
  <c r="D192" i="7" s="1"/>
  <c r="G95" i="7"/>
  <c r="I94" i="7"/>
  <c r="J94" i="7" s="1"/>
  <c r="E96" i="7"/>
  <c r="D96" i="7" s="1"/>
  <c r="F100" i="8" l="1"/>
  <c r="J99" i="8"/>
  <c r="L99" i="8" s="1"/>
  <c r="H99" i="8"/>
  <c r="I99" i="8"/>
  <c r="K99" i="8" s="1"/>
  <c r="D99" i="8"/>
  <c r="E99" i="8"/>
  <c r="F96" i="7"/>
  <c r="H95" i="7"/>
  <c r="L95" i="7" s="1"/>
  <c r="K98" i="7"/>
  <c r="M97" i="7"/>
  <c r="N97" i="7" s="1"/>
  <c r="C98" i="9"/>
  <c r="F97" i="9"/>
  <c r="G97" i="9" s="1"/>
  <c r="C194" i="7"/>
  <c r="E193" i="7"/>
  <c r="D193" i="7" s="1"/>
  <c r="G96" i="7"/>
  <c r="I95" i="7"/>
  <c r="J95" i="7" s="1"/>
  <c r="E97" i="7"/>
  <c r="D97" i="7" s="1"/>
  <c r="F101" i="8" l="1"/>
  <c r="J100" i="8"/>
  <c r="L100" i="8" s="1"/>
  <c r="H100" i="8"/>
  <c r="I100" i="8"/>
  <c r="K100" i="8" s="1"/>
  <c r="D100" i="8"/>
  <c r="E100" i="8"/>
  <c r="K99" i="7"/>
  <c r="M98" i="7"/>
  <c r="N98" i="7" s="1"/>
  <c r="F97" i="7"/>
  <c r="H96" i="7"/>
  <c r="L96" i="7" s="1"/>
  <c r="C99" i="9"/>
  <c r="F98" i="9"/>
  <c r="G98" i="9" s="1"/>
  <c r="E194" i="7"/>
  <c r="D194" i="7" s="1"/>
  <c r="C195" i="7"/>
  <c r="G97" i="7"/>
  <c r="I96" i="7"/>
  <c r="J96" i="7" s="1"/>
  <c r="E98" i="7"/>
  <c r="D98" i="7" s="1"/>
  <c r="F102" i="8" l="1"/>
  <c r="J101" i="8"/>
  <c r="L101" i="8" s="1"/>
  <c r="H101" i="8"/>
  <c r="I101" i="8"/>
  <c r="K101" i="8" s="1"/>
  <c r="D101" i="8"/>
  <c r="E101" i="8"/>
  <c r="F98" i="7"/>
  <c r="H97" i="7"/>
  <c r="L97" i="7" s="1"/>
  <c r="K100" i="7"/>
  <c r="M99" i="7"/>
  <c r="N99" i="7" s="1"/>
  <c r="C100" i="9"/>
  <c r="F99" i="9"/>
  <c r="G99" i="9" s="1"/>
  <c r="E195" i="7"/>
  <c r="D195" i="7" s="1"/>
  <c r="C196" i="7"/>
  <c r="G98" i="7"/>
  <c r="I97" i="7"/>
  <c r="J97" i="7" s="1"/>
  <c r="E99" i="7"/>
  <c r="D99" i="7" s="1"/>
  <c r="F103" i="8" l="1"/>
  <c r="J102" i="8"/>
  <c r="L102" i="8" s="1"/>
  <c r="H102" i="8"/>
  <c r="I102" i="8"/>
  <c r="K102" i="8" s="1"/>
  <c r="D102" i="8"/>
  <c r="E102" i="8"/>
  <c r="K101" i="7"/>
  <c r="M100" i="7"/>
  <c r="N100" i="7" s="1"/>
  <c r="F99" i="7"/>
  <c r="H98" i="7"/>
  <c r="L98" i="7" s="1"/>
  <c r="C101" i="9"/>
  <c r="F100" i="9"/>
  <c r="G100" i="9" s="1"/>
  <c r="E196" i="7"/>
  <c r="D196" i="7" s="1"/>
  <c r="C197" i="7"/>
  <c r="G99" i="7"/>
  <c r="I98" i="7"/>
  <c r="J98" i="7" s="1"/>
  <c r="E100" i="7"/>
  <c r="D100" i="7" s="1"/>
  <c r="F104" i="8" l="1"/>
  <c r="J103" i="8"/>
  <c r="L103" i="8" s="1"/>
  <c r="H103" i="8"/>
  <c r="I103" i="8"/>
  <c r="K103" i="8" s="1"/>
  <c r="D103" i="8"/>
  <c r="E103" i="8"/>
  <c r="F100" i="7"/>
  <c r="H99" i="7"/>
  <c r="L99" i="7" s="1"/>
  <c r="K102" i="7"/>
  <c r="M101" i="7"/>
  <c r="N101" i="7" s="1"/>
  <c r="C102" i="9"/>
  <c r="F101" i="9"/>
  <c r="G101" i="9" s="1"/>
  <c r="E197" i="7"/>
  <c r="D197" i="7" s="1"/>
  <c r="C198" i="7"/>
  <c r="G100" i="7"/>
  <c r="I99" i="7"/>
  <c r="J99" i="7" s="1"/>
  <c r="E101" i="7"/>
  <c r="D101" i="7" s="1"/>
  <c r="F105" i="8" l="1"/>
  <c r="J104" i="8"/>
  <c r="L104" i="8" s="1"/>
  <c r="H104" i="8"/>
  <c r="I104" i="8"/>
  <c r="K104" i="8" s="1"/>
  <c r="D104" i="8"/>
  <c r="E104" i="8"/>
  <c r="K103" i="7"/>
  <c r="M102" i="7"/>
  <c r="N102" i="7" s="1"/>
  <c r="F101" i="7"/>
  <c r="H100" i="7"/>
  <c r="L100" i="7" s="1"/>
  <c r="C103" i="9"/>
  <c r="F102" i="9"/>
  <c r="G102" i="9" s="1"/>
  <c r="E198" i="7"/>
  <c r="D198" i="7" s="1"/>
  <c r="C199" i="7"/>
  <c r="G101" i="7"/>
  <c r="I100" i="7"/>
  <c r="J100" i="7" s="1"/>
  <c r="E102" i="7"/>
  <c r="D102" i="7" s="1"/>
  <c r="F106" i="8" l="1"/>
  <c r="J105" i="8"/>
  <c r="L105" i="8" s="1"/>
  <c r="H105" i="8"/>
  <c r="I105" i="8"/>
  <c r="K105" i="8" s="1"/>
  <c r="D105" i="8"/>
  <c r="E105" i="8"/>
  <c r="F102" i="7"/>
  <c r="H101" i="7"/>
  <c r="L101" i="7" s="1"/>
  <c r="K104" i="7"/>
  <c r="M103" i="7"/>
  <c r="N103" i="7" s="1"/>
  <c r="C104" i="9"/>
  <c r="F103" i="9"/>
  <c r="G103" i="9" s="1"/>
  <c r="E199" i="7"/>
  <c r="D199" i="7" s="1"/>
  <c r="C200" i="7"/>
  <c r="G102" i="7"/>
  <c r="I101" i="7"/>
  <c r="J101" i="7" s="1"/>
  <c r="E103" i="7"/>
  <c r="D103" i="7" s="1"/>
  <c r="F107" i="8" l="1"/>
  <c r="J106" i="8"/>
  <c r="L106" i="8" s="1"/>
  <c r="H106" i="8"/>
  <c r="I106" i="8"/>
  <c r="K106" i="8" s="1"/>
  <c r="D106" i="8"/>
  <c r="E106" i="8"/>
  <c r="K105" i="7"/>
  <c r="M104" i="7"/>
  <c r="N104" i="7" s="1"/>
  <c r="F103" i="7"/>
  <c r="H102" i="7"/>
  <c r="L102" i="7" s="1"/>
  <c r="C105" i="9"/>
  <c r="F104" i="9"/>
  <c r="G104" i="9" s="1"/>
  <c r="E200" i="7"/>
  <c r="D200" i="7" s="1"/>
  <c r="C201" i="7"/>
  <c r="G103" i="7"/>
  <c r="I102" i="7"/>
  <c r="J102" i="7" s="1"/>
  <c r="E104" i="7"/>
  <c r="D104" i="7" s="1"/>
  <c r="F108" i="8" l="1"/>
  <c r="J107" i="8"/>
  <c r="L107" i="8" s="1"/>
  <c r="H107" i="8"/>
  <c r="I107" i="8"/>
  <c r="K107" i="8" s="1"/>
  <c r="D107" i="8"/>
  <c r="E107" i="8"/>
  <c r="F104" i="7"/>
  <c r="H103" i="7"/>
  <c r="L103" i="7" s="1"/>
  <c r="F105" i="9"/>
  <c r="G105" i="9" s="1"/>
  <c r="C106" i="9"/>
  <c r="K106" i="7"/>
  <c r="M105" i="7"/>
  <c r="N105" i="7" s="1"/>
  <c r="E201" i="7"/>
  <c r="D201" i="7" s="1"/>
  <c r="C202" i="7"/>
  <c r="G104" i="7"/>
  <c r="I103" i="7"/>
  <c r="J103" i="7" s="1"/>
  <c r="E105" i="7"/>
  <c r="D105" i="7" s="1"/>
  <c r="F109" i="8" l="1"/>
  <c r="J108" i="8"/>
  <c r="L108" i="8" s="1"/>
  <c r="H108" i="8"/>
  <c r="I108" i="8"/>
  <c r="K108" i="8" s="1"/>
  <c r="E108" i="8"/>
  <c r="D108" i="8"/>
  <c r="F106" i="9"/>
  <c r="G106" i="9" s="1"/>
  <c r="C107" i="9"/>
  <c r="K107" i="7"/>
  <c r="M106" i="7"/>
  <c r="N106" i="7" s="1"/>
  <c r="F105" i="7"/>
  <c r="H104" i="7"/>
  <c r="L104" i="7" s="1"/>
  <c r="E202" i="7"/>
  <c r="D202" i="7" s="1"/>
  <c r="C203" i="7"/>
  <c r="G105" i="7"/>
  <c r="I104" i="7"/>
  <c r="J104" i="7" s="1"/>
  <c r="E106" i="7"/>
  <c r="D106" i="7" s="1"/>
  <c r="F110" i="8" l="1"/>
  <c r="J109" i="8"/>
  <c r="L109" i="8" s="1"/>
  <c r="H109" i="8"/>
  <c r="I109" i="8"/>
  <c r="K109" i="8" s="1"/>
  <c r="D109" i="8"/>
  <c r="E109" i="8"/>
  <c r="F106" i="7"/>
  <c r="H105" i="7"/>
  <c r="L105" i="7" s="1"/>
  <c r="K108" i="7"/>
  <c r="M107" i="7"/>
  <c r="N107" i="7" s="1"/>
  <c r="F107" i="9"/>
  <c r="G107" i="9" s="1"/>
  <c r="C108" i="9"/>
  <c r="E203" i="7"/>
  <c r="D203" i="7" s="1"/>
  <c r="C204" i="7"/>
  <c r="G106" i="7"/>
  <c r="I105" i="7"/>
  <c r="J105" i="7" s="1"/>
  <c r="E107" i="7"/>
  <c r="D107" i="7" s="1"/>
  <c r="F111" i="8" l="1"/>
  <c r="J110" i="8"/>
  <c r="L110" i="8" s="1"/>
  <c r="H110" i="8"/>
  <c r="I110" i="8"/>
  <c r="K110" i="8" s="1"/>
  <c r="E110" i="8"/>
  <c r="D110" i="8"/>
  <c r="K109" i="7"/>
  <c r="M108" i="7"/>
  <c r="N108" i="7" s="1"/>
  <c r="F108" i="9"/>
  <c r="G108" i="9" s="1"/>
  <c r="C109" i="9"/>
  <c r="F107" i="7"/>
  <c r="H106" i="7"/>
  <c r="L106" i="7" s="1"/>
  <c r="C205" i="7"/>
  <c r="E204" i="7"/>
  <c r="D204" i="7" s="1"/>
  <c r="G107" i="7"/>
  <c r="I106" i="7"/>
  <c r="J106" i="7" s="1"/>
  <c r="E108" i="7"/>
  <c r="D108" i="7" s="1"/>
  <c r="F112" i="8" l="1"/>
  <c r="J111" i="8"/>
  <c r="L111" i="8" s="1"/>
  <c r="H111" i="8"/>
  <c r="I111" i="8"/>
  <c r="K111" i="8" s="1"/>
  <c r="E111" i="8"/>
  <c r="D111" i="8"/>
  <c r="F109" i="9"/>
  <c r="G109" i="9" s="1"/>
  <c r="C110" i="9"/>
  <c r="F110" i="9" s="1"/>
  <c r="G110" i="9" s="1"/>
  <c r="F108" i="7"/>
  <c r="H107" i="7"/>
  <c r="L107" i="7" s="1"/>
  <c r="K110" i="7"/>
  <c r="M109" i="7"/>
  <c r="N109" i="7" s="1"/>
  <c r="C206" i="7"/>
  <c r="E205" i="7"/>
  <c r="D205" i="7" s="1"/>
  <c r="G108" i="7"/>
  <c r="I107" i="7"/>
  <c r="J107" i="7" s="1"/>
  <c r="F113" i="8" l="1"/>
  <c r="J112" i="8"/>
  <c r="L112" i="8" s="1"/>
  <c r="H112" i="8"/>
  <c r="I112" i="8"/>
  <c r="K112" i="8" s="1"/>
  <c r="E112" i="8"/>
  <c r="D112" i="8"/>
  <c r="F109" i="7"/>
  <c r="H108" i="7"/>
  <c r="L108" i="7" s="1"/>
  <c r="K111" i="7"/>
  <c r="M110" i="7"/>
  <c r="N110" i="7" s="1"/>
  <c r="C207" i="7"/>
  <c r="E206" i="7"/>
  <c r="D206" i="7" s="1"/>
  <c r="G109" i="7"/>
  <c r="I108" i="7"/>
  <c r="J108" i="7" s="1"/>
  <c r="F114" i="8" l="1"/>
  <c r="J113" i="8"/>
  <c r="L113" i="8" s="1"/>
  <c r="H113" i="8"/>
  <c r="I113" i="8"/>
  <c r="K113" i="8" s="1"/>
  <c r="D113" i="8"/>
  <c r="E113" i="8"/>
  <c r="K112" i="7"/>
  <c r="M111" i="7"/>
  <c r="N111" i="7" s="1"/>
  <c r="H109" i="7"/>
  <c r="L109" i="7" s="1"/>
  <c r="F110" i="7"/>
  <c r="C208" i="7"/>
  <c r="E207" i="7"/>
  <c r="D207" i="7" s="1"/>
  <c r="G110" i="7"/>
  <c r="I109" i="7"/>
  <c r="J109" i="7" s="1"/>
  <c r="F115" i="8" l="1"/>
  <c r="J114" i="8"/>
  <c r="L114" i="8" s="1"/>
  <c r="H114" i="8"/>
  <c r="I114" i="8"/>
  <c r="K114" i="8" s="1"/>
  <c r="E114" i="8"/>
  <c r="D114" i="8"/>
  <c r="F111" i="7"/>
  <c r="H110" i="7"/>
  <c r="L110" i="7" s="1"/>
  <c r="K113" i="7"/>
  <c r="M112" i="7"/>
  <c r="N112" i="7" s="1"/>
  <c r="C209" i="7"/>
  <c r="C210" i="7" s="1"/>
  <c r="E210" i="7" s="1"/>
  <c r="D210" i="7" s="1"/>
  <c r="E208" i="7"/>
  <c r="D208" i="7" s="1"/>
  <c r="G111" i="7"/>
  <c r="I110" i="7"/>
  <c r="J110" i="7" s="1"/>
  <c r="F116" i="8" l="1"/>
  <c r="J115" i="8"/>
  <c r="L115" i="8" s="1"/>
  <c r="H115" i="8"/>
  <c r="I115" i="8"/>
  <c r="K115" i="8" s="1"/>
  <c r="D115" i="8"/>
  <c r="E115" i="8"/>
  <c r="K114" i="7"/>
  <c r="M113" i="7"/>
  <c r="N113" i="7" s="1"/>
  <c r="F112" i="7"/>
  <c r="H111" i="7"/>
  <c r="L111" i="7" s="1"/>
  <c r="E209" i="7"/>
  <c r="D209" i="7" s="1"/>
  <c r="I111" i="7"/>
  <c r="J111" i="7" s="1"/>
  <c r="G112" i="7"/>
  <c r="F117" i="8" l="1"/>
  <c r="J116" i="8"/>
  <c r="L116" i="8" s="1"/>
  <c r="H116" i="8"/>
  <c r="I116" i="8"/>
  <c r="K116" i="8" s="1"/>
  <c r="D116" i="8"/>
  <c r="E116" i="8"/>
  <c r="F113" i="7"/>
  <c r="H112" i="7"/>
  <c r="L112" i="7" s="1"/>
  <c r="K115" i="7"/>
  <c r="M114" i="7"/>
  <c r="N114" i="7" s="1"/>
  <c r="C211" i="7"/>
  <c r="G113" i="7"/>
  <c r="I112" i="7"/>
  <c r="J112" i="7" s="1"/>
  <c r="F118" i="8" l="1"/>
  <c r="J117" i="8"/>
  <c r="L117" i="8" s="1"/>
  <c r="H117" i="8"/>
  <c r="I117" i="8"/>
  <c r="K117" i="8" s="1"/>
  <c r="D117" i="8"/>
  <c r="E117" i="8"/>
  <c r="K116" i="7"/>
  <c r="M115" i="7"/>
  <c r="N115" i="7" s="1"/>
  <c r="F114" i="7"/>
  <c r="H113" i="7"/>
  <c r="L113" i="7" s="1"/>
  <c r="C212" i="7"/>
  <c r="E211" i="7"/>
  <c r="D211" i="7" s="1"/>
  <c r="I113" i="7"/>
  <c r="J113" i="7" s="1"/>
  <c r="G114" i="7"/>
  <c r="F119" i="8" l="1"/>
  <c r="J118" i="8"/>
  <c r="L118" i="8" s="1"/>
  <c r="H118" i="8"/>
  <c r="I118" i="8"/>
  <c r="K118" i="8" s="1"/>
  <c r="D118" i="8"/>
  <c r="E118" i="8"/>
  <c r="F115" i="7"/>
  <c r="H114" i="7"/>
  <c r="L114" i="7" s="1"/>
  <c r="K117" i="7"/>
  <c r="M116" i="7"/>
  <c r="N116" i="7" s="1"/>
  <c r="C213" i="7"/>
  <c r="E212" i="7"/>
  <c r="D212" i="7" s="1"/>
  <c r="G115" i="7"/>
  <c r="I114" i="7"/>
  <c r="J114" i="7" s="1"/>
  <c r="F120" i="8" l="1"/>
  <c r="J119" i="8"/>
  <c r="L119" i="8" s="1"/>
  <c r="H119" i="8"/>
  <c r="I119" i="8"/>
  <c r="K119" i="8" s="1"/>
  <c r="D119" i="8"/>
  <c r="E119" i="8"/>
  <c r="K118" i="7"/>
  <c r="M117" i="7"/>
  <c r="N117" i="7" s="1"/>
  <c r="F116" i="7"/>
  <c r="H115" i="7"/>
  <c r="L115" i="7" s="1"/>
  <c r="E213" i="7"/>
  <c r="D213" i="7" s="1"/>
  <c r="C214" i="7"/>
  <c r="I115" i="7"/>
  <c r="J115" i="7" s="1"/>
  <c r="G116" i="7"/>
  <c r="F121" i="8" l="1"/>
  <c r="J120" i="8"/>
  <c r="L120" i="8" s="1"/>
  <c r="H120" i="8"/>
  <c r="I120" i="8"/>
  <c r="K120" i="8" s="1"/>
  <c r="D120" i="8"/>
  <c r="E120" i="8"/>
  <c r="F117" i="7"/>
  <c r="H116" i="7"/>
  <c r="L116" i="7" s="1"/>
  <c r="K119" i="7"/>
  <c r="M118" i="7"/>
  <c r="N118" i="7" s="1"/>
  <c r="C215" i="7"/>
  <c r="E214" i="7"/>
  <c r="D214" i="7" s="1"/>
  <c r="G117" i="7"/>
  <c r="I116" i="7"/>
  <c r="J116" i="7" s="1"/>
  <c r="F122" i="8" l="1"/>
  <c r="J121" i="8"/>
  <c r="L121" i="8" s="1"/>
  <c r="H121" i="8"/>
  <c r="I121" i="8"/>
  <c r="K121" i="8" s="1"/>
  <c r="D121" i="8"/>
  <c r="E121" i="8"/>
  <c r="K120" i="7"/>
  <c r="M119" i="7"/>
  <c r="N119" i="7" s="1"/>
  <c r="F118" i="7"/>
  <c r="H117" i="7"/>
  <c r="L117" i="7" s="1"/>
  <c r="C216" i="7"/>
  <c r="E215" i="7"/>
  <c r="D215" i="7" s="1"/>
  <c r="G118" i="7"/>
  <c r="I117" i="7"/>
  <c r="J117" i="7" s="1"/>
  <c r="F123" i="8" l="1"/>
  <c r="J122" i="8"/>
  <c r="L122" i="8" s="1"/>
  <c r="H122" i="8"/>
  <c r="I122" i="8"/>
  <c r="K122" i="8" s="1"/>
  <c r="D122" i="8"/>
  <c r="E122" i="8"/>
  <c r="F119" i="7"/>
  <c r="H118" i="7"/>
  <c r="L118" i="7" s="1"/>
  <c r="K121" i="7"/>
  <c r="M120" i="7"/>
  <c r="N120" i="7" s="1"/>
  <c r="E216" i="7"/>
  <c r="D216" i="7" s="1"/>
  <c r="C217" i="7"/>
  <c r="I118" i="7"/>
  <c r="J118" i="7" s="1"/>
  <c r="G119" i="7"/>
  <c r="F124" i="8" l="1"/>
  <c r="J123" i="8"/>
  <c r="L123" i="8" s="1"/>
  <c r="H123" i="8"/>
  <c r="I123" i="8"/>
  <c r="K123" i="8" s="1"/>
  <c r="D123" i="8"/>
  <c r="E123" i="8"/>
  <c r="K122" i="7"/>
  <c r="M121" i="7"/>
  <c r="N121" i="7" s="1"/>
  <c r="F120" i="7"/>
  <c r="H119" i="7"/>
  <c r="L119" i="7" s="1"/>
  <c r="C218" i="7"/>
  <c r="E217" i="7"/>
  <c r="D217" i="7" s="1"/>
  <c r="I119" i="7"/>
  <c r="J119" i="7" s="1"/>
  <c r="G120" i="7"/>
  <c r="F125" i="8" l="1"/>
  <c r="J124" i="8"/>
  <c r="L124" i="8" s="1"/>
  <c r="H124" i="8"/>
  <c r="I124" i="8"/>
  <c r="K124" i="8" s="1"/>
  <c r="D124" i="8"/>
  <c r="E124" i="8"/>
  <c r="F121" i="7"/>
  <c r="H120" i="7"/>
  <c r="L120" i="7" s="1"/>
  <c r="K123" i="7"/>
  <c r="M122" i="7"/>
  <c r="N122" i="7" s="1"/>
  <c r="E218" i="7"/>
  <c r="D218" i="7" s="1"/>
  <c r="C219" i="7"/>
  <c r="G121" i="7"/>
  <c r="I120" i="7"/>
  <c r="J120" i="7" s="1"/>
  <c r="F126" i="8" l="1"/>
  <c r="J125" i="8"/>
  <c r="L125" i="8" s="1"/>
  <c r="H125" i="8"/>
  <c r="I125" i="8"/>
  <c r="K125" i="8" s="1"/>
  <c r="D125" i="8"/>
  <c r="E125" i="8"/>
  <c r="K124" i="7"/>
  <c r="M123" i="7"/>
  <c r="N123" i="7" s="1"/>
  <c r="F122" i="7"/>
  <c r="H121" i="7"/>
  <c r="L121" i="7" s="1"/>
  <c r="C220" i="7"/>
  <c r="E219" i="7"/>
  <c r="D219" i="7" s="1"/>
  <c r="G122" i="7"/>
  <c r="I121" i="7"/>
  <c r="J121" i="7" s="1"/>
  <c r="F127" i="8" l="1"/>
  <c r="J126" i="8"/>
  <c r="L126" i="8" s="1"/>
  <c r="H126" i="8"/>
  <c r="I126" i="8"/>
  <c r="K126" i="8" s="1"/>
  <c r="D126" i="8"/>
  <c r="E126" i="8"/>
  <c r="F123" i="7"/>
  <c r="H122" i="7"/>
  <c r="L122" i="7" s="1"/>
  <c r="K125" i="7"/>
  <c r="M124" i="7"/>
  <c r="N124" i="7" s="1"/>
  <c r="C221" i="7"/>
  <c r="E220" i="7"/>
  <c r="D220" i="7" s="1"/>
  <c r="I122" i="7"/>
  <c r="J122" i="7" s="1"/>
  <c r="G123" i="7"/>
  <c r="F128" i="8" l="1"/>
  <c r="J127" i="8"/>
  <c r="L127" i="8" s="1"/>
  <c r="H127" i="8"/>
  <c r="I127" i="8"/>
  <c r="K127" i="8" s="1"/>
  <c r="D127" i="8"/>
  <c r="E127" i="8"/>
  <c r="K126" i="7"/>
  <c r="M125" i="7"/>
  <c r="N125" i="7" s="1"/>
  <c r="F124" i="7"/>
  <c r="H123" i="7"/>
  <c r="L123" i="7" s="1"/>
  <c r="E221" i="7"/>
  <c r="D221" i="7" s="1"/>
  <c r="C222" i="7"/>
  <c r="I123" i="7"/>
  <c r="J123" i="7" s="1"/>
  <c r="G124" i="7"/>
  <c r="F129" i="8" l="1"/>
  <c r="J128" i="8"/>
  <c r="L128" i="8" s="1"/>
  <c r="H128" i="8"/>
  <c r="I128" i="8"/>
  <c r="K128" i="8" s="1"/>
  <c r="D128" i="8"/>
  <c r="E128" i="8"/>
  <c r="F125" i="7"/>
  <c r="H124" i="7"/>
  <c r="L124" i="7" s="1"/>
  <c r="K127" i="7"/>
  <c r="M126" i="7"/>
  <c r="N126" i="7" s="1"/>
  <c r="E222" i="7"/>
  <c r="D222" i="7" s="1"/>
  <c r="C223" i="7"/>
  <c r="G125" i="7"/>
  <c r="I124" i="7"/>
  <c r="J124" i="7" s="1"/>
  <c r="F130" i="8" l="1"/>
  <c r="J129" i="8"/>
  <c r="L129" i="8" s="1"/>
  <c r="H129" i="8"/>
  <c r="I129" i="8"/>
  <c r="K129" i="8" s="1"/>
  <c r="D129" i="8"/>
  <c r="E129" i="8"/>
  <c r="K128" i="7"/>
  <c r="M127" i="7"/>
  <c r="N127" i="7" s="1"/>
  <c r="H125" i="7"/>
  <c r="L125" i="7" s="1"/>
  <c r="F126" i="7"/>
  <c r="C224" i="7"/>
  <c r="E223" i="7"/>
  <c r="D223" i="7" s="1"/>
  <c r="G126" i="7"/>
  <c r="I125" i="7"/>
  <c r="J125" i="7" s="1"/>
  <c r="F131" i="8" l="1"/>
  <c r="J130" i="8"/>
  <c r="L130" i="8" s="1"/>
  <c r="H130" i="8"/>
  <c r="I130" i="8"/>
  <c r="K130" i="8" s="1"/>
  <c r="D130" i="8"/>
  <c r="E130" i="8"/>
  <c r="F127" i="7"/>
  <c r="H126" i="7"/>
  <c r="L126" i="7" s="1"/>
  <c r="K129" i="7"/>
  <c r="M128" i="7"/>
  <c r="N128" i="7" s="1"/>
  <c r="C225" i="7"/>
  <c r="E224" i="7"/>
  <c r="D224" i="7" s="1"/>
  <c r="I126" i="7"/>
  <c r="J126" i="7" s="1"/>
  <c r="G127" i="7"/>
  <c r="F132" i="8" l="1"/>
  <c r="J131" i="8"/>
  <c r="L131" i="8" s="1"/>
  <c r="H131" i="8"/>
  <c r="I131" i="8"/>
  <c r="K131" i="8" s="1"/>
  <c r="D131" i="8"/>
  <c r="E131" i="8"/>
  <c r="K130" i="7"/>
  <c r="M129" i="7"/>
  <c r="N129" i="7" s="1"/>
  <c r="F128" i="7"/>
  <c r="H127" i="7"/>
  <c r="L127" i="7" s="1"/>
  <c r="C226" i="7"/>
  <c r="E225" i="7"/>
  <c r="D225" i="7" s="1"/>
  <c r="I127" i="7"/>
  <c r="J127" i="7" s="1"/>
  <c r="G128" i="7"/>
  <c r="F133" i="8" l="1"/>
  <c r="J132" i="8"/>
  <c r="L132" i="8" s="1"/>
  <c r="H132" i="8"/>
  <c r="I132" i="8"/>
  <c r="K132" i="8" s="1"/>
  <c r="D132" i="8"/>
  <c r="E132" i="8"/>
  <c r="F129" i="7"/>
  <c r="H128" i="7"/>
  <c r="L128" i="7" s="1"/>
  <c r="K131" i="7"/>
  <c r="M130" i="7"/>
  <c r="N130" i="7" s="1"/>
  <c r="E226" i="7"/>
  <c r="D226" i="7" s="1"/>
  <c r="C227" i="7"/>
  <c r="I128" i="7"/>
  <c r="J128" i="7" s="1"/>
  <c r="G129" i="7"/>
  <c r="F134" i="8" l="1"/>
  <c r="J133" i="8"/>
  <c r="L133" i="8" s="1"/>
  <c r="H133" i="8"/>
  <c r="I133" i="8"/>
  <c r="K133" i="8" s="1"/>
  <c r="D133" i="8"/>
  <c r="E133" i="8"/>
  <c r="K132" i="7"/>
  <c r="M131" i="7"/>
  <c r="N131" i="7" s="1"/>
  <c r="F130" i="7"/>
  <c r="H129" i="7"/>
  <c r="L129" i="7" s="1"/>
  <c r="C228" i="7"/>
  <c r="E227" i="7"/>
  <c r="D227" i="7" s="1"/>
  <c r="G130" i="7"/>
  <c r="I129" i="7"/>
  <c r="J129" i="7" s="1"/>
  <c r="F135" i="8" l="1"/>
  <c r="J134" i="8"/>
  <c r="L134" i="8" s="1"/>
  <c r="H134" i="8"/>
  <c r="I134" i="8"/>
  <c r="K134" i="8" s="1"/>
  <c r="D134" i="8"/>
  <c r="E134" i="8"/>
  <c r="F131" i="7"/>
  <c r="H130" i="7"/>
  <c r="L130" i="7" s="1"/>
  <c r="K133" i="7"/>
  <c r="M132" i="7"/>
  <c r="N132" i="7" s="1"/>
  <c r="C229" i="7"/>
  <c r="E228" i="7"/>
  <c r="D228" i="7" s="1"/>
  <c r="I130" i="7"/>
  <c r="J130" i="7" s="1"/>
  <c r="G131" i="7"/>
  <c r="F136" i="8" l="1"/>
  <c r="J135" i="8"/>
  <c r="L135" i="8" s="1"/>
  <c r="H135" i="8"/>
  <c r="I135" i="8"/>
  <c r="K135" i="8" s="1"/>
  <c r="D135" i="8"/>
  <c r="E135" i="8"/>
  <c r="K134" i="7"/>
  <c r="M133" i="7"/>
  <c r="N133" i="7" s="1"/>
  <c r="F132" i="7"/>
  <c r="H131" i="7"/>
  <c r="L131" i="7" s="1"/>
  <c r="C230" i="7"/>
  <c r="E229" i="7"/>
  <c r="D229" i="7" s="1"/>
  <c r="I131" i="7"/>
  <c r="J131" i="7" s="1"/>
  <c r="G132" i="7"/>
  <c r="F137" i="8" l="1"/>
  <c r="J136" i="8"/>
  <c r="L136" i="8" s="1"/>
  <c r="H136" i="8"/>
  <c r="I136" i="8"/>
  <c r="K136" i="8" s="1"/>
  <c r="D136" i="8"/>
  <c r="E136" i="8"/>
  <c r="F133" i="7"/>
  <c r="H132" i="7"/>
  <c r="L132" i="7" s="1"/>
  <c r="K135" i="7"/>
  <c r="M134" i="7"/>
  <c r="N134" i="7" s="1"/>
  <c r="C231" i="7"/>
  <c r="E230" i="7"/>
  <c r="D230" i="7" s="1"/>
  <c r="I132" i="7"/>
  <c r="J132" i="7" s="1"/>
  <c r="G133" i="7"/>
  <c r="F138" i="8" l="1"/>
  <c r="J137" i="8"/>
  <c r="L137" i="8" s="1"/>
  <c r="H137" i="8"/>
  <c r="I137" i="8"/>
  <c r="K137" i="8" s="1"/>
  <c r="D137" i="8"/>
  <c r="E137" i="8"/>
  <c r="K136" i="7"/>
  <c r="M135" i="7"/>
  <c r="N135" i="7" s="1"/>
  <c r="F134" i="7"/>
  <c r="H133" i="7"/>
  <c r="L133" i="7" s="1"/>
  <c r="E231" i="7"/>
  <c r="D231" i="7" s="1"/>
  <c r="C232" i="7"/>
  <c r="G134" i="7"/>
  <c r="I133" i="7"/>
  <c r="J133" i="7" s="1"/>
  <c r="F139" i="8" l="1"/>
  <c r="J138" i="8"/>
  <c r="L138" i="8" s="1"/>
  <c r="H138" i="8"/>
  <c r="I138" i="8"/>
  <c r="K138" i="8" s="1"/>
  <c r="D138" i="8"/>
  <c r="E138" i="8"/>
  <c r="F135" i="7"/>
  <c r="H134" i="7"/>
  <c r="L134" i="7" s="1"/>
  <c r="K137" i="7"/>
  <c r="M136" i="7"/>
  <c r="N136" i="7" s="1"/>
  <c r="E232" i="7"/>
  <c r="D232" i="7" s="1"/>
  <c r="C233" i="7"/>
  <c r="I134" i="7"/>
  <c r="J134" i="7" s="1"/>
  <c r="G135" i="7"/>
  <c r="F140" i="8" l="1"/>
  <c r="J139" i="8"/>
  <c r="L139" i="8" s="1"/>
  <c r="H139" i="8"/>
  <c r="I139" i="8"/>
  <c r="K139" i="8" s="1"/>
  <c r="D139" i="8"/>
  <c r="E139" i="8"/>
  <c r="K138" i="7"/>
  <c r="M137" i="7"/>
  <c r="N137" i="7" s="1"/>
  <c r="F136" i="7"/>
  <c r="H135" i="7"/>
  <c r="L135" i="7" s="1"/>
  <c r="C234" i="7"/>
  <c r="E233" i="7"/>
  <c r="D233" i="7" s="1"/>
  <c r="I135" i="7"/>
  <c r="J135" i="7" s="1"/>
  <c r="G136" i="7"/>
  <c r="F141" i="8" l="1"/>
  <c r="J140" i="8"/>
  <c r="L140" i="8" s="1"/>
  <c r="H140" i="8"/>
  <c r="I140" i="8"/>
  <c r="K140" i="8" s="1"/>
  <c r="E140" i="8"/>
  <c r="D140" i="8"/>
  <c r="F137" i="7"/>
  <c r="H136" i="7"/>
  <c r="L136" i="7" s="1"/>
  <c r="K139" i="7"/>
  <c r="M138" i="7"/>
  <c r="N138" i="7" s="1"/>
  <c r="C235" i="7"/>
  <c r="E234" i="7"/>
  <c r="D234" i="7" s="1"/>
  <c r="G137" i="7"/>
  <c r="I136" i="7"/>
  <c r="J136" i="7" s="1"/>
  <c r="F142" i="8" l="1"/>
  <c r="J141" i="8"/>
  <c r="L141" i="8" s="1"/>
  <c r="H141" i="8"/>
  <c r="I141" i="8"/>
  <c r="K141" i="8" s="1"/>
  <c r="D141" i="8"/>
  <c r="E141" i="8"/>
  <c r="K140" i="7"/>
  <c r="M139" i="7"/>
  <c r="N139" i="7" s="1"/>
  <c r="F138" i="7"/>
  <c r="H137" i="7"/>
  <c r="L137" i="7" s="1"/>
  <c r="C236" i="7"/>
  <c r="E235" i="7"/>
  <c r="D235" i="7" s="1"/>
  <c r="G138" i="7"/>
  <c r="I137" i="7"/>
  <c r="J137" i="7" s="1"/>
  <c r="F143" i="8" l="1"/>
  <c r="J142" i="8"/>
  <c r="L142" i="8" s="1"/>
  <c r="H142" i="8"/>
  <c r="I142" i="8"/>
  <c r="K142" i="8" s="1"/>
  <c r="D142" i="8"/>
  <c r="E142" i="8"/>
  <c r="F139" i="7"/>
  <c r="H138" i="7"/>
  <c r="L138" i="7" s="1"/>
  <c r="K141" i="7"/>
  <c r="M140" i="7"/>
  <c r="N140" i="7" s="1"/>
  <c r="C237" i="7"/>
  <c r="E236" i="7"/>
  <c r="D236" i="7" s="1"/>
  <c r="I138" i="7"/>
  <c r="J138" i="7" s="1"/>
  <c r="G139" i="7"/>
  <c r="F144" i="8" l="1"/>
  <c r="J143" i="8"/>
  <c r="L143" i="8" s="1"/>
  <c r="H143" i="8"/>
  <c r="I143" i="8"/>
  <c r="K143" i="8" s="1"/>
  <c r="D143" i="8"/>
  <c r="E143" i="8"/>
  <c r="K142" i="7"/>
  <c r="M141" i="7"/>
  <c r="N141" i="7" s="1"/>
  <c r="F140" i="7"/>
  <c r="H139" i="7"/>
  <c r="L139" i="7" s="1"/>
  <c r="C238" i="7"/>
  <c r="E237" i="7"/>
  <c r="D237" i="7" s="1"/>
  <c r="I139" i="7"/>
  <c r="J139" i="7" s="1"/>
  <c r="G140" i="7"/>
  <c r="F145" i="8" l="1"/>
  <c r="J144" i="8"/>
  <c r="L144" i="8" s="1"/>
  <c r="H144" i="8"/>
  <c r="I144" i="8"/>
  <c r="K144" i="8" s="1"/>
  <c r="D144" i="8"/>
  <c r="E144" i="8"/>
  <c r="F141" i="7"/>
  <c r="H140" i="7"/>
  <c r="L140" i="7" s="1"/>
  <c r="K143" i="7"/>
  <c r="M142" i="7"/>
  <c r="N142" i="7" s="1"/>
  <c r="E238" i="7"/>
  <c r="D238" i="7" s="1"/>
  <c r="C239" i="7"/>
  <c r="G141" i="7"/>
  <c r="I140" i="7"/>
  <c r="J140" i="7" s="1"/>
  <c r="F146" i="8" l="1"/>
  <c r="J145" i="8"/>
  <c r="L145" i="8" s="1"/>
  <c r="H145" i="8"/>
  <c r="I145" i="8"/>
  <c r="K145" i="8" s="1"/>
  <c r="D145" i="8"/>
  <c r="E145" i="8"/>
  <c r="K144" i="7"/>
  <c r="M143" i="7"/>
  <c r="N143" i="7" s="1"/>
  <c r="F142" i="7"/>
  <c r="H141" i="7"/>
  <c r="L141" i="7" s="1"/>
  <c r="E239" i="7"/>
  <c r="D239" i="7" s="1"/>
  <c r="C240" i="7"/>
  <c r="G142" i="7"/>
  <c r="I141" i="7"/>
  <c r="J141" i="7" s="1"/>
  <c r="F147" i="8" l="1"/>
  <c r="J146" i="8"/>
  <c r="L146" i="8" s="1"/>
  <c r="H146" i="8"/>
  <c r="I146" i="8"/>
  <c r="K146" i="8" s="1"/>
  <c r="D146" i="8"/>
  <c r="E146" i="8"/>
  <c r="F143" i="7"/>
  <c r="H142" i="7"/>
  <c r="L142" i="7" s="1"/>
  <c r="K145" i="7"/>
  <c r="M144" i="7"/>
  <c r="N144" i="7" s="1"/>
  <c r="C241" i="7"/>
  <c r="E240" i="7"/>
  <c r="D240" i="7" s="1"/>
  <c r="I142" i="7"/>
  <c r="J142" i="7" s="1"/>
  <c r="G143" i="7"/>
  <c r="F148" i="8" l="1"/>
  <c r="J147" i="8"/>
  <c r="L147" i="8" s="1"/>
  <c r="H147" i="8"/>
  <c r="I147" i="8"/>
  <c r="K147" i="8" s="1"/>
  <c r="D147" i="8"/>
  <c r="E147" i="8"/>
  <c r="K146" i="7"/>
  <c r="M145" i="7"/>
  <c r="N145" i="7" s="1"/>
  <c r="F144" i="7"/>
  <c r="H143" i="7"/>
  <c r="L143" i="7" s="1"/>
  <c r="E241" i="7"/>
  <c r="D241" i="7" s="1"/>
  <c r="C242" i="7"/>
  <c r="I143" i="7"/>
  <c r="J143" i="7" s="1"/>
  <c r="G144" i="7"/>
  <c r="F149" i="8" l="1"/>
  <c r="J148" i="8"/>
  <c r="L148" i="8" s="1"/>
  <c r="H148" i="8"/>
  <c r="I148" i="8"/>
  <c r="K148" i="8" s="1"/>
  <c r="D148" i="8"/>
  <c r="E148" i="8"/>
  <c r="F145" i="7"/>
  <c r="H144" i="7"/>
  <c r="L144" i="7" s="1"/>
  <c r="K147" i="7"/>
  <c r="M146" i="7"/>
  <c r="N146" i="7" s="1"/>
  <c r="E242" i="7"/>
  <c r="D242" i="7" s="1"/>
  <c r="C243" i="7"/>
  <c r="G145" i="7"/>
  <c r="I144" i="7"/>
  <c r="J144" i="7" s="1"/>
  <c r="F150" i="8" l="1"/>
  <c r="J149" i="8"/>
  <c r="L149" i="8" s="1"/>
  <c r="H149" i="8"/>
  <c r="I149" i="8"/>
  <c r="K149" i="8" s="1"/>
  <c r="D149" i="8"/>
  <c r="E149" i="8"/>
  <c r="K148" i="7"/>
  <c r="M147" i="7"/>
  <c r="N147" i="7" s="1"/>
  <c r="F146" i="7"/>
  <c r="H145" i="7"/>
  <c r="L145" i="7" s="1"/>
  <c r="E243" i="7"/>
  <c r="D243" i="7" s="1"/>
  <c r="C244" i="7"/>
  <c r="I145" i="7"/>
  <c r="J145" i="7" s="1"/>
  <c r="G146" i="7"/>
  <c r="F151" i="8" l="1"/>
  <c r="J150" i="8"/>
  <c r="L150" i="8" s="1"/>
  <c r="H150" i="8"/>
  <c r="I150" i="8"/>
  <c r="K150" i="8" s="1"/>
  <c r="D150" i="8"/>
  <c r="E150" i="8"/>
  <c r="F147" i="7"/>
  <c r="H146" i="7"/>
  <c r="L146" i="7" s="1"/>
  <c r="K149" i="7"/>
  <c r="M148" i="7"/>
  <c r="N148" i="7" s="1"/>
  <c r="E244" i="7"/>
  <c r="D244" i="7" s="1"/>
  <c r="C245" i="7"/>
  <c r="I146" i="7"/>
  <c r="J146" i="7" s="1"/>
  <c r="G147" i="7"/>
  <c r="F152" i="8" l="1"/>
  <c r="J151" i="8"/>
  <c r="L151" i="8" s="1"/>
  <c r="H151" i="8"/>
  <c r="I151" i="8"/>
  <c r="K151" i="8" s="1"/>
  <c r="D151" i="8"/>
  <c r="E151" i="8"/>
  <c r="K150" i="7"/>
  <c r="M149" i="7"/>
  <c r="N149" i="7" s="1"/>
  <c r="F148" i="7"/>
  <c r="H147" i="7"/>
  <c r="L147" i="7" s="1"/>
  <c r="C246" i="7"/>
  <c r="E245" i="7"/>
  <c r="D245" i="7" s="1"/>
  <c r="I147" i="7"/>
  <c r="J147" i="7" s="1"/>
  <c r="G148" i="7"/>
  <c r="F153" i="8" l="1"/>
  <c r="J152" i="8"/>
  <c r="L152" i="8" s="1"/>
  <c r="H152" i="8"/>
  <c r="I152" i="8"/>
  <c r="K152" i="8" s="1"/>
  <c r="D152" i="8"/>
  <c r="E152" i="8"/>
  <c r="F149" i="7"/>
  <c r="H148" i="7"/>
  <c r="L148" i="7" s="1"/>
  <c r="K151" i="7"/>
  <c r="M150" i="7"/>
  <c r="N150" i="7" s="1"/>
  <c r="C247" i="7"/>
  <c r="E246" i="7"/>
  <c r="D246" i="7" s="1"/>
  <c r="I148" i="7"/>
  <c r="J148" i="7" s="1"/>
  <c r="G149" i="7"/>
  <c r="F154" i="8" l="1"/>
  <c r="J153" i="8"/>
  <c r="L153" i="8" s="1"/>
  <c r="H153" i="8"/>
  <c r="I153" i="8"/>
  <c r="K153" i="8" s="1"/>
  <c r="D153" i="8"/>
  <c r="E153" i="8"/>
  <c r="K152" i="7"/>
  <c r="M151" i="7"/>
  <c r="N151" i="7" s="1"/>
  <c r="F150" i="7"/>
  <c r="H149" i="7"/>
  <c r="L149" i="7" s="1"/>
  <c r="C248" i="7"/>
  <c r="E247" i="7"/>
  <c r="D247" i="7" s="1"/>
  <c r="G150" i="7"/>
  <c r="I149" i="7"/>
  <c r="J149" i="7" s="1"/>
  <c r="F155" i="8" l="1"/>
  <c r="J154" i="8"/>
  <c r="L154" i="8" s="1"/>
  <c r="H154" i="8"/>
  <c r="I154" i="8"/>
  <c r="K154" i="8" s="1"/>
  <c r="D154" i="8"/>
  <c r="E154" i="8"/>
  <c r="F151" i="7"/>
  <c r="H150" i="7"/>
  <c r="L150" i="7" s="1"/>
  <c r="K153" i="7"/>
  <c r="M152" i="7"/>
  <c r="N152" i="7" s="1"/>
  <c r="E248" i="7"/>
  <c r="D248" i="7" s="1"/>
  <c r="C249" i="7"/>
  <c r="I150" i="7"/>
  <c r="J150" i="7" s="1"/>
  <c r="G151" i="7"/>
  <c r="F156" i="8" l="1"/>
  <c r="J155" i="8"/>
  <c r="L155" i="8" s="1"/>
  <c r="H155" i="8"/>
  <c r="I155" i="8"/>
  <c r="K155" i="8" s="1"/>
  <c r="D155" i="8"/>
  <c r="E155" i="8"/>
  <c r="K154" i="7"/>
  <c r="M153" i="7"/>
  <c r="N153" i="7" s="1"/>
  <c r="F152" i="7"/>
  <c r="H151" i="7"/>
  <c r="L151" i="7" s="1"/>
  <c r="E249" i="7"/>
  <c r="D249" i="7" s="1"/>
  <c r="C250" i="7"/>
  <c r="G152" i="7"/>
  <c r="I151" i="7"/>
  <c r="J151" i="7" s="1"/>
  <c r="F157" i="8" l="1"/>
  <c r="J156" i="8"/>
  <c r="L156" i="8" s="1"/>
  <c r="H156" i="8"/>
  <c r="I156" i="8"/>
  <c r="K156" i="8" s="1"/>
  <c r="E156" i="8"/>
  <c r="D156" i="8"/>
  <c r="F153" i="7"/>
  <c r="H152" i="7"/>
  <c r="L152" i="7" s="1"/>
  <c r="K155" i="7"/>
  <c r="M154" i="7"/>
  <c r="N154" i="7" s="1"/>
  <c r="E250" i="7"/>
  <c r="D250" i="7" s="1"/>
  <c r="C251" i="7"/>
  <c r="G153" i="7"/>
  <c r="I152" i="7"/>
  <c r="J152" i="7" s="1"/>
  <c r="F158" i="8" l="1"/>
  <c r="J157" i="8"/>
  <c r="L157" i="8" s="1"/>
  <c r="H157" i="8"/>
  <c r="I157" i="8"/>
  <c r="K157" i="8" s="1"/>
  <c r="D157" i="8"/>
  <c r="E157" i="8"/>
  <c r="K156" i="7"/>
  <c r="M155" i="7"/>
  <c r="N155" i="7" s="1"/>
  <c r="F154" i="7"/>
  <c r="H153" i="7"/>
  <c r="L153" i="7" s="1"/>
  <c r="C252" i="7"/>
  <c r="E251" i="7"/>
  <c r="D251" i="7" s="1"/>
  <c r="G154" i="7"/>
  <c r="I153" i="7"/>
  <c r="J153" i="7" s="1"/>
  <c r="F159" i="8" l="1"/>
  <c r="J158" i="8"/>
  <c r="L158" i="8" s="1"/>
  <c r="H158" i="8"/>
  <c r="I158" i="8"/>
  <c r="K158" i="8" s="1"/>
  <c r="D158" i="8"/>
  <c r="E158" i="8"/>
  <c r="F155" i="7"/>
  <c r="H154" i="7"/>
  <c r="L154" i="7" s="1"/>
  <c r="K157" i="7"/>
  <c r="M156" i="7"/>
  <c r="N156" i="7" s="1"/>
  <c r="C253" i="7"/>
  <c r="E252" i="7"/>
  <c r="D252" i="7" s="1"/>
  <c r="G155" i="7"/>
  <c r="I154" i="7"/>
  <c r="J154" i="7" s="1"/>
  <c r="F160" i="8" l="1"/>
  <c r="J159" i="8"/>
  <c r="L159" i="8" s="1"/>
  <c r="H159" i="8"/>
  <c r="I159" i="8"/>
  <c r="K159" i="8" s="1"/>
  <c r="D159" i="8"/>
  <c r="E159" i="8"/>
  <c r="K158" i="7"/>
  <c r="M157" i="7"/>
  <c r="N157" i="7" s="1"/>
  <c r="F156" i="7"/>
  <c r="H155" i="7"/>
  <c r="L155" i="7" s="1"/>
  <c r="E253" i="7"/>
  <c r="D253" i="7" s="1"/>
  <c r="C254" i="7"/>
  <c r="I155" i="7"/>
  <c r="J155" i="7" s="1"/>
  <c r="G156" i="7"/>
  <c r="F161" i="8" l="1"/>
  <c r="J160" i="8"/>
  <c r="L160" i="8" s="1"/>
  <c r="H160" i="8"/>
  <c r="I160" i="8"/>
  <c r="K160" i="8" s="1"/>
  <c r="D160" i="8"/>
  <c r="E160" i="8"/>
  <c r="F157" i="7"/>
  <c r="H156" i="7"/>
  <c r="L156" i="7" s="1"/>
  <c r="K159" i="7"/>
  <c r="M158" i="7"/>
  <c r="N158" i="7" s="1"/>
  <c r="C255" i="7"/>
  <c r="E254" i="7"/>
  <c r="D254" i="7" s="1"/>
  <c r="I156" i="7"/>
  <c r="J156" i="7" s="1"/>
  <c r="G157" i="7"/>
  <c r="F162" i="8" l="1"/>
  <c r="J161" i="8"/>
  <c r="L161" i="8" s="1"/>
  <c r="H161" i="8"/>
  <c r="I161" i="8"/>
  <c r="K161" i="8" s="1"/>
  <c r="E161" i="8"/>
  <c r="D161" i="8"/>
  <c r="K160" i="7"/>
  <c r="M159" i="7"/>
  <c r="N159" i="7" s="1"/>
  <c r="F158" i="7"/>
  <c r="H157" i="7"/>
  <c r="L157" i="7" s="1"/>
  <c r="C256" i="7"/>
  <c r="E255" i="7"/>
  <c r="D255" i="7" s="1"/>
  <c r="G158" i="7"/>
  <c r="I157" i="7"/>
  <c r="J157" i="7" s="1"/>
  <c r="F163" i="8" l="1"/>
  <c r="J162" i="8"/>
  <c r="L162" i="8" s="1"/>
  <c r="H162" i="8"/>
  <c r="I162" i="8"/>
  <c r="K162" i="8" s="1"/>
  <c r="D162" i="8"/>
  <c r="E162" i="8"/>
  <c r="F159" i="7"/>
  <c r="H158" i="7"/>
  <c r="L158" i="7" s="1"/>
  <c r="K161" i="7"/>
  <c r="M160" i="7"/>
  <c r="N160" i="7" s="1"/>
  <c r="C257" i="7"/>
  <c r="E256" i="7"/>
  <c r="D256" i="7" s="1"/>
  <c r="G159" i="7"/>
  <c r="I158" i="7"/>
  <c r="J158" i="7" s="1"/>
  <c r="F164" i="8" l="1"/>
  <c r="J163" i="8"/>
  <c r="L163" i="8" s="1"/>
  <c r="H163" i="8"/>
  <c r="I163" i="8"/>
  <c r="K163" i="8" s="1"/>
  <c r="D163" i="8"/>
  <c r="E163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K162" i="7"/>
  <c r="M161" i="7"/>
  <c r="N161" i="7" s="1"/>
  <c r="F160" i="7"/>
  <c r="H159" i="7"/>
  <c r="L159" i="7" s="1"/>
  <c r="E257" i="7"/>
  <c r="D257" i="7" s="1"/>
  <c r="C258" i="7"/>
  <c r="I159" i="7"/>
  <c r="J159" i="7" s="1"/>
  <c r="G160" i="7"/>
  <c r="F165" i="8" l="1"/>
  <c r="J164" i="8"/>
  <c r="L164" i="8" s="1"/>
  <c r="H164" i="8"/>
  <c r="I164" i="8"/>
  <c r="K164" i="8" s="1"/>
  <c r="D164" i="8"/>
  <c r="E164" i="8"/>
  <c r="F161" i="7"/>
  <c r="H160" i="7"/>
  <c r="L160" i="7" s="1"/>
  <c r="K163" i="7"/>
  <c r="M162" i="7"/>
  <c r="N162" i="7" s="1"/>
  <c r="E258" i="7"/>
  <c r="D258" i="7" s="1"/>
  <c r="C259" i="7"/>
  <c r="G161" i="7"/>
  <c r="I160" i="7"/>
  <c r="J160" i="7" s="1"/>
  <c r="F166" i="8" l="1"/>
  <c r="J165" i="8"/>
  <c r="L165" i="8" s="1"/>
  <c r="H165" i="8"/>
  <c r="I165" i="8"/>
  <c r="K165" i="8" s="1"/>
  <c r="D165" i="8"/>
  <c r="E165" i="8"/>
  <c r="K164" i="7"/>
  <c r="M163" i="7"/>
  <c r="N163" i="7" s="1"/>
  <c r="F162" i="7"/>
  <c r="H161" i="7"/>
  <c r="L161" i="7" s="1"/>
  <c r="E259" i="7"/>
  <c r="D259" i="7" s="1"/>
  <c r="C260" i="7"/>
  <c r="G162" i="7"/>
  <c r="I161" i="7"/>
  <c r="J161" i="7" s="1"/>
  <c r="D11" i="9" l="1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F167" i="8"/>
  <c r="J166" i="8"/>
  <c r="L166" i="8" s="1"/>
  <c r="H166" i="8"/>
  <c r="I166" i="8"/>
  <c r="K166" i="8" s="1"/>
  <c r="D166" i="8"/>
  <c r="E166" i="8"/>
  <c r="F163" i="7"/>
  <c r="D91" i="9" s="1"/>
  <c r="H162" i="7"/>
  <c r="L162" i="7" s="1"/>
  <c r="K165" i="7"/>
  <c r="M164" i="7"/>
  <c r="N164" i="7" s="1"/>
  <c r="C261" i="7"/>
  <c r="E260" i="7"/>
  <c r="D260" i="7" s="1"/>
  <c r="I162" i="7"/>
  <c r="J162" i="7" s="1"/>
  <c r="G163" i="7"/>
  <c r="F168" i="8" l="1"/>
  <c r="J167" i="8"/>
  <c r="L167" i="8" s="1"/>
  <c r="H167" i="8"/>
  <c r="I167" i="8"/>
  <c r="K167" i="8" s="1"/>
  <c r="D167" i="8"/>
  <c r="E167" i="8"/>
  <c r="K166" i="7"/>
  <c r="M165" i="7"/>
  <c r="N165" i="7" s="1"/>
  <c r="F164" i="7"/>
  <c r="H163" i="7"/>
  <c r="L163" i="7" s="1"/>
  <c r="C262" i="7"/>
  <c r="E261" i="7"/>
  <c r="D261" i="7" s="1"/>
  <c r="G164" i="7"/>
  <c r="I163" i="7"/>
  <c r="J163" i="7" s="1"/>
  <c r="F169" i="8" l="1"/>
  <c r="J168" i="8"/>
  <c r="L168" i="8" s="1"/>
  <c r="H168" i="8"/>
  <c r="I168" i="8"/>
  <c r="K168" i="8" s="1"/>
  <c r="D168" i="8"/>
  <c r="E168" i="8"/>
  <c r="F165" i="7"/>
  <c r="D92" i="9" s="1"/>
  <c r="H164" i="7"/>
  <c r="L164" i="7" s="1"/>
  <c r="K167" i="7"/>
  <c r="M166" i="7"/>
  <c r="N166" i="7" s="1"/>
  <c r="E262" i="7"/>
  <c r="D262" i="7" s="1"/>
  <c r="C263" i="7"/>
  <c r="G165" i="7"/>
  <c r="I164" i="7"/>
  <c r="J164" i="7" s="1"/>
  <c r="F170" i="8" l="1"/>
  <c r="J169" i="8"/>
  <c r="L169" i="8" s="1"/>
  <c r="H169" i="8"/>
  <c r="I169" i="8"/>
  <c r="K169" i="8" s="1"/>
  <c r="D169" i="8"/>
  <c r="E169" i="8"/>
  <c r="K168" i="7"/>
  <c r="M167" i="7"/>
  <c r="N167" i="7" s="1"/>
  <c r="F166" i="7"/>
  <c r="H165" i="7"/>
  <c r="L165" i="7" s="1"/>
  <c r="E263" i="7"/>
  <c r="D263" i="7" s="1"/>
  <c r="C264" i="7"/>
  <c r="I165" i="7"/>
  <c r="J165" i="7" s="1"/>
  <c r="G166" i="7"/>
  <c r="F171" i="8" l="1"/>
  <c r="J170" i="8"/>
  <c r="L170" i="8" s="1"/>
  <c r="H170" i="8"/>
  <c r="I170" i="8"/>
  <c r="K170" i="8" s="1"/>
  <c r="D170" i="8"/>
  <c r="E170" i="8"/>
  <c r="F167" i="7"/>
  <c r="D93" i="9" s="1"/>
  <c r="H166" i="7"/>
  <c r="L166" i="7" s="1"/>
  <c r="K169" i="7"/>
  <c r="M168" i="7"/>
  <c r="N168" i="7" s="1"/>
  <c r="C265" i="7"/>
  <c r="E264" i="7"/>
  <c r="D264" i="7" s="1"/>
  <c r="G167" i="7"/>
  <c r="I166" i="7"/>
  <c r="J166" i="7" s="1"/>
  <c r="F172" i="8" l="1"/>
  <c r="J171" i="8"/>
  <c r="L171" i="8" s="1"/>
  <c r="H171" i="8"/>
  <c r="I171" i="8"/>
  <c r="K171" i="8" s="1"/>
  <c r="D171" i="8"/>
  <c r="E171" i="8"/>
  <c r="K170" i="7"/>
  <c r="M169" i="7"/>
  <c r="N169" i="7" s="1"/>
  <c r="F168" i="7"/>
  <c r="H167" i="7"/>
  <c r="L167" i="7" s="1"/>
  <c r="C266" i="7"/>
  <c r="E265" i="7"/>
  <c r="D265" i="7" s="1"/>
  <c r="G168" i="7"/>
  <c r="I167" i="7"/>
  <c r="J167" i="7" s="1"/>
  <c r="F173" i="8" l="1"/>
  <c r="J172" i="8"/>
  <c r="L172" i="8" s="1"/>
  <c r="H172" i="8"/>
  <c r="I172" i="8"/>
  <c r="K172" i="8" s="1"/>
  <c r="D172" i="8"/>
  <c r="E172" i="8"/>
  <c r="F169" i="7"/>
  <c r="D94" i="9" s="1"/>
  <c r="H168" i="7"/>
  <c r="L168" i="7" s="1"/>
  <c r="K171" i="7"/>
  <c r="M170" i="7"/>
  <c r="N170" i="7" s="1"/>
  <c r="E266" i="7"/>
  <c r="D266" i="7" s="1"/>
  <c r="C267" i="7"/>
  <c r="I168" i="7"/>
  <c r="J168" i="7" s="1"/>
  <c r="G169" i="7"/>
  <c r="F174" i="8" l="1"/>
  <c r="J173" i="8"/>
  <c r="L173" i="8" s="1"/>
  <c r="H173" i="8"/>
  <c r="I173" i="8"/>
  <c r="K173" i="8" s="1"/>
  <c r="D173" i="8"/>
  <c r="E173" i="8"/>
  <c r="K172" i="7"/>
  <c r="M171" i="7"/>
  <c r="N171" i="7" s="1"/>
  <c r="F170" i="7"/>
  <c r="H169" i="7"/>
  <c r="L169" i="7" s="1"/>
  <c r="E267" i="7"/>
  <c r="D267" i="7" s="1"/>
  <c r="C268" i="7"/>
  <c r="G170" i="7"/>
  <c r="I169" i="7"/>
  <c r="J169" i="7" s="1"/>
  <c r="F175" i="8" l="1"/>
  <c r="J174" i="8"/>
  <c r="L174" i="8" s="1"/>
  <c r="H174" i="8"/>
  <c r="I174" i="8"/>
  <c r="K174" i="8" s="1"/>
  <c r="D174" i="8"/>
  <c r="E174" i="8"/>
  <c r="F171" i="7"/>
  <c r="D95" i="9" s="1"/>
  <c r="H170" i="7"/>
  <c r="L170" i="7" s="1"/>
  <c r="K173" i="7"/>
  <c r="M172" i="7"/>
  <c r="N172" i="7" s="1"/>
  <c r="C269" i="7"/>
  <c r="E268" i="7"/>
  <c r="D268" i="7" s="1"/>
  <c r="I170" i="7"/>
  <c r="J170" i="7" s="1"/>
  <c r="G171" i="7"/>
  <c r="F176" i="8" l="1"/>
  <c r="J175" i="8"/>
  <c r="L175" i="8" s="1"/>
  <c r="H175" i="8"/>
  <c r="I175" i="8"/>
  <c r="K175" i="8" s="1"/>
  <c r="D175" i="8"/>
  <c r="E175" i="8"/>
  <c r="K174" i="7"/>
  <c r="M173" i="7"/>
  <c r="N173" i="7" s="1"/>
  <c r="F172" i="7"/>
  <c r="H171" i="7"/>
  <c r="L171" i="7" s="1"/>
  <c r="E269" i="7"/>
  <c r="D269" i="7" s="1"/>
  <c r="C270" i="7"/>
  <c r="G172" i="7"/>
  <c r="I171" i="7"/>
  <c r="J171" i="7" s="1"/>
  <c r="F177" i="8" l="1"/>
  <c r="J176" i="8"/>
  <c r="L176" i="8" s="1"/>
  <c r="H176" i="8"/>
  <c r="I176" i="8"/>
  <c r="K176" i="8" s="1"/>
  <c r="D176" i="8"/>
  <c r="E176" i="8"/>
  <c r="F173" i="7"/>
  <c r="D96" i="9" s="1"/>
  <c r="H172" i="7"/>
  <c r="L172" i="7" s="1"/>
  <c r="K175" i="7"/>
  <c r="M174" i="7"/>
  <c r="N174" i="7" s="1"/>
  <c r="E270" i="7"/>
  <c r="D270" i="7" s="1"/>
  <c r="C271" i="7"/>
  <c r="I172" i="7"/>
  <c r="J172" i="7" s="1"/>
  <c r="G173" i="7"/>
  <c r="F178" i="8" l="1"/>
  <c r="J177" i="8"/>
  <c r="L177" i="8" s="1"/>
  <c r="H177" i="8"/>
  <c r="I177" i="8"/>
  <c r="K177" i="8" s="1"/>
  <c r="D177" i="8"/>
  <c r="E177" i="8"/>
  <c r="K176" i="7"/>
  <c r="M175" i="7"/>
  <c r="N175" i="7" s="1"/>
  <c r="F174" i="7"/>
  <c r="H173" i="7"/>
  <c r="L173" i="7" s="1"/>
  <c r="C272" i="7"/>
  <c r="E271" i="7"/>
  <c r="D271" i="7" s="1"/>
  <c r="G174" i="7"/>
  <c r="I173" i="7"/>
  <c r="J173" i="7" s="1"/>
  <c r="F179" i="8" l="1"/>
  <c r="J178" i="8"/>
  <c r="L178" i="8" s="1"/>
  <c r="H178" i="8"/>
  <c r="I178" i="8"/>
  <c r="K178" i="8" s="1"/>
  <c r="D178" i="8"/>
  <c r="E178" i="8"/>
  <c r="F175" i="7"/>
  <c r="D97" i="9" s="1"/>
  <c r="H174" i="7"/>
  <c r="L174" i="7" s="1"/>
  <c r="K177" i="7"/>
  <c r="M176" i="7"/>
  <c r="N176" i="7" s="1"/>
  <c r="C273" i="7"/>
  <c r="E272" i="7"/>
  <c r="D272" i="7" s="1"/>
  <c r="G175" i="7"/>
  <c r="I174" i="7"/>
  <c r="J174" i="7" s="1"/>
  <c r="F180" i="8" l="1"/>
  <c r="J179" i="8"/>
  <c r="L179" i="8" s="1"/>
  <c r="H179" i="8"/>
  <c r="I179" i="8"/>
  <c r="K179" i="8" s="1"/>
  <c r="D179" i="8"/>
  <c r="E179" i="8"/>
  <c r="K178" i="7"/>
  <c r="M177" i="7"/>
  <c r="N177" i="7" s="1"/>
  <c r="F176" i="7"/>
  <c r="H175" i="7"/>
  <c r="L175" i="7" s="1"/>
  <c r="C274" i="7"/>
  <c r="E273" i="7"/>
  <c r="D273" i="7" s="1"/>
  <c r="I175" i="7"/>
  <c r="J175" i="7" s="1"/>
  <c r="G176" i="7"/>
  <c r="F181" i="8" l="1"/>
  <c r="J180" i="8"/>
  <c r="L180" i="8" s="1"/>
  <c r="H180" i="8"/>
  <c r="I180" i="8"/>
  <c r="K180" i="8" s="1"/>
  <c r="D180" i="8"/>
  <c r="E180" i="8"/>
  <c r="F177" i="7"/>
  <c r="D98" i="9" s="1"/>
  <c r="H176" i="7"/>
  <c r="L176" i="7" s="1"/>
  <c r="K179" i="7"/>
  <c r="M178" i="7"/>
  <c r="N178" i="7" s="1"/>
  <c r="E274" i="7"/>
  <c r="D274" i="7" s="1"/>
  <c r="C275" i="7"/>
  <c r="G177" i="7"/>
  <c r="I176" i="7"/>
  <c r="J176" i="7" s="1"/>
  <c r="F182" i="8" l="1"/>
  <c r="J181" i="8"/>
  <c r="L181" i="8" s="1"/>
  <c r="H181" i="8"/>
  <c r="I181" i="8"/>
  <c r="K181" i="8" s="1"/>
  <c r="D181" i="8"/>
  <c r="E181" i="8"/>
  <c r="K180" i="7"/>
  <c r="M179" i="7"/>
  <c r="N179" i="7" s="1"/>
  <c r="F178" i="7"/>
  <c r="H177" i="7"/>
  <c r="L177" i="7" s="1"/>
  <c r="C276" i="7"/>
  <c r="E275" i="7"/>
  <c r="D275" i="7" s="1"/>
  <c r="I177" i="7"/>
  <c r="J177" i="7" s="1"/>
  <c r="G178" i="7"/>
  <c r="F183" i="8" l="1"/>
  <c r="J182" i="8"/>
  <c r="L182" i="8" s="1"/>
  <c r="H182" i="8"/>
  <c r="I182" i="8"/>
  <c r="K182" i="8" s="1"/>
  <c r="D182" i="8"/>
  <c r="E182" i="8"/>
  <c r="F179" i="7"/>
  <c r="D99" i="9" s="1"/>
  <c r="H178" i="7"/>
  <c r="L178" i="7" s="1"/>
  <c r="K181" i="7"/>
  <c r="M180" i="7"/>
  <c r="N180" i="7" s="1"/>
  <c r="C277" i="7"/>
  <c r="E276" i="7"/>
  <c r="D276" i="7" s="1"/>
  <c r="I178" i="7"/>
  <c r="J178" i="7" s="1"/>
  <c r="G179" i="7"/>
  <c r="F184" i="8" l="1"/>
  <c r="J183" i="8"/>
  <c r="L183" i="8" s="1"/>
  <c r="H183" i="8"/>
  <c r="I183" i="8"/>
  <c r="K183" i="8" s="1"/>
  <c r="D183" i="8"/>
  <c r="E183" i="8"/>
  <c r="K182" i="7"/>
  <c r="M181" i="7"/>
  <c r="N181" i="7" s="1"/>
  <c r="F180" i="7"/>
  <c r="H179" i="7"/>
  <c r="L179" i="7" s="1"/>
  <c r="C278" i="7"/>
  <c r="E277" i="7"/>
  <c r="D277" i="7" s="1"/>
  <c r="I179" i="7"/>
  <c r="J179" i="7" s="1"/>
  <c r="G180" i="7"/>
  <c r="F185" i="8" l="1"/>
  <c r="J184" i="8"/>
  <c r="L184" i="8" s="1"/>
  <c r="H184" i="8"/>
  <c r="I184" i="8"/>
  <c r="K184" i="8" s="1"/>
  <c r="D184" i="8"/>
  <c r="E184" i="8"/>
  <c r="F181" i="7"/>
  <c r="D100" i="9" s="1"/>
  <c r="H180" i="7"/>
  <c r="L180" i="7" s="1"/>
  <c r="K183" i="7"/>
  <c r="M182" i="7"/>
  <c r="N182" i="7" s="1"/>
  <c r="C279" i="7"/>
  <c r="E278" i="7"/>
  <c r="D278" i="7" s="1"/>
  <c r="G181" i="7"/>
  <c r="I180" i="7"/>
  <c r="J180" i="7" s="1"/>
  <c r="F186" i="8" l="1"/>
  <c r="J185" i="8"/>
  <c r="L185" i="8" s="1"/>
  <c r="H185" i="8"/>
  <c r="I185" i="8"/>
  <c r="K185" i="8" s="1"/>
  <c r="D185" i="8"/>
  <c r="E185" i="8"/>
  <c r="K184" i="7"/>
  <c r="M183" i="7"/>
  <c r="N183" i="7" s="1"/>
  <c r="F182" i="7"/>
  <c r="D101" i="9" s="1"/>
  <c r="H181" i="7"/>
  <c r="L181" i="7" s="1"/>
  <c r="C280" i="7"/>
  <c r="E279" i="7"/>
  <c r="D279" i="7" s="1"/>
  <c r="I181" i="7"/>
  <c r="J181" i="7" s="1"/>
  <c r="G182" i="7"/>
  <c r="F187" i="8" l="1"/>
  <c r="J186" i="8"/>
  <c r="L186" i="8" s="1"/>
  <c r="H186" i="8"/>
  <c r="I186" i="8"/>
  <c r="K186" i="8" s="1"/>
  <c r="D186" i="8"/>
  <c r="E186" i="8"/>
  <c r="F183" i="7"/>
  <c r="H182" i="7"/>
  <c r="L182" i="7" s="1"/>
  <c r="K185" i="7"/>
  <c r="M184" i="7"/>
  <c r="N184" i="7" s="1"/>
  <c r="C281" i="7"/>
  <c r="E280" i="7"/>
  <c r="D280" i="7" s="1"/>
  <c r="I182" i="7"/>
  <c r="J182" i="7" s="1"/>
  <c r="G183" i="7"/>
  <c r="F188" i="8" l="1"/>
  <c r="J187" i="8"/>
  <c r="L187" i="8" s="1"/>
  <c r="H187" i="8"/>
  <c r="I187" i="8"/>
  <c r="K187" i="8" s="1"/>
  <c r="D187" i="8"/>
  <c r="E187" i="8"/>
  <c r="K186" i="7"/>
  <c r="M185" i="7"/>
  <c r="N185" i="7" s="1"/>
  <c r="F184" i="7"/>
  <c r="D102" i="9" s="1"/>
  <c r="H183" i="7"/>
  <c r="L183" i="7" s="1"/>
  <c r="E281" i="7"/>
  <c r="D281" i="7" s="1"/>
  <c r="C282" i="7"/>
  <c r="G184" i="7"/>
  <c r="I183" i="7"/>
  <c r="J183" i="7" s="1"/>
  <c r="F189" i="8" l="1"/>
  <c r="J188" i="8"/>
  <c r="L188" i="8" s="1"/>
  <c r="H188" i="8"/>
  <c r="I188" i="8"/>
  <c r="K188" i="8" s="1"/>
  <c r="D188" i="8"/>
  <c r="E188" i="8"/>
  <c r="F185" i="7"/>
  <c r="H184" i="7"/>
  <c r="L184" i="7" s="1"/>
  <c r="K187" i="7"/>
  <c r="M186" i="7"/>
  <c r="N186" i="7" s="1"/>
  <c r="C283" i="7"/>
  <c r="E282" i="7"/>
  <c r="D282" i="7" s="1"/>
  <c r="G185" i="7"/>
  <c r="I184" i="7"/>
  <c r="J184" i="7" s="1"/>
  <c r="F190" i="8" l="1"/>
  <c r="J189" i="8"/>
  <c r="L189" i="8" s="1"/>
  <c r="H189" i="8"/>
  <c r="I189" i="8"/>
  <c r="K189" i="8" s="1"/>
  <c r="D189" i="8"/>
  <c r="E189" i="8"/>
  <c r="K188" i="7"/>
  <c r="M187" i="7"/>
  <c r="N187" i="7" s="1"/>
  <c r="F186" i="7"/>
  <c r="D103" i="9" s="1"/>
  <c r="H185" i="7"/>
  <c r="L185" i="7" s="1"/>
  <c r="C284" i="7"/>
  <c r="E283" i="7"/>
  <c r="D283" i="7" s="1"/>
  <c r="I185" i="7"/>
  <c r="J185" i="7" s="1"/>
  <c r="G186" i="7"/>
  <c r="F191" i="8" l="1"/>
  <c r="J190" i="8"/>
  <c r="L190" i="8" s="1"/>
  <c r="H190" i="8"/>
  <c r="I190" i="8"/>
  <c r="K190" i="8" s="1"/>
  <c r="D190" i="8"/>
  <c r="E190" i="8"/>
  <c r="F187" i="7"/>
  <c r="H186" i="7"/>
  <c r="L186" i="7" s="1"/>
  <c r="K189" i="7"/>
  <c r="M188" i="7"/>
  <c r="N188" i="7" s="1"/>
  <c r="C285" i="7"/>
  <c r="E284" i="7"/>
  <c r="D284" i="7" s="1"/>
  <c r="G187" i="7"/>
  <c r="I186" i="7"/>
  <c r="J186" i="7" s="1"/>
  <c r="F192" i="8" l="1"/>
  <c r="J191" i="8"/>
  <c r="L191" i="8" s="1"/>
  <c r="H191" i="8"/>
  <c r="I191" i="8"/>
  <c r="K191" i="8" s="1"/>
  <c r="D191" i="8"/>
  <c r="E191" i="8"/>
  <c r="K190" i="7"/>
  <c r="M189" i="7"/>
  <c r="N189" i="7" s="1"/>
  <c r="F188" i="7"/>
  <c r="D104" i="9" s="1"/>
  <c r="H187" i="7"/>
  <c r="L187" i="7" s="1"/>
  <c r="E285" i="7"/>
  <c r="D285" i="7" s="1"/>
  <c r="C286" i="7"/>
  <c r="G188" i="7"/>
  <c r="I187" i="7"/>
  <c r="J187" i="7" s="1"/>
  <c r="F193" i="8" l="1"/>
  <c r="J192" i="8"/>
  <c r="L192" i="8" s="1"/>
  <c r="H192" i="8"/>
  <c r="I192" i="8"/>
  <c r="K192" i="8" s="1"/>
  <c r="D192" i="8"/>
  <c r="E192" i="8"/>
  <c r="F189" i="7"/>
  <c r="H188" i="7"/>
  <c r="L188" i="7" s="1"/>
  <c r="K191" i="7"/>
  <c r="M190" i="7"/>
  <c r="N190" i="7" s="1"/>
  <c r="E286" i="7"/>
  <c r="D286" i="7" s="1"/>
  <c r="C287" i="7"/>
  <c r="G189" i="7"/>
  <c r="I188" i="7"/>
  <c r="J188" i="7" s="1"/>
  <c r="F194" i="8" l="1"/>
  <c r="J193" i="8"/>
  <c r="L193" i="8" s="1"/>
  <c r="H193" i="8"/>
  <c r="I193" i="8"/>
  <c r="K193" i="8" s="1"/>
  <c r="D193" i="8"/>
  <c r="E193" i="8"/>
  <c r="K192" i="7"/>
  <c r="M191" i="7"/>
  <c r="N191" i="7" s="1"/>
  <c r="F190" i="7"/>
  <c r="D105" i="9" s="1"/>
  <c r="H189" i="7"/>
  <c r="L189" i="7" s="1"/>
  <c r="C288" i="7"/>
  <c r="E287" i="7"/>
  <c r="D287" i="7" s="1"/>
  <c r="G190" i="7"/>
  <c r="I189" i="7"/>
  <c r="J189" i="7" s="1"/>
  <c r="F195" i="8" l="1"/>
  <c r="J194" i="8"/>
  <c r="L194" i="8" s="1"/>
  <c r="H194" i="8"/>
  <c r="I194" i="8"/>
  <c r="K194" i="8" s="1"/>
  <c r="D194" i="8"/>
  <c r="E194" i="8"/>
  <c r="F191" i="7"/>
  <c r="H190" i="7"/>
  <c r="L190" i="7" s="1"/>
  <c r="K193" i="7"/>
  <c r="M192" i="7"/>
  <c r="N192" i="7" s="1"/>
  <c r="C289" i="7"/>
  <c r="E288" i="7"/>
  <c r="D288" i="7" s="1"/>
  <c r="G191" i="7"/>
  <c r="I190" i="7"/>
  <c r="J190" i="7" s="1"/>
  <c r="F196" i="8" l="1"/>
  <c r="J195" i="8"/>
  <c r="L195" i="8" s="1"/>
  <c r="H195" i="8"/>
  <c r="I195" i="8"/>
  <c r="K195" i="8" s="1"/>
  <c r="D195" i="8"/>
  <c r="E195" i="8"/>
  <c r="K194" i="7"/>
  <c r="M193" i="7"/>
  <c r="N193" i="7" s="1"/>
  <c r="F192" i="7"/>
  <c r="D106" i="9" s="1"/>
  <c r="H191" i="7"/>
  <c r="L191" i="7" s="1"/>
  <c r="C290" i="7"/>
  <c r="E289" i="7"/>
  <c r="D289" i="7" s="1"/>
  <c r="G192" i="7"/>
  <c r="I191" i="7"/>
  <c r="J191" i="7" s="1"/>
  <c r="F197" i="8" l="1"/>
  <c r="J196" i="8"/>
  <c r="L196" i="8" s="1"/>
  <c r="H196" i="8"/>
  <c r="I196" i="8"/>
  <c r="K196" i="8" s="1"/>
  <c r="D196" i="8"/>
  <c r="E196" i="8"/>
  <c r="F193" i="7"/>
  <c r="H192" i="7"/>
  <c r="L192" i="7" s="1"/>
  <c r="K195" i="7"/>
  <c r="M194" i="7"/>
  <c r="N194" i="7" s="1"/>
  <c r="C291" i="7"/>
  <c r="E290" i="7"/>
  <c r="D290" i="7" s="1"/>
  <c r="G193" i="7"/>
  <c r="I192" i="7"/>
  <c r="J192" i="7" s="1"/>
  <c r="F198" i="8" l="1"/>
  <c r="J197" i="8"/>
  <c r="L197" i="8" s="1"/>
  <c r="H197" i="8"/>
  <c r="I197" i="8"/>
  <c r="K197" i="8" s="1"/>
  <c r="D197" i="8"/>
  <c r="E197" i="8"/>
  <c r="K196" i="7"/>
  <c r="M195" i="7"/>
  <c r="N195" i="7" s="1"/>
  <c r="F194" i="7"/>
  <c r="D107" i="9" s="1"/>
  <c r="H193" i="7"/>
  <c r="L193" i="7" s="1"/>
  <c r="C292" i="7"/>
  <c r="E291" i="7"/>
  <c r="D291" i="7" s="1"/>
  <c r="I193" i="7"/>
  <c r="J193" i="7" s="1"/>
  <c r="G194" i="7"/>
  <c r="F199" i="8" l="1"/>
  <c r="J198" i="8"/>
  <c r="L198" i="8" s="1"/>
  <c r="H198" i="8"/>
  <c r="I198" i="8"/>
  <c r="K198" i="8" s="1"/>
  <c r="D198" i="8"/>
  <c r="E198" i="8"/>
  <c r="F195" i="7"/>
  <c r="H194" i="7"/>
  <c r="L194" i="7" s="1"/>
  <c r="K197" i="7"/>
  <c r="M196" i="7"/>
  <c r="N196" i="7" s="1"/>
  <c r="C293" i="7"/>
  <c r="E292" i="7"/>
  <c r="D292" i="7" s="1"/>
  <c r="I194" i="7"/>
  <c r="J194" i="7" s="1"/>
  <c r="G195" i="7"/>
  <c r="F200" i="8" l="1"/>
  <c r="J199" i="8"/>
  <c r="L199" i="8" s="1"/>
  <c r="H199" i="8"/>
  <c r="I199" i="8"/>
  <c r="K199" i="8" s="1"/>
  <c r="D199" i="8"/>
  <c r="E199" i="8"/>
  <c r="K198" i="7"/>
  <c r="M197" i="7"/>
  <c r="N197" i="7" s="1"/>
  <c r="F196" i="7"/>
  <c r="D108" i="9" s="1"/>
  <c r="H195" i="7"/>
  <c r="L195" i="7" s="1"/>
  <c r="C294" i="7"/>
  <c r="E293" i="7"/>
  <c r="D293" i="7" s="1"/>
  <c r="I195" i="7"/>
  <c r="J195" i="7" s="1"/>
  <c r="G196" i="7"/>
  <c r="F201" i="8" l="1"/>
  <c r="J200" i="8"/>
  <c r="L200" i="8" s="1"/>
  <c r="H200" i="8"/>
  <c r="I200" i="8"/>
  <c r="K200" i="8" s="1"/>
  <c r="D200" i="8"/>
  <c r="E200" i="8"/>
  <c r="F197" i="7"/>
  <c r="H196" i="7"/>
  <c r="L196" i="7" s="1"/>
  <c r="K199" i="7"/>
  <c r="M198" i="7"/>
  <c r="N198" i="7" s="1"/>
  <c r="C295" i="7"/>
  <c r="E294" i="7"/>
  <c r="D294" i="7" s="1"/>
  <c r="I196" i="7"/>
  <c r="J196" i="7" s="1"/>
  <c r="G197" i="7"/>
  <c r="F202" i="8" l="1"/>
  <c r="J201" i="8"/>
  <c r="L201" i="8" s="1"/>
  <c r="H201" i="8"/>
  <c r="I201" i="8"/>
  <c r="K201" i="8" s="1"/>
  <c r="D201" i="8"/>
  <c r="E201" i="8"/>
  <c r="K200" i="7"/>
  <c r="M199" i="7"/>
  <c r="N199" i="7" s="1"/>
  <c r="F198" i="7"/>
  <c r="D109" i="9" s="1"/>
  <c r="H197" i="7"/>
  <c r="L197" i="7" s="1"/>
  <c r="E295" i="7"/>
  <c r="D295" i="7" s="1"/>
  <c r="C296" i="7"/>
  <c r="G198" i="7"/>
  <c r="I197" i="7"/>
  <c r="J197" i="7" s="1"/>
  <c r="F203" i="8" l="1"/>
  <c r="J202" i="8"/>
  <c r="L202" i="8" s="1"/>
  <c r="H202" i="8"/>
  <c r="I202" i="8"/>
  <c r="K202" i="8" s="1"/>
  <c r="D202" i="8"/>
  <c r="E202" i="8"/>
  <c r="F199" i="7"/>
  <c r="H198" i="7"/>
  <c r="L198" i="7" s="1"/>
  <c r="K201" i="7"/>
  <c r="M200" i="7"/>
  <c r="N200" i="7" s="1"/>
  <c r="E296" i="7"/>
  <c r="D296" i="7" s="1"/>
  <c r="C297" i="7"/>
  <c r="G199" i="7"/>
  <c r="I198" i="7"/>
  <c r="J198" i="7" s="1"/>
  <c r="F204" i="8" l="1"/>
  <c r="J203" i="8"/>
  <c r="L203" i="8" s="1"/>
  <c r="H203" i="8"/>
  <c r="I203" i="8"/>
  <c r="K203" i="8" s="1"/>
  <c r="D203" i="8"/>
  <c r="E203" i="8"/>
  <c r="K202" i="7"/>
  <c r="M201" i="7"/>
  <c r="N201" i="7" s="1"/>
  <c r="F200" i="7"/>
  <c r="D110" i="9" s="1"/>
  <c r="H199" i="7"/>
  <c r="L199" i="7" s="1"/>
  <c r="E297" i="7"/>
  <c r="D297" i="7" s="1"/>
  <c r="C298" i="7"/>
  <c r="G200" i="7"/>
  <c r="I199" i="7"/>
  <c r="J199" i="7" s="1"/>
  <c r="F205" i="8" l="1"/>
  <c r="J204" i="8"/>
  <c r="L204" i="8" s="1"/>
  <c r="H204" i="8"/>
  <c r="I204" i="8"/>
  <c r="K204" i="8" s="1"/>
  <c r="D204" i="8"/>
  <c r="E204" i="8"/>
  <c r="F201" i="7"/>
  <c r="H200" i="7"/>
  <c r="L200" i="7" s="1"/>
  <c r="K203" i="7"/>
  <c r="M202" i="7"/>
  <c r="N202" i="7" s="1"/>
  <c r="C299" i="7"/>
  <c r="E298" i="7"/>
  <c r="D298" i="7" s="1"/>
  <c r="G201" i="7"/>
  <c r="I200" i="7"/>
  <c r="J200" i="7" s="1"/>
  <c r="F206" i="8" l="1"/>
  <c r="J205" i="8"/>
  <c r="L205" i="8" s="1"/>
  <c r="H205" i="8"/>
  <c r="I205" i="8"/>
  <c r="K205" i="8" s="1"/>
  <c r="D205" i="8"/>
  <c r="E205" i="8"/>
  <c r="K204" i="7"/>
  <c r="M203" i="7"/>
  <c r="N203" i="7" s="1"/>
  <c r="F202" i="7"/>
  <c r="H201" i="7"/>
  <c r="L201" i="7" s="1"/>
  <c r="E299" i="7"/>
  <c r="D299" i="7" s="1"/>
  <c r="C300" i="7"/>
  <c r="G202" i="7"/>
  <c r="I201" i="7"/>
  <c r="J201" i="7" s="1"/>
  <c r="F207" i="8" l="1"/>
  <c r="J206" i="8"/>
  <c r="L206" i="8" s="1"/>
  <c r="H206" i="8"/>
  <c r="I206" i="8"/>
  <c r="K206" i="8" s="1"/>
  <c r="D206" i="8"/>
  <c r="E206" i="8"/>
  <c r="F203" i="7"/>
  <c r="H202" i="7"/>
  <c r="L202" i="7" s="1"/>
  <c r="K205" i="7"/>
  <c r="M204" i="7"/>
  <c r="N204" i="7" s="1"/>
  <c r="C301" i="7"/>
  <c r="E300" i="7"/>
  <c r="D300" i="7" s="1"/>
  <c r="G203" i="7"/>
  <c r="I202" i="7"/>
  <c r="J202" i="7" s="1"/>
  <c r="F208" i="8" l="1"/>
  <c r="J207" i="8"/>
  <c r="L207" i="8" s="1"/>
  <c r="H207" i="8"/>
  <c r="I207" i="8"/>
  <c r="K207" i="8" s="1"/>
  <c r="D207" i="8"/>
  <c r="E207" i="8"/>
  <c r="K206" i="7"/>
  <c r="M205" i="7"/>
  <c r="N205" i="7" s="1"/>
  <c r="F204" i="7"/>
  <c r="H203" i="7"/>
  <c r="L203" i="7" s="1"/>
  <c r="C302" i="7"/>
  <c r="E301" i="7"/>
  <c r="D301" i="7" s="1"/>
  <c r="I203" i="7"/>
  <c r="J203" i="7" s="1"/>
  <c r="G204" i="7"/>
  <c r="F209" i="8" l="1"/>
  <c r="J208" i="8"/>
  <c r="L208" i="8" s="1"/>
  <c r="H208" i="8"/>
  <c r="I208" i="8"/>
  <c r="D208" i="8"/>
  <c r="E208" i="8"/>
  <c r="F205" i="7"/>
  <c r="H204" i="7"/>
  <c r="L204" i="7" s="1"/>
  <c r="K207" i="7"/>
  <c r="M206" i="7"/>
  <c r="N206" i="7" s="1"/>
  <c r="C303" i="7"/>
  <c r="E302" i="7"/>
  <c r="D302" i="7" s="1"/>
  <c r="G205" i="7"/>
  <c r="I204" i="7"/>
  <c r="J204" i="7" s="1"/>
  <c r="F210" i="8" l="1"/>
  <c r="J209" i="8"/>
  <c r="L209" i="8" s="1"/>
  <c r="H209" i="8"/>
  <c r="K208" i="8"/>
  <c r="I209" i="8"/>
  <c r="K209" i="8" s="1"/>
  <c r="D209" i="8"/>
  <c r="E209" i="8"/>
  <c r="K208" i="7"/>
  <c r="M207" i="7"/>
  <c r="N207" i="7" s="1"/>
  <c r="F206" i="7"/>
  <c r="H205" i="7"/>
  <c r="L205" i="7" s="1"/>
  <c r="C304" i="7"/>
  <c r="E303" i="7"/>
  <c r="D303" i="7" s="1"/>
  <c r="G206" i="7"/>
  <c r="I205" i="7"/>
  <c r="J205" i="7" s="1"/>
  <c r="J210" i="8" l="1"/>
  <c r="L210" i="8" s="1"/>
  <c r="H210" i="8"/>
  <c r="J9" i="19"/>
  <c r="I210" i="8"/>
  <c r="D210" i="8"/>
  <c r="E210" i="8"/>
  <c r="F207" i="7"/>
  <c r="H206" i="7"/>
  <c r="L206" i="7" s="1"/>
  <c r="K209" i="7"/>
  <c r="K210" i="7" s="1"/>
  <c r="M208" i="7"/>
  <c r="N208" i="7" s="1"/>
  <c r="E304" i="7"/>
  <c r="D304" i="7" s="1"/>
  <c r="C305" i="7"/>
  <c r="I206" i="7"/>
  <c r="J206" i="7" s="1"/>
  <c r="G207" i="7"/>
  <c r="K210" i="8" l="1"/>
  <c r="J11" i="19" s="1"/>
  <c r="J10" i="19"/>
  <c r="M209" i="7"/>
  <c r="N209" i="7" s="1"/>
  <c r="F208" i="7"/>
  <c r="H207" i="7"/>
  <c r="L207" i="7" s="1"/>
  <c r="C306" i="7"/>
  <c r="E305" i="7"/>
  <c r="D305" i="7" s="1"/>
  <c r="G208" i="7"/>
  <c r="I207" i="7"/>
  <c r="J207" i="7" s="1"/>
  <c r="F209" i="7" l="1"/>
  <c r="F210" i="7" s="1"/>
  <c r="H210" i="7" s="1"/>
  <c r="L210" i="7" s="1"/>
  <c r="H208" i="7"/>
  <c r="L208" i="7" s="1"/>
  <c r="K211" i="7"/>
  <c r="M210" i="7"/>
  <c r="N210" i="7" s="1"/>
  <c r="E306" i="7"/>
  <c r="D306" i="7" s="1"/>
  <c r="C307" i="7"/>
  <c r="I208" i="7"/>
  <c r="J208" i="7" s="1"/>
  <c r="G209" i="7"/>
  <c r="G210" i="7" s="1"/>
  <c r="I210" i="7" s="1"/>
  <c r="J210" i="7" s="1"/>
  <c r="K212" i="7" l="1"/>
  <c r="M211" i="7"/>
  <c r="N211" i="7" s="1"/>
  <c r="H209" i="7"/>
  <c r="L209" i="7" s="1"/>
  <c r="C308" i="7"/>
  <c r="E307" i="7"/>
  <c r="D307" i="7" s="1"/>
  <c r="I209" i="7"/>
  <c r="J209" i="7" s="1"/>
  <c r="F211" i="7" l="1"/>
  <c r="K213" i="7"/>
  <c r="M212" i="7"/>
  <c r="N212" i="7" s="1"/>
  <c r="C309" i="7"/>
  <c r="E308" i="7"/>
  <c r="D308" i="7" s="1"/>
  <c r="G211" i="7"/>
  <c r="K214" i="7" l="1"/>
  <c r="M213" i="7"/>
  <c r="N213" i="7" s="1"/>
  <c r="F212" i="7"/>
  <c r="H211" i="7"/>
  <c r="L211" i="7" s="1"/>
  <c r="C310" i="7"/>
  <c r="E309" i="7"/>
  <c r="D309" i="7" s="1"/>
  <c r="I211" i="7"/>
  <c r="J211" i="7" s="1"/>
  <c r="G212" i="7"/>
  <c r="F213" i="7" l="1"/>
  <c r="H212" i="7"/>
  <c r="L212" i="7" s="1"/>
  <c r="K215" i="7"/>
  <c r="M214" i="7"/>
  <c r="N214" i="7" s="1"/>
  <c r="E310" i="7"/>
  <c r="D310" i="7" s="1"/>
  <c r="C311" i="7"/>
  <c r="G213" i="7"/>
  <c r="I212" i="7"/>
  <c r="J212" i="7" s="1"/>
  <c r="K216" i="7" l="1"/>
  <c r="M215" i="7"/>
  <c r="N215" i="7" s="1"/>
  <c r="F214" i="7"/>
  <c r="H213" i="7"/>
  <c r="L213" i="7" s="1"/>
  <c r="C312" i="7"/>
  <c r="E311" i="7"/>
  <c r="D311" i="7" s="1"/>
  <c r="G214" i="7"/>
  <c r="I213" i="7"/>
  <c r="J213" i="7" s="1"/>
  <c r="F215" i="7" l="1"/>
  <c r="H214" i="7"/>
  <c r="L214" i="7" s="1"/>
  <c r="K217" i="7"/>
  <c r="M216" i="7"/>
  <c r="N216" i="7" s="1"/>
  <c r="C313" i="7"/>
  <c r="E312" i="7"/>
  <c r="D312" i="7" s="1"/>
  <c r="I214" i="7"/>
  <c r="J214" i="7" s="1"/>
  <c r="G215" i="7"/>
  <c r="K218" i="7" l="1"/>
  <c r="M217" i="7"/>
  <c r="N217" i="7" s="1"/>
  <c r="F216" i="7"/>
  <c r="H215" i="7"/>
  <c r="L215" i="7" s="1"/>
  <c r="C314" i="7"/>
  <c r="E313" i="7"/>
  <c r="D313" i="7" s="1"/>
  <c r="I215" i="7"/>
  <c r="J215" i="7" s="1"/>
  <c r="G216" i="7"/>
  <c r="F217" i="7" l="1"/>
  <c r="H216" i="7"/>
  <c r="L216" i="7" s="1"/>
  <c r="K219" i="7"/>
  <c r="M218" i="7"/>
  <c r="N218" i="7" s="1"/>
  <c r="C315" i="7"/>
  <c r="E314" i="7"/>
  <c r="D314" i="7" s="1"/>
  <c r="G217" i="7"/>
  <c r="I216" i="7"/>
  <c r="J216" i="7" s="1"/>
  <c r="K220" i="7" l="1"/>
  <c r="M219" i="7"/>
  <c r="N219" i="7" s="1"/>
  <c r="F218" i="7"/>
  <c r="H217" i="7"/>
  <c r="L217" i="7" s="1"/>
  <c r="E315" i="7"/>
  <c r="D315" i="7" s="1"/>
  <c r="C316" i="7"/>
  <c r="I217" i="7"/>
  <c r="J217" i="7" s="1"/>
  <c r="G218" i="7"/>
  <c r="F219" i="7" l="1"/>
  <c r="H218" i="7"/>
  <c r="L218" i="7" s="1"/>
  <c r="K221" i="7"/>
  <c r="M220" i="7"/>
  <c r="N220" i="7" s="1"/>
  <c r="E316" i="7"/>
  <c r="D316" i="7" s="1"/>
  <c r="C317" i="7"/>
  <c r="I218" i="7"/>
  <c r="J218" i="7" s="1"/>
  <c r="G219" i="7"/>
  <c r="K222" i="7" l="1"/>
  <c r="M221" i="7"/>
  <c r="N221" i="7" s="1"/>
  <c r="F220" i="7"/>
  <c r="H219" i="7"/>
  <c r="L219" i="7" s="1"/>
  <c r="E317" i="7"/>
  <c r="D317" i="7" s="1"/>
  <c r="C318" i="7"/>
  <c r="G220" i="7"/>
  <c r="I219" i="7"/>
  <c r="J219" i="7" s="1"/>
  <c r="F221" i="7" l="1"/>
  <c r="H220" i="7"/>
  <c r="L220" i="7" s="1"/>
  <c r="K223" i="7"/>
  <c r="M222" i="7"/>
  <c r="N222" i="7" s="1"/>
  <c r="E318" i="7"/>
  <c r="D318" i="7" s="1"/>
  <c r="C319" i="7"/>
  <c r="I220" i="7"/>
  <c r="J220" i="7" s="1"/>
  <c r="G221" i="7"/>
  <c r="K224" i="7" l="1"/>
  <c r="M223" i="7"/>
  <c r="N223" i="7" s="1"/>
  <c r="F222" i="7"/>
  <c r="H221" i="7"/>
  <c r="L221" i="7" s="1"/>
  <c r="E319" i="7"/>
  <c r="D319" i="7" s="1"/>
  <c r="C320" i="7"/>
  <c r="I221" i="7"/>
  <c r="J221" i="7" s="1"/>
  <c r="G222" i="7"/>
  <c r="F223" i="7" l="1"/>
  <c r="H222" i="7"/>
  <c r="L222" i="7" s="1"/>
  <c r="K225" i="7"/>
  <c r="M224" i="7"/>
  <c r="N224" i="7" s="1"/>
  <c r="E320" i="7"/>
  <c r="D320" i="7" s="1"/>
  <c r="C321" i="7"/>
  <c r="I222" i="7"/>
  <c r="J222" i="7" s="1"/>
  <c r="G223" i="7"/>
  <c r="K226" i="7" l="1"/>
  <c r="M225" i="7"/>
  <c r="N225" i="7" s="1"/>
  <c r="F224" i="7"/>
  <c r="H223" i="7"/>
  <c r="L223" i="7" s="1"/>
  <c r="E321" i="7"/>
  <c r="D321" i="7" s="1"/>
  <c r="C322" i="7"/>
  <c r="G224" i="7"/>
  <c r="I223" i="7"/>
  <c r="J223" i="7" s="1"/>
  <c r="F225" i="7" l="1"/>
  <c r="H224" i="7"/>
  <c r="L224" i="7" s="1"/>
  <c r="K227" i="7"/>
  <c r="M226" i="7"/>
  <c r="N226" i="7" s="1"/>
  <c r="E322" i="7"/>
  <c r="D322" i="7" s="1"/>
  <c r="C323" i="7"/>
  <c r="G225" i="7"/>
  <c r="I224" i="7"/>
  <c r="J224" i="7" s="1"/>
  <c r="K228" i="7" l="1"/>
  <c r="M227" i="7"/>
  <c r="N227" i="7" s="1"/>
  <c r="F226" i="7"/>
  <c r="H225" i="7"/>
  <c r="L225" i="7" s="1"/>
  <c r="C324" i="7"/>
  <c r="E323" i="7"/>
  <c r="D323" i="7" s="1"/>
  <c r="I225" i="7"/>
  <c r="J225" i="7" s="1"/>
  <c r="G226" i="7"/>
  <c r="F227" i="7" l="1"/>
  <c r="H226" i="7"/>
  <c r="L226" i="7" s="1"/>
  <c r="K229" i="7"/>
  <c r="M228" i="7"/>
  <c r="N228" i="7" s="1"/>
  <c r="E324" i="7"/>
  <c r="D324" i="7" s="1"/>
  <c r="C325" i="7"/>
  <c r="G227" i="7"/>
  <c r="I226" i="7"/>
  <c r="J226" i="7" s="1"/>
  <c r="K230" i="7" l="1"/>
  <c r="M229" i="7"/>
  <c r="N229" i="7" s="1"/>
  <c r="F228" i="7"/>
  <c r="H227" i="7"/>
  <c r="L227" i="7" s="1"/>
  <c r="C326" i="7"/>
  <c r="E325" i="7"/>
  <c r="D325" i="7" s="1"/>
  <c r="G228" i="7"/>
  <c r="I227" i="7"/>
  <c r="J227" i="7" s="1"/>
  <c r="F229" i="7" l="1"/>
  <c r="H228" i="7"/>
  <c r="L228" i="7" s="1"/>
  <c r="K231" i="7"/>
  <c r="M230" i="7"/>
  <c r="N230" i="7" s="1"/>
  <c r="E326" i="7"/>
  <c r="D326" i="7" s="1"/>
  <c r="C327" i="7"/>
  <c r="I228" i="7"/>
  <c r="J228" i="7" s="1"/>
  <c r="G229" i="7"/>
  <c r="K232" i="7" l="1"/>
  <c r="M231" i="7"/>
  <c r="N231" i="7" s="1"/>
  <c r="F230" i="7"/>
  <c r="H229" i="7"/>
  <c r="L229" i="7" s="1"/>
  <c r="C328" i="7"/>
  <c r="E327" i="7"/>
  <c r="D327" i="7" s="1"/>
  <c r="G230" i="7"/>
  <c r="I229" i="7"/>
  <c r="J229" i="7" s="1"/>
  <c r="F231" i="7" l="1"/>
  <c r="H230" i="7"/>
  <c r="L230" i="7" s="1"/>
  <c r="K233" i="7"/>
  <c r="M232" i="7"/>
  <c r="N232" i="7" s="1"/>
  <c r="C329" i="7"/>
  <c r="E328" i="7"/>
  <c r="D328" i="7" s="1"/>
  <c r="G231" i="7"/>
  <c r="I230" i="7"/>
  <c r="J230" i="7" s="1"/>
  <c r="K234" i="7" l="1"/>
  <c r="M233" i="7"/>
  <c r="N233" i="7" s="1"/>
  <c r="F232" i="7"/>
  <c r="H231" i="7"/>
  <c r="L231" i="7" s="1"/>
  <c r="E329" i="7"/>
  <c r="D329" i="7" s="1"/>
  <c r="C330" i="7"/>
  <c r="I231" i="7"/>
  <c r="J231" i="7" s="1"/>
  <c r="G232" i="7"/>
  <c r="F233" i="7" l="1"/>
  <c r="H232" i="7"/>
  <c r="L232" i="7" s="1"/>
  <c r="K235" i="7"/>
  <c r="M234" i="7"/>
  <c r="N234" i="7" s="1"/>
  <c r="E330" i="7"/>
  <c r="D330" i="7" s="1"/>
  <c r="C331" i="7"/>
  <c r="I232" i="7"/>
  <c r="J232" i="7" s="1"/>
  <c r="G233" i="7"/>
  <c r="K236" i="7" l="1"/>
  <c r="M235" i="7"/>
  <c r="N235" i="7" s="1"/>
  <c r="F234" i="7"/>
  <c r="H233" i="7"/>
  <c r="L233" i="7" s="1"/>
  <c r="C332" i="7"/>
  <c r="E331" i="7"/>
  <c r="D331" i="7" s="1"/>
  <c r="G234" i="7"/>
  <c r="I233" i="7"/>
  <c r="J233" i="7" s="1"/>
  <c r="F235" i="7" l="1"/>
  <c r="H234" i="7"/>
  <c r="L234" i="7" s="1"/>
  <c r="K237" i="7"/>
  <c r="M236" i="7"/>
  <c r="N236" i="7" s="1"/>
  <c r="E332" i="7"/>
  <c r="D332" i="7" s="1"/>
  <c r="C333" i="7"/>
  <c r="G235" i="7"/>
  <c r="I234" i="7"/>
  <c r="J234" i="7" s="1"/>
  <c r="K238" i="7" l="1"/>
  <c r="M237" i="7"/>
  <c r="N237" i="7" s="1"/>
  <c r="F236" i="7"/>
  <c r="H235" i="7"/>
  <c r="L235" i="7" s="1"/>
  <c r="C334" i="7"/>
  <c r="E333" i="7"/>
  <c r="D333" i="7" s="1"/>
  <c r="G236" i="7"/>
  <c r="I235" i="7"/>
  <c r="J235" i="7" s="1"/>
  <c r="F237" i="7" l="1"/>
  <c r="H236" i="7"/>
  <c r="L236" i="7" s="1"/>
  <c r="K239" i="7"/>
  <c r="M238" i="7"/>
  <c r="N238" i="7" s="1"/>
  <c r="E334" i="7"/>
  <c r="D334" i="7" s="1"/>
  <c r="C335" i="7"/>
  <c r="I236" i="7"/>
  <c r="J236" i="7" s="1"/>
  <c r="G237" i="7"/>
  <c r="K240" i="7" l="1"/>
  <c r="M239" i="7"/>
  <c r="N239" i="7" s="1"/>
  <c r="F238" i="7"/>
  <c r="H237" i="7"/>
  <c r="L237" i="7" s="1"/>
  <c r="E335" i="7"/>
  <c r="D335" i="7" s="1"/>
  <c r="C336" i="7"/>
  <c r="I237" i="7"/>
  <c r="J237" i="7" s="1"/>
  <c r="G238" i="7"/>
  <c r="F239" i="7" l="1"/>
  <c r="H238" i="7"/>
  <c r="L238" i="7" s="1"/>
  <c r="K241" i="7"/>
  <c r="M240" i="7"/>
  <c r="N240" i="7" s="1"/>
  <c r="C337" i="7"/>
  <c r="E336" i="7"/>
  <c r="D336" i="7" s="1"/>
  <c r="I238" i="7"/>
  <c r="J238" i="7" s="1"/>
  <c r="G239" i="7"/>
  <c r="K242" i="7" l="1"/>
  <c r="M241" i="7"/>
  <c r="N241" i="7" s="1"/>
  <c r="F240" i="7"/>
  <c r="H239" i="7"/>
  <c r="L239" i="7" s="1"/>
  <c r="C338" i="7"/>
  <c r="E337" i="7"/>
  <c r="D337" i="7" s="1"/>
  <c r="G240" i="7"/>
  <c r="I239" i="7"/>
  <c r="J239" i="7" s="1"/>
  <c r="F241" i="7" l="1"/>
  <c r="H240" i="7"/>
  <c r="L240" i="7" s="1"/>
  <c r="K243" i="7"/>
  <c r="M242" i="7"/>
  <c r="N242" i="7" s="1"/>
  <c r="E338" i="7"/>
  <c r="D338" i="7" s="1"/>
  <c r="C339" i="7"/>
  <c r="G241" i="7"/>
  <c r="I240" i="7"/>
  <c r="J240" i="7" s="1"/>
  <c r="K244" i="7" l="1"/>
  <c r="M243" i="7"/>
  <c r="N243" i="7" s="1"/>
  <c r="F242" i="7"/>
  <c r="H241" i="7"/>
  <c r="L241" i="7" s="1"/>
  <c r="E339" i="7"/>
  <c r="D339" i="7" s="1"/>
  <c r="C340" i="7"/>
  <c r="I241" i="7"/>
  <c r="J241" i="7" s="1"/>
  <c r="G242" i="7"/>
  <c r="F243" i="7" l="1"/>
  <c r="H242" i="7"/>
  <c r="L242" i="7" s="1"/>
  <c r="K245" i="7"/>
  <c r="M244" i="7"/>
  <c r="N244" i="7" s="1"/>
  <c r="E340" i="7"/>
  <c r="D340" i="7" s="1"/>
  <c r="C341" i="7"/>
  <c r="I242" i="7"/>
  <c r="J242" i="7" s="1"/>
  <c r="G243" i="7"/>
  <c r="K246" i="7" l="1"/>
  <c r="M245" i="7"/>
  <c r="N245" i="7" s="1"/>
  <c r="F244" i="7"/>
  <c r="H243" i="7"/>
  <c r="L243" i="7" s="1"/>
  <c r="E341" i="7"/>
  <c r="D341" i="7" s="1"/>
  <c r="C342" i="7"/>
  <c r="G244" i="7"/>
  <c r="I243" i="7"/>
  <c r="J243" i="7" s="1"/>
  <c r="F245" i="7" l="1"/>
  <c r="H244" i="7"/>
  <c r="L244" i="7" s="1"/>
  <c r="K247" i="7"/>
  <c r="M246" i="7"/>
  <c r="N246" i="7" s="1"/>
  <c r="E342" i="7"/>
  <c r="D342" i="7" s="1"/>
  <c r="C343" i="7"/>
  <c r="I244" i="7"/>
  <c r="J244" i="7" s="1"/>
  <c r="G245" i="7"/>
  <c r="K248" i="7" l="1"/>
  <c r="M247" i="7"/>
  <c r="N247" i="7" s="1"/>
  <c r="F246" i="7"/>
  <c r="H245" i="7"/>
  <c r="L245" i="7" s="1"/>
  <c r="C344" i="7"/>
  <c r="E343" i="7"/>
  <c r="D343" i="7" s="1"/>
  <c r="I245" i="7"/>
  <c r="J245" i="7" s="1"/>
  <c r="G246" i="7"/>
  <c r="F247" i="7" l="1"/>
  <c r="H246" i="7"/>
  <c r="L246" i="7" s="1"/>
  <c r="K249" i="7"/>
  <c r="M248" i="7"/>
  <c r="N248" i="7" s="1"/>
  <c r="C345" i="7"/>
  <c r="E344" i="7"/>
  <c r="D344" i="7" s="1"/>
  <c r="I246" i="7"/>
  <c r="J246" i="7" s="1"/>
  <c r="G247" i="7"/>
  <c r="K250" i="7" l="1"/>
  <c r="M249" i="7"/>
  <c r="N249" i="7" s="1"/>
  <c r="F248" i="7"/>
  <c r="H247" i="7"/>
  <c r="L247" i="7" s="1"/>
  <c r="C346" i="7"/>
  <c r="E345" i="7"/>
  <c r="D345" i="7" s="1"/>
  <c r="G248" i="7"/>
  <c r="I247" i="7"/>
  <c r="J247" i="7" s="1"/>
  <c r="F249" i="7" l="1"/>
  <c r="H248" i="7"/>
  <c r="L248" i="7" s="1"/>
  <c r="K251" i="7"/>
  <c r="M250" i="7"/>
  <c r="N250" i="7" s="1"/>
  <c r="C347" i="7"/>
  <c r="E346" i="7"/>
  <c r="D346" i="7" s="1"/>
  <c r="G249" i="7"/>
  <c r="I248" i="7"/>
  <c r="J248" i="7" s="1"/>
  <c r="K252" i="7" l="1"/>
  <c r="M251" i="7"/>
  <c r="N251" i="7" s="1"/>
  <c r="F250" i="7"/>
  <c r="H249" i="7"/>
  <c r="L249" i="7" s="1"/>
  <c r="E347" i="7"/>
  <c r="D347" i="7" s="1"/>
  <c r="C348" i="7"/>
  <c r="I249" i="7"/>
  <c r="J249" i="7" s="1"/>
  <c r="G250" i="7"/>
  <c r="F251" i="7" l="1"/>
  <c r="H250" i="7"/>
  <c r="L250" i="7" s="1"/>
  <c r="K253" i="7"/>
  <c r="M252" i="7"/>
  <c r="N252" i="7" s="1"/>
  <c r="C349" i="7"/>
  <c r="E348" i="7"/>
  <c r="D348" i="7" s="1"/>
  <c r="G251" i="7"/>
  <c r="I250" i="7"/>
  <c r="J250" i="7" s="1"/>
  <c r="K254" i="7" l="1"/>
  <c r="M253" i="7"/>
  <c r="N253" i="7" s="1"/>
  <c r="F252" i="7"/>
  <c r="H251" i="7"/>
  <c r="L251" i="7" s="1"/>
  <c r="C350" i="7"/>
  <c r="E349" i="7"/>
  <c r="D349" i="7" s="1"/>
  <c r="G252" i="7"/>
  <c r="I251" i="7"/>
  <c r="J251" i="7" s="1"/>
  <c r="F253" i="7" l="1"/>
  <c r="G31" i="8" s="1"/>
  <c r="H252" i="7"/>
  <c r="L252" i="7" s="1"/>
  <c r="K255" i="7"/>
  <c r="M254" i="7"/>
  <c r="N254" i="7" s="1"/>
  <c r="C351" i="7"/>
  <c r="E350" i="7"/>
  <c r="D350" i="7" s="1"/>
  <c r="I252" i="7"/>
  <c r="J252" i="7" s="1"/>
  <c r="G253" i="7"/>
  <c r="K256" i="7" l="1"/>
  <c r="M255" i="7"/>
  <c r="N255" i="7" s="1"/>
  <c r="F254" i="7"/>
  <c r="H253" i="7"/>
  <c r="L253" i="7" s="1"/>
  <c r="C352" i="7"/>
  <c r="E351" i="7"/>
  <c r="D351" i="7" s="1"/>
  <c r="I253" i="7"/>
  <c r="J253" i="7" s="1"/>
  <c r="G254" i="7"/>
  <c r="F255" i="7" l="1"/>
  <c r="H254" i="7"/>
  <c r="L254" i="7" s="1"/>
  <c r="K257" i="7"/>
  <c r="M256" i="7"/>
  <c r="N256" i="7" s="1"/>
  <c r="C353" i="7"/>
  <c r="E352" i="7"/>
  <c r="D352" i="7" s="1"/>
  <c r="G255" i="7"/>
  <c r="I254" i="7"/>
  <c r="J254" i="7" s="1"/>
  <c r="K258" i="7" l="1"/>
  <c r="M257" i="7"/>
  <c r="N257" i="7" s="1"/>
  <c r="F256" i="7"/>
  <c r="H255" i="7"/>
  <c r="L255" i="7" s="1"/>
  <c r="E353" i="7"/>
  <c r="D353" i="7" s="1"/>
  <c r="C354" i="7"/>
  <c r="G256" i="7"/>
  <c r="I255" i="7"/>
  <c r="J255" i="7" s="1"/>
  <c r="F257" i="7" l="1"/>
  <c r="H256" i="7"/>
  <c r="L256" i="7" s="1"/>
  <c r="K259" i="7"/>
  <c r="M258" i="7"/>
  <c r="N258" i="7" s="1"/>
  <c r="C355" i="7"/>
  <c r="E354" i="7"/>
  <c r="D354" i="7" s="1"/>
  <c r="G257" i="7"/>
  <c r="I256" i="7"/>
  <c r="J256" i="7" s="1"/>
  <c r="K260" i="7" l="1"/>
  <c r="M259" i="7"/>
  <c r="N259" i="7" s="1"/>
  <c r="F258" i="7"/>
  <c r="H257" i="7"/>
  <c r="L257" i="7" s="1"/>
  <c r="C356" i="7"/>
  <c r="E355" i="7"/>
  <c r="D355" i="7" s="1"/>
  <c r="I257" i="7"/>
  <c r="J257" i="7" s="1"/>
  <c r="G258" i="7"/>
  <c r="F259" i="7" l="1"/>
  <c r="H258" i="7"/>
  <c r="L258" i="7" s="1"/>
  <c r="K261" i="7"/>
  <c r="M260" i="7"/>
  <c r="N260" i="7" s="1"/>
  <c r="C357" i="7"/>
  <c r="E356" i="7"/>
  <c r="D356" i="7" s="1"/>
  <c r="G259" i="7"/>
  <c r="I258" i="7"/>
  <c r="J258" i="7" s="1"/>
  <c r="K262" i="7" l="1"/>
  <c r="M261" i="7"/>
  <c r="N261" i="7" s="1"/>
  <c r="F260" i="7"/>
  <c r="H259" i="7"/>
  <c r="L259" i="7" s="1"/>
  <c r="C358" i="7"/>
  <c r="E357" i="7"/>
  <c r="D357" i="7" s="1"/>
  <c r="G260" i="7"/>
  <c r="I259" i="7"/>
  <c r="J259" i="7" s="1"/>
  <c r="F261" i="7" l="1"/>
  <c r="H260" i="7"/>
  <c r="L260" i="7" s="1"/>
  <c r="K263" i="7"/>
  <c r="M262" i="7"/>
  <c r="N262" i="7" s="1"/>
  <c r="C359" i="7"/>
  <c r="E358" i="7"/>
  <c r="D358" i="7" s="1"/>
  <c r="I260" i="7"/>
  <c r="J260" i="7" s="1"/>
  <c r="G261" i="7"/>
  <c r="K264" i="7" l="1"/>
  <c r="M263" i="7"/>
  <c r="N263" i="7" s="1"/>
  <c r="F262" i="7"/>
  <c r="H261" i="7"/>
  <c r="L261" i="7" s="1"/>
  <c r="E359" i="7"/>
  <c r="D359" i="7" s="1"/>
  <c r="C360" i="7"/>
  <c r="I261" i="7"/>
  <c r="J261" i="7" s="1"/>
  <c r="G262" i="7"/>
  <c r="F263" i="7" l="1"/>
  <c r="H262" i="7"/>
  <c r="L262" i="7" s="1"/>
  <c r="K265" i="7"/>
  <c r="M264" i="7"/>
  <c r="N264" i="7" s="1"/>
  <c r="C361" i="7"/>
  <c r="E360" i="7"/>
  <c r="D360" i="7" s="1"/>
  <c r="I262" i="7"/>
  <c r="J262" i="7" s="1"/>
  <c r="G263" i="7"/>
  <c r="K266" i="7" l="1"/>
  <c r="M265" i="7"/>
  <c r="N265" i="7" s="1"/>
  <c r="F264" i="7"/>
  <c r="H263" i="7"/>
  <c r="L263" i="7" s="1"/>
  <c r="C362" i="7"/>
  <c r="E361" i="7"/>
  <c r="D361" i="7" s="1"/>
  <c r="G264" i="7"/>
  <c r="I263" i="7"/>
  <c r="J263" i="7" s="1"/>
  <c r="F265" i="7" l="1"/>
  <c r="H264" i="7"/>
  <c r="L264" i="7" s="1"/>
  <c r="K267" i="7"/>
  <c r="M266" i="7"/>
  <c r="N266" i="7" s="1"/>
  <c r="C363" i="7"/>
  <c r="E362" i="7"/>
  <c r="D362" i="7" s="1"/>
  <c r="I264" i="7"/>
  <c r="J264" i="7" s="1"/>
  <c r="G265" i="7"/>
  <c r="K268" i="7" l="1"/>
  <c r="M267" i="7"/>
  <c r="N267" i="7" s="1"/>
  <c r="F266" i="7"/>
  <c r="H265" i="7"/>
  <c r="L265" i="7" s="1"/>
  <c r="E363" i="7"/>
  <c r="D363" i="7" s="1"/>
  <c r="C364" i="7"/>
  <c r="G266" i="7"/>
  <c r="I265" i="7"/>
  <c r="J265" i="7" s="1"/>
  <c r="K269" i="7" l="1"/>
  <c r="M268" i="7"/>
  <c r="N268" i="7" s="1"/>
  <c r="F267" i="7"/>
  <c r="H266" i="7"/>
  <c r="L266" i="7" s="1"/>
  <c r="C365" i="7"/>
  <c r="E364" i="7"/>
  <c r="D364" i="7" s="1"/>
  <c r="I266" i="7"/>
  <c r="J266" i="7" s="1"/>
  <c r="G267" i="7"/>
  <c r="F268" i="7" l="1"/>
  <c r="H267" i="7"/>
  <c r="L267" i="7" s="1"/>
  <c r="K270" i="7"/>
  <c r="M269" i="7"/>
  <c r="N269" i="7" s="1"/>
  <c r="C366" i="7"/>
  <c r="E365" i="7"/>
  <c r="D365" i="7" s="1"/>
  <c r="I267" i="7"/>
  <c r="J267" i="7" s="1"/>
  <c r="G268" i="7"/>
  <c r="I268" i="7" l="1"/>
  <c r="J268" i="7" s="1"/>
  <c r="G269" i="7"/>
  <c r="K271" i="7"/>
  <c r="M270" i="7"/>
  <c r="N270" i="7" s="1"/>
  <c r="F269" i="7"/>
  <c r="H268" i="7"/>
  <c r="L268" i="7" s="1"/>
  <c r="C367" i="7"/>
  <c r="E366" i="7"/>
  <c r="D366" i="7" s="1"/>
  <c r="I269" i="7" l="1"/>
  <c r="J269" i="7" s="1"/>
  <c r="G270" i="7"/>
  <c r="K272" i="7"/>
  <c r="M271" i="7"/>
  <c r="N271" i="7" s="1"/>
  <c r="F270" i="7"/>
  <c r="H269" i="7"/>
  <c r="L269" i="7" s="1"/>
  <c r="E367" i="7"/>
  <c r="D367" i="7" s="1"/>
  <c r="C368" i="7"/>
  <c r="K273" i="7" l="1"/>
  <c r="M272" i="7"/>
  <c r="N272" i="7" s="1"/>
  <c r="I270" i="7"/>
  <c r="J270" i="7" s="1"/>
  <c r="G271" i="7"/>
  <c r="F271" i="7"/>
  <c r="H270" i="7"/>
  <c r="L270" i="7" s="1"/>
  <c r="E368" i="7"/>
  <c r="D368" i="7" s="1"/>
  <c r="C369" i="7"/>
  <c r="I271" i="7" l="1"/>
  <c r="J271" i="7" s="1"/>
  <c r="G272" i="7"/>
  <c r="F272" i="7"/>
  <c r="H271" i="7"/>
  <c r="L271" i="7" s="1"/>
  <c r="K274" i="7"/>
  <c r="M273" i="7"/>
  <c r="N273" i="7" s="1"/>
  <c r="E369" i="7"/>
  <c r="D369" i="7" s="1"/>
  <c r="C370" i="7"/>
  <c r="F273" i="7" l="1"/>
  <c r="H272" i="7"/>
  <c r="L272" i="7" s="1"/>
  <c r="I272" i="7"/>
  <c r="J272" i="7" s="1"/>
  <c r="G273" i="7"/>
  <c r="K275" i="7"/>
  <c r="M274" i="7"/>
  <c r="N274" i="7" s="1"/>
  <c r="C371" i="7"/>
  <c r="E370" i="7"/>
  <c r="D370" i="7" s="1"/>
  <c r="I273" i="7" l="1"/>
  <c r="J273" i="7" s="1"/>
  <c r="G274" i="7"/>
  <c r="K276" i="7"/>
  <c r="M275" i="7"/>
  <c r="N275" i="7" s="1"/>
  <c r="F274" i="7"/>
  <c r="H273" i="7"/>
  <c r="L273" i="7" s="1"/>
  <c r="C372" i="7"/>
  <c r="E371" i="7"/>
  <c r="D371" i="7" s="1"/>
  <c r="K277" i="7" l="1"/>
  <c r="M276" i="7"/>
  <c r="N276" i="7" s="1"/>
  <c r="I274" i="7"/>
  <c r="J274" i="7" s="1"/>
  <c r="G275" i="7"/>
  <c r="F275" i="7"/>
  <c r="H274" i="7"/>
  <c r="L274" i="7" s="1"/>
  <c r="C373" i="7"/>
  <c r="E372" i="7"/>
  <c r="D372" i="7" s="1"/>
  <c r="I275" i="7" l="1"/>
  <c r="J275" i="7" s="1"/>
  <c r="G276" i="7"/>
  <c r="F276" i="7"/>
  <c r="H275" i="7"/>
  <c r="L275" i="7" s="1"/>
  <c r="K278" i="7"/>
  <c r="M277" i="7"/>
  <c r="N277" i="7" s="1"/>
  <c r="C374" i="7"/>
  <c r="E373" i="7"/>
  <c r="D373" i="7" s="1"/>
  <c r="F277" i="7" l="1"/>
  <c r="H276" i="7"/>
  <c r="L276" i="7" s="1"/>
  <c r="I276" i="7"/>
  <c r="J276" i="7" s="1"/>
  <c r="G277" i="7"/>
  <c r="K279" i="7"/>
  <c r="M278" i="7"/>
  <c r="N278" i="7" s="1"/>
  <c r="E374" i="7"/>
  <c r="D374" i="7" s="1"/>
  <c r="C375" i="7"/>
  <c r="I277" i="7" l="1"/>
  <c r="J277" i="7" s="1"/>
  <c r="G278" i="7"/>
  <c r="K280" i="7"/>
  <c r="M279" i="7"/>
  <c r="N279" i="7" s="1"/>
  <c r="F278" i="7"/>
  <c r="H277" i="7"/>
  <c r="L277" i="7" s="1"/>
  <c r="E375" i="7"/>
  <c r="D375" i="7" s="1"/>
  <c r="C376" i="7"/>
  <c r="I278" i="7" l="1"/>
  <c r="J278" i="7" s="1"/>
  <c r="G279" i="7"/>
  <c r="K281" i="7"/>
  <c r="M280" i="7"/>
  <c r="N280" i="7" s="1"/>
  <c r="F279" i="7"/>
  <c r="H278" i="7"/>
  <c r="L278" i="7" s="1"/>
  <c r="C377" i="7"/>
  <c r="E376" i="7"/>
  <c r="D376" i="7" s="1"/>
  <c r="K282" i="7" l="1"/>
  <c r="M281" i="7"/>
  <c r="N281" i="7" s="1"/>
  <c r="I279" i="7"/>
  <c r="J279" i="7" s="1"/>
  <c r="G280" i="7"/>
  <c r="F280" i="7"/>
  <c r="H279" i="7"/>
  <c r="L279" i="7" s="1"/>
  <c r="E377" i="7"/>
  <c r="D377" i="7" s="1"/>
  <c r="C378" i="7"/>
  <c r="I280" i="7" l="1"/>
  <c r="J280" i="7" s="1"/>
  <c r="G281" i="7"/>
  <c r="F281" i="7"/>
  <c r="H280" i="7"/>
  <c r="L280" i="7" s="1"/>
  <c r="K283" i="7"/>
  <c r="M282" i="7"/>
  <c r="N282" i="7" s="1"/>
  <c r="C379" i="7"/>
  <c r="E378" i="7"/>
  <c r="D378" i="7" s="1"/>
  <c r="F282" i="7" l="1"/>
  <c r="H281" i="7"/>
  <c r="L281" i="7" s="1"/>
  <c r="I281" i="7"/>
  <c r="J281" i="7" s="1"/>
  <c r="G282" i="7"/>
  <c r="K284" i="7"/>
  <c r="M283" i="7"/>
  <c r="N283" i="7" s="1"/>
  <c r="E379" i="7"/>
  <c r="D379" i="7" s="1"/>
  <c r="C380" i="7"/>
  <c r="I282" i="7" l="1"/>
  <c r="J282" i="7" s="1"/>
  <c r="G283" i="7"/>
  <c r="K285" i="7"/>
  <c r="M284" i="7"/>
  <c r="N284" i="7" s="1"/>
  <c r="F283" i="7"/>
  <c r="H282" i="7"/>
  <c r="L282" i="7" s="1"/>
  <c r="C381" i="7"/>
  <c r="E380" i="7"/>
  <c r="D380" i="7" s="1"/>
  <c r="I283" i="7" l="1"/>
  <c r="J283" i="7" s="1"/>
  <c r="G284" i="7"/>
  <c r="K286" i="7"/>
  <c r="M285" i="7"/>
  <c r="N285" i="7" s="1"/>
  <c r="F284" i="7"/>
  <c r="H283" i="7"/>
  <c r="L283" i="7" s="1"/>
  <c r="C382" i="7"/>
  <c r="E381" i="7"/>
  <c r="D381" i="7" s="1"/>
  <c r="F285" i="7" l="1"/>
  <c r="H284" i="7"/>
  <c r="L284" i="7" s="1"/>
  <c r="K287" i="7"/>
  <c r="M286" i="7"/>
  <c r="N286" i="7" s="1"/>
  <c r="I284" i="7"/>
  <c r="J284" i="7" s="1"/>
  <c r="G285" i="7"/>
  <c r="C383" i="7"/>
  <c r="E382" i="7"/>
  <c r="D382" i="7" s="1"/>
  <c r="K288" i="7" l="1"/>
  <c r="M287" i="7"/>
  <c r="N287" i="7" s="1"/>
  <c r="I285" i="7"/>
  <c r="J285" i="7" s="1"/>
  <c r="G286" i="7"/>
  <c r="F286" i="7"/>
  <c r="H285" i="7"/>
  <c r="L285" i="7" s="1"/>
  <c r="C384" i="7"/>
  <c r="E383" i="7"/>
  <c r="D383" i="7" s="1"/>
  <c r="I286" i="7" l="1"/>
  <c r="J286" i="7" s="1"/>
  <c r="G287" i="7"/>
  <c r="F287" i="7"/>
  <c r="H286" i="7"/>
  <c r="L286" i="7" s="1"/>
  <c r="K289" i="7"/>
  <c r="M288" i="7"/>
  <c r="N288" i="7" s="1"/>
  <c r="C385" i="7"/>
  <c r="E384" i="7"/>
  <c r="D384" i="7" s="1"/>
  <c r="F288" i="7" l="1"/>
  <c r="H287" i="7"/>
  <c r="L287" i="7" s="1"/>
  <c r="I287" i="7"/>
  <c r="J287" i="7" s="1"/>
  <c r="G288" i="7"/>
  <c r="K290" i="7"/>
  <c r="M289" i="7"/>
  <c r="N289" i="7" s="1"/>
  <c r="E385" i="7"/>
  <c r="D385" i="7" s="1"/>
  <c r="C386" i="7"/>
  <c r="K291" i="7" l="1"/>
  <c r="M290" i="7"/>
  <c r="N290" i="7" s="1"/>
  <c r="F289" i="7"/>
  <c r="H288" i="7"/>
  <c r="L288" i="7" s="1"/>
  <c r="I288" i="7"/>
  <c r="J288" i="7" s="1"/>
  <c r="G289" i="7"/>
  <c r="C387" i="7"/>
  <c r="E386" i="7"/>
  <c r="D386" i="7" s="1"/>
  <c r="F290" i="7" l="1"/>
  <c r="H289" i="7"/>
  <c r="L289" i="7" s="1"/>
  <c r="I289" i="7"/>
  <c r="J289" i="7" s="1"/>
  <c r="G290" i="7"/>
  <c r="K292" i="7"/>
  <c r="M291" i="7"/>
  <c r="N291" i="7" s="1"/>
  <c r="C388" i="7"/>
  <c r="E387" i="7"/>
  <c r="D387" i="7" s="1"/>
  <c r="I290" i="7" l="1"/>
  <c r="J290" i="7" s="1"/>
  <c r="G291" i="7"/>
  <c r="K293" i="7"/>
  <c r="M292" i="7"/>
  <c r="N292" i="7" s="1"/>
  <c r="F291" i="7"/>
  <c r="H290" i="7"/>
  <c r="L290" i="7" s="1"/>
  <c r="C389" i="7"/>
  <c r="E388" i="7"/>
  <c r="D388" i="7" s="1"/>
  <c r="K294" i="7" l="1"/>
  <c r="M293" i="7"/>
  <c r="N293" i="7" s="1"/>
  <c r="I291" i="7"/>
  <c r="J291" i="7" s="1"/>
  <c r="G292" i="7"/>
  <c r="F292" i="7"/>
  <c r="H291" i="7"/>
  <c r="L291" i="7" s="1"/>
  <c r="C390" i="7"/>
  <c r="E389" i="7"/>
  <c r="D389" i="7" s="1"/>
  <c r="I292" i="7" l="1"/>
  <c r="J292" i="7" s="1"/>
  <c r="G293" i="7"/>
  <c r="F293" i="7"/>
  <c r="H292" i="7"/>
  <c r="L292" i="7" s="1"/>
  <c r="K295" i="7"/>
  <c r="M294" i="7"/>
  <c r="N294" i="7" s="1"/>
  <c r="C391" i="7"/>
  <c r="E390" i="7"/>
  <c r="D390" i="7" s="1"/>
  <c r="F294" i="7" l="1"/>
  <c r="H293" i="7"/>
  <c r="L293" i="7" s="1"/>
  <c r="I293" i="7"/>
  <c r="J293" i="7" s="1"/>
  <c r="G294" i="7"/>
  <c r="K296" i="7"/>
  <c r="M295" i="7"/>
  <c r="N295" i="7" s="1"/>
  <c r="C392" i="7"/>
  <c r="E391" i="7"/>
  <c r="D391" i="7" s="1"/>
  <c r="I294" i="7" l="1"/>
  <c r="J294" i="7" s="1"/>
  <c r="G295" i="7"/>
  <c r="K297" i="7"/>
  <c r="M296" i="7"/>
  <c r="N296" i="7" s="1"/>
  <c r="F295" i="7"/>
  <c r="H294" i="7"/>
  <c r="L294" i="7" s="1"/>
  <c r="E392" i="7"/>
  <c r="D392" i="7" s="1"/>
  <c r="C393" i="7"/>
  <c r="K298" i="7" l="1"/>
  <c r="M297" i="7"/>
  <c r="N297" i="7" s="1"/>
  <c r="I295" i="7"/>
  <c r="J295" i="7" s="1"/>
  <c r="G296" i="7"/>
  <c r="F296" i="7"/>
  <c r="H295" i="7"/>
  <c r="L295" i="7" s="1"/>
  <c r="C394" i="7"/>
  <c r="E393" i="7"/>
  <c r="D393" i="7" s="1"/>
  <c r="I296" i="7" l="1"/>
  <c r="J296" i="7" s="1"/>
  <c r="G297" i="7"/>
  <c r="F297" i="7"/>
  <c r="H296" i="7"/>
  <c r="L296" i="7" s="1"/>
  <c r="K299" i="7"/>
  <c r="M298" i="7"/>
  <c r="N298" i="7" s="1"/>
  <c r="E394" i="7"/>
  <c r="D394" i="7" s="1"/>
  <c r="C395" i="7"/>
  <c r="I297" i="7" l="1"/>
  <c r="J297" i="7" s="1"/>
  <c r="G298" i="7"/>
  <c r="F298" i="7"/>
  <c r="H297" i="7"/>
  <c r="L297" i="7" s="1"/>
  <c r="K300" i="7"/>
  <c r="M299" i="7"/>
  <c r="N299" i="7" s="1"/>
  <c r="C396" i="7"/>
  <c r="E395" i="7"/>
  <c r="D395" i="7" s="1"/>
  <c r="F299" i="7" l="1"/>
  <c r="H298" i="7"/>
  <c r="L298" i="7" s="1"/>
  <c r="I298" i="7"/>
  <c r="J298" i="7" s="1"/>
  <c r="G299" i="7"/>
  <c r="K301" i="7"/>
  <c r="M300" i="7"/>
  <c r="N300" i="7" s="1"/>
  <c r="C397" i="7"/>
  <c r="E396" i="7"/>
  <c r="D396" i="7" s="1"/>
  <c r="I299" i="7" l="1"/>
  <c r="J299" i="7" s="1"/>
  <c r="G300" i="7"/>
  <c r="K302" i="7"/>
  <c r="M301" i="7"/>
  <c r="N301" i="7" s="1"/>
  <c r="F300" i="7"/>
  <c r="H299" i="7"/>
  <c r="L299" i="7" s="1"/>
  <c r="C398" i="7"/>
  <c r="E397" i="7"/>
  <c r="D397" i="7" s="1"/>
  <c r="K303" i="7" l="1"/>
  <c r="M302" i="7"/>
  <c r="N302" i="7" s="1"/>
  <c r="I300" i="7"/>
  <c r="J300" i="7" s="1"/>
  <c r="G301" i="7"/>
  <c r="F301" i="7"/>
  <c r="H300" i="7"/>
  <c r="L300" i="7" s="1"/>
  <c r="E398" i="7"/>
  <c r="D398" i="7" s="1"/>
  <c r="C399" i="7"/>
  <c r="I301" i="7" l="1"/>
  <c r="J301" i="7" s="1"/>
  <c r="G302" i="7"/>
  <c r="F302" i="7"/>
  <c r="H301" i="7"/>
  <c r="L301" i="7" s="1"/>
  <c r="K304" i="7"/>
  <c r="M303" i="7"/>
  <c r="N303" i="7" s="1"/>
  <c r="C400" i="7"/>
  <c r="E399" i="7"/>
  <c r="D399" i="7" s="1"/>
  <c r="F303" i="7" l="1"/>
  <c r="H302" i="7"/>
  <c r="L302" i="7" s="1"/>
  <c r="I302" i="7"/>
  <c r="J302" i="7" s="1"/>
  <c r="G303" i="7"/>
  <c r="K305" i="7"/>
  <c r="M304" i="7"/>
  <c r="N304" i="7" s="1"/>
  <c r="E400" i="7"/>
  <c r="D400" i="7" s="1"/>
  <c r="C401" i="7"/>
  <c r="I303" i="7" l="1"/>
  <c r="J303" i="7" s="1"/>
  <c r="G304" i="7"/>
  <c r="K306" i="7"/>
  <c r="M305" i="7"/>
  <c r="N305" i="7" s="1"/>
  <c r="F304" i="7"/>
  <c r="H303" i="7"/>
  <c r="L303" i="7" s="1"/>
  <c r="E401" i="7"/>
  <c r="D401" i="7" s="1"/>
  <c r="C402" i="7"/>
  <c r="I304" i="7" l="1"/>
  <c r="J304" i="7" s="1"/>
  <c r="G305" i="7"/>
  <c r="K307" i="7"/>
  <c r="M306" i="7"/>
  <c r="N306" i="7" s="1"/>
  <c r="F305" i="7"/>
  <c r="H304" i="7"/>
  <c r="L304" i="7" s="1"/>
  <c r="E402" i="7"/>
  <c r="D402" i="7" s="1"/>
  <c r="C403" i="7"/>
  <c r="K308" i="7" l="1"/>
  <c r="M307" i="7"/>
  <c r="N307" i="7" s="1"/>
  <c r="I305" i="7"/>
  <c r="J305" i="7" s="1"/>
  <c r="G306" i="7"/>
  <c r="F306" i="7"/>
  <c r="H305" i="7"/>
  <c r="L305" i="7" s="1"/>
  <c r="C404" i="7"/>
  <c r="E403" i="7"/>
  <c r="D403" i="7" s="1"/>
  <c r="I306" i="7" l="1"/>
  <c r="J306" i="7" s="1"/>
  <c r="G307" i="7"/>
  <c r="F307" i="7"/>
  <c r="H306" i="7"/>
  <c r="L306" i="7" s="1"/>
  <c r="K309" i="7"/>
  <c r="M308" i="7"/>
  <c r="N308" i="7" s="1"/>
  <c r="C405" i="7"/>
  <c r="E404" i="7"/>
  <c r="D404" i="7" s="1"/>
  <c r="F308" i="7" l="1"/>
  <c r="H307" i="7"/>
  <c r="L307" i="7" s="1"/>
  <c r="I307" i="7"/>
  <c r="J307" i="7" s="1"/>
  <c r="G308" i="7"/>
  <c r="K310" i="7"/>
  <c r="M309" i="7"/>
  <c r="N309" i="7" s="1"/>
  <c r="E405" i="7"/>
  <c r="D405" i="7" s="1"/>
  <c r="C406" i="7"/>
  <c r="I308" i="7" l="1"/>
  <c r="J308" i="7" s="1"/>
  <c r="G309" i="7"/>
  <c r="K311" i="7"/>
  <c r="M310" i="7"/>
  <c r="N310" i="7" s="1"/>
  <c r="F309" i="7"/>
  <c r="H308" i="7"/>
  <c r="L308" i="7" s="1"/>
  <c r="E406" i="7"/>
  <c r="D406" i="7" s="1"/>
  <c r="C407" i="7"/>
  <c r="K312" i="7" l="1"/>
  <c r="M311" i="7"/>
  <c r="N311" i="7" s="1"/>
  <c r="I309" i="7"/>
  <c r="J309" i="7" s="1"/>
  <c r="G310" i="7"/>
  <c r="F310" i="7"/>
  <c r="H309" i="7"/>
  <c r="L309" i="7" s="1"/>
  <c r="E407" i="7"/>
  <c r="D407" i="7" s="1"/>
  <c r="C408" i="7"/>
  <c r="I310" i="7" l="1"/>
  <c r="J310" i="7" s="1"/>
  <c r="G311" i="7"/>
  <c r="F311" i="7"/>
  <c r="H310" i="7"/>
  <c r="L310" i="7" s="1"/>
  <c r="K313" i="7"/>
  <c r="M312" i="7"/>
  <c r="N312" i="7" s="1"/>
  <c r="E408" i="7"/>
  <c r="D408" i="7" s="1"/>
  <c r="C409" i="7"/>
  <c r="F312" i="7" l="1"/>
  <c r="H311" i="7"/>
  <c r="L311" i="7" s="1"/>
  <c r="I311" i="7"/>
  <c r="J311" i="7" s="1"/>
  <c r="G312" i="7"/>
  <c r="K314" i="7"/>
  <c r="M313" i="7"/>
  <c r="N313" i="7" s="1"/>
  <c r="C410" i="7"/>
  <c r="E409" i="7"/>
  <c r="D409" i="7" s="1"/>
  <c r="I312" i="7" l="1"/>
  <c r="J312" i="7" s="1"/>
  <c r="G313" i="7"/>
  <c r="K315" i="7"/>
  <c r="M314" i="7"/>
  <c r="N314" i="7" s="1"/>
  <c r="F313" i="7"/>
  <c r="H312" i="7"/>
  <c r="L312" i="7" s="1"/>
  <c r="C411" i="7"/>
  <c r="E410" i="7"/>
  <c r="D410" i="7" s="1"/>
  <c r="K316" i="7" l="1"/>
  <c r="M315" i="7"/>
  <c r="N315" i="7" s="1"/>
  <c r="I313" i="7"/>
  <c r="J313" i="7" s="1"/>
  <c r="G314" i="7"/>
  <c r="F314" i="7"/>
  <c r="H313" i="7"/>
  <c r="L313" i="7" s="1"/>
  <c r="C412" i="7"/>
  <c r="E411" i="7"/>
  <c r="D411" i="7" s="1"/>
  <c r="I314" i="7" l="1"/>
  <c r="J314" i="7" s="1"/>
  <c r="G315" i="7"/>
  <c r="F315" i="7"/>
  <c r="H314" i="7"/>
  <c r="L314" i="7" s="1"/>
  <c r="K317" i="7"/>
  <c r="M316" i="7"/>
  <c r="N316" i="7" s="1"/>
  <c r="C413" i="7"/>
  <c r="E412" i="7"/>
  <c r="D412" i="7" s="1"/>
  <c r="F316" i="7" l="1"/>
  <c r="H315" i="7"/>
  <c r="L315" i="7" s="1"/>
  <c r="I315" i="7"/>
  <c r="J315" i="7" s="1"/>
  <c r="G316" i="7"/>
  <c r="K318" i="7"/>
  <c r="M317" i="7"/>
  <c r="N317" i="7" s="1"/>
  <c r="E413" i="7"/>
  <c r="D413" i="7" s="1"/>
  <c r="C414" i="7"/>
  <c r="I316" i="7" l="1"/>
  <c r="J316" i="7" s="1"/>
  <c r="G317" i="7"/>
  <c r="K319" i="7"/>
  <c r="M318" i="7"/>
  <c r="N318" i="7" s="1"/>
  <c r="F317" i="7"/>
  <c r="H316" i="7"/>
  <c r="L316" i="7" s="1"/>
  <c r="C415" i="7"/>
  <c r="E414" i="7"/>
  <c r="D414" i="7" s="1"/>
  <c r="K320" i="7" l="1"/>
  <c r="M319" i="7"/>
  <c r="N319" i="7" s="1"/>
  <c r="I317" i="7"/>
  <c r="J317" i="7" s="1"/>
  <c r="G318" i="7"/>
  <c r="F318" i="7"/>
  <c r="H317" i="7"/>
  <c r="L317" i="7" s="1"/>
  <c r="C416" i="7"/>
  <c r="E415" i="7"/>
  <c r="D415" i="7" s="1"/>
  <c r="I318" i="7" l="1"/>
  <c r="J318" i="7" s="1"/>
  <c r="G319" i="7"/>
  <c r="F319" i="7"/>
  <c r="H318" i="7"/>
  <c r="L318" i="7" s="1"/>
  <c r="K321" i="7"/>
  <c r="M320" i="7"/>
  <c r="N320" i="7" s="1"/>
  <c r="C417" i="7"/>
  <c r="E416" i="7"/>
  <c r="D416" i="7" s="1"/>
  <c r="F320" i="7" l="1"/>
  <c r="H319" i="7"/>
  <c r="L319" i="7" s="1"/>
  <c r="I319" i="7"/>
  <c r="J319" i="7" s="1"/>
  <c r="G320" i="7"/>
  <c r="K322" i="7"/>
  <c r="M321" i="7"/>
  <c r="N321" i="7" s="1"/>
  <c r="C418" i="7"/>
  <c r="E417" i="7"/>
  <c r="D417" i="7" s="1"/>
  <c r="I320" i="7" l="1"/>
  <c r="J320" i="7" s="1"/>
  <c r="G321" i="7"/>
  <c r="K323" i="7"/>
  <c r="M322" i="7"/>
  <c r="N322" i="7" s="1"/>
  <c r="F321" i="7"/>
  <c r="H320" i="7"/>
  <c r="L320" i="7" s="1"/>
  <c r="C419" i="7"/>
  <c r="E418" i="7"/>
  <c r="D418" i="7" s="1"/>
  <c r="K324" i="7" l="1"/>
  <c r="M323" i="7"/>
  <c r="N323" i="7" s="1"/>
  <c r="I321" i="7"/>
  <c r="J321" i="7" s="1"/>
  <c r="G322" i="7"/>
  <c r="F322" i="7"/>
  <c r="H321" i="7"/>
  <c r="L321" i="7" s="1"/>
  <c r="C420" i="7"/>
  <c r="E419" i="7"/>
  <c r="D419" i="7" s="1"/>
  <c r="I322" i="7" l="1"/>
  <c r="J322" i="7" s="1"/>
  <c r="G323" i="7"/>
  <c r="F323" i="7"/>
  <c r="H322" i="7"/>
  <c r="L322" i="7" s="1"/>
  <c r="K325" i="7"/>
  <c r="M324" i="7"/>
  <c r="N324" i="7" s="1"/>
  <c r="C421" i="7"/>
  <c r="E420" i="7"/>
  <c r="D420" i="7" s="1"/>
  <c r="F324" i="7" l="1"/>
  <c r="H323" i="7"/>
  <c r="L323" i="7" s="1"/>
  <c r="I323" i="7"/>
  <c r="J323" i="7" s="1"/>
  <c r="G324" i="7"/>
  <c r="K326" i="7"/>
  <c r="M325" i="7"/>
  <c r="N325" i="7" s="1"/>
  <c r="C422" i="7"/>
  <c r="E421" i="7"/>
  <c r="D421" i="7" s="1"/>
  <c r="I324" i="7" l="1"/>
  <c r="J324" i="7" s="1"/>
  <c r="G325" i="7"/>
  <c r="K327" i="7"/>
  <c r="M326" i="7"/>
  <c r="N326" i="7" s="1"/>
  <c r="F325" i="7"/>
  <c r="H324" i="7"/>
  <c r="L324" i="7" s="1"/>
  <c r="C423" i="7"/>
  <c r="E422" i="7"/>
  <c r="D422" i="7" s="1"/>
  <c r="K328" i="7" l="1"/>
  <c r="M327" i="7"/>
  <c r="N327" i="7" s="1"/>
  <c r="I325" i="7"/>
  <c r="J325" i="7" s="1"/>
  <c r="G326" i="7"/>
  <c r="F326" i="7"/>
  <c r="H325" i="7"/>
  <c r="L325" i="7" s="1"/>
  <c r="C424" i="7"/>
  <c r="E423" i="7"/>
  <c r="D423" i="7" s="1"/>
  <c r="I326" i="7" l="1"/>
  <c r="J326" i="7" s="1"/>
  <c r="G327" i="7"/>
  <c r="F327" i="7"/>
  <c r="H326" i="7"/>
  <c r="L326" i="7" s="1"/>
  <c r="K329" i="7"/>
  <c r="M328" i="7"/>
  <c r="N328" i="7" s="1"/>
  <c r="C425" i="7"/>
  <c r="E424" i="7"/>
  <c r="D424" i="7" s="1"/>
  <c r="F328" i="7" l="1"/>
  <c r="H327" i="7"/>
  <c r="L327" i="7" s="1"/>
  <c r="I327" i="7"/>
  <c r="J327" i="7" s="1"/>
  <c r="G328" i="7"/>
  <c r="K330" i="7"/>
  <c r="M329" i="7"/>
  <c r="N329" i="7" s="1"/>
  <c r="C426" i="7"/>
  <c r="E425" i="7"/>
  <c r="D425" i="7" s="1"/>
  <c r="F329" i="7" l="1"/>
  <c r="H328" i="7"/>
  <c r="L328" i="7" s="1"/>
  <c r="K331" i="7"/>
  <c r="M330" i="7"/>
  <c r="N330" i="7" s="1"/>
  <c r="I328" i="7"/>
  <c r="J328" i="7" s="1"/>
  <c r="G329" i="7"/>
  <c r="C427" i="7"/>
  <c r="E426" i="7"/>
  <c r="D426" i="7" s="1"/>
  <c r="K332" i="7" l="1"/>
  <c r="M331" i="7"/>
  <c r="N331" i="7" s="1"/>
  <c r="I329" i="7"/>
  <c r="J329" i="7" s="1"/>
  <c r="G330" i="7"/>
  <c r="F330" i="7"/>
  <c r="H329" i="7"/>
  <c r="L329" i="7" s="1"/>
  <c r="C428" i="7"/>
  <c r="E427" i="7"/>
  <c r="D427" i="7" s="1"/>
  <c r="I330" i="7" l="1"/>
  <c r="J330" i="7" s="1"/>
  <c r="G331" i="7"/>
  <c r="F331" i="7"/>
  <c r="H330" i="7"/>
  <c r="L330" i="7" s="1"/>
  <c r="K333" i="7"/>
  <c r="M332" i="7"/>
  <c r="N332" i="7" s="1"/>
  <c r="C429" i="7"/>
  <c r="E428" i="7"/>
  <c r="D428" i="7" s="1"/>
  <c r="F332" i="7" l="1"/>
  <c r="H331" i="7"/>
  <c r="L331" i="7" s="1"/>
  <c r="I331" i="7"/>
  <c r="J331" i="7" s="1"/>
  <c r="G332" i="7"/>
  <c r="K334" i="7"/>
  <c r="M333" i="7"/>
  <c r="N333" i="7" s="1"/>
  <c r="C430" i="7"/>
  <c r="E429" i="7"/>
  <c r="D429" i="7" s="1"/>
  <c r="I332" i="7" l="1"/>
  <c r="J332" i="7" s="1"/>
  <c r="G333" i="7"/>
  <c r="K335" i="7"/>
  <c r="M334" i="7"/>
  <c r="N334" i="7" s="1"/>
  <c r="F333" i="7"/>
  <c r="H332" i="7"/>
  <c r="L332" i="7" s="1"/>
  <c r="C431" i="7"/>
  <c r="E430" i="7"/>
  <c r="D430" i="7" s="1"/>
  <c r="K336" i="7" l="1"/>
  <c r="M335" i="7"/>
  <c r="N335" i="7" s="1"/>
  <c r="I333" i="7"/>
  <c r="J333" i="7" s="1"/>
  <c r="G334" i="7"/>
  <c r="F334" i="7"/>
  <c r="H333" i="7"/>
  <c r="L333" i="7" s="1"/>
  <c r="C432" i="7"/>
  <c r="E431" i="7"/>
  <c r="D431" i="7" s="1"/>
  <c r="I334" i="7" l="1"/>
  <c r="J334" i="7" s="1"/>
  <c r="G335" i="7"/>
  <c r="F335" i="7"/>
  <c r="H334" i="7"/>
  <c r="L334" i="7" s="1"/>
  <c r="K337" i="7"/>
  <c r="M336" i="7"/>
  <c r="N336" i="7" s="1"/>
  <c r="C433" i="7"/>
  <c r="E432" i="7"/>
  <c r="D432" i="7" s="1"/>
  <c r="F336" i="7" l="1"/>
  <c r="H335" i="7"/>
  <c r="L335" i="7" s="1"/>
  <c r="I335" i="7"/>
  <c r="J335" i="7" s="1"/>
  <c r="G336" i="7"/>
  <c r="K338" i="7"/>
  <c r="M337" i="7"/>
  <c r="N337" i="7" s="1"/>
  <c r="C434" i="7"/>
  <c r="E433" i="7"/>
  <c r="D433" i="7" s="1"/>
  <c r="I336" i="7" l="1"/>
  <c r="J336" i="7" s="1"/>
  <c r="G337" i="7"/>
  <c r="K339" i="7"/>
  <c r="M338" i="7"/>
  <c r="N338" i="7" s="1"/>
  <c r="F337" i="7"/>
  <c r="H336" i="7"/>
  <c r="L336" i="7" s="1"/>
  <c r="C435" i="7"/>
  <c r="E434" i="7"/>
  <c r="D434" i="7" s="1"/>
  <c r="K340" i="7" l="1"/>
  <c r="M339" i="7"/>
  <c r="N339" i="7" s="1"/>
  <c r="I337" i="7"/>
  <c r="J337" i="7" s="1"/>
  <c r="G338" i="7"/>
  <c r="F338" i="7"/>
  <c r="H337" i="7"/>
  <c r="L337" i="7" s="1"/>
  <c r="C436" i="7"/>
  <c r="E435" i="7"/>
  <c r="D435" i="7" s="1"/>
  <c r="I338" i="7" l="1"/>
  <c r="J338" i="7" s="1"/>
  <c r="G339" i="7"/>
  <c r="F339" i="7"/>
  <c r="H338" i="7"/>
  <c r="L338" i="7" s="1"/>
  <c r="K341" i="7"/>
  <c r="M340" i="7"/>
  <c r="N340" i="7" s="1"/>
  <c r="C437" i="7"/>
  <c r="E436" i="7"/>
  <c r="D436" i="7" s="1"/>
  <c r="F340" i="7" l="1"/>
  <c r="H339" i="7"/>
  <c r="L339" i="7" s="1"/>
  <c r="I339" i="7"/>
  <c r="J339" i="7" s="1"/>
  <c r="G340" i="7"/>
  <c r="K342" i="7"/>
  <c r="M341" i="7"/>
  <c r="N341" i="7" s="1"/>
  <c r="C438" i="7"/>
  <c r="E437" i="7"/>
  <c r="D437" i="7" s="1"/>
  <c r="I340" i="7" l="1"/>
  <c r="J340" i="7" s="1"/>
  <c r="G341" i="7"/>
  <c r="K343" i="7"/>
  <c r="M342" i="7"/>
  <c r="N342" i="7" s="1"/>
  <c r="F341" i="7"/>
  <c r="H340" i="7"/>
  <c r="L340" i="7" s="1"/>
  <c r="C439" i="7"/>
  <c r="E438" i="7"/>
  <c r="D438" i="7" s="1"/>
  <c r="K344" i="7" l="1"/>
  <c r="M343" i="7"/>
  <c r="N343" i="7" s="1"/>
  <c r="I341" i="7"/>
  <c r="J341" i="7" s="1"/>
  <c r="G342" i="7"/>
  <c r="F342" i="7"/>
  <c r="H341" i="7"/>
  <c r="L341" i="7" s="1"/>
  <c r="C440" i="7"/>
  <c r="E439" i="7"/>
  <c r="D439" i="7" s="1"/>
  <c r="I342" i="7" l="1"/>
  <c r="J342" i="7" s="1"/>
  <c r="G343" i="7"/>
  <c r="F343" i="7"/>
  <c r="H342" i="7"/>
  <c r="L342" i="7" s="1"/>
  <c r="K345" i="7"/>
  <c r="M344" i="7"/>
  <c r="N344" i="7" s="1"/>
  <c r="C441" i="7"/>
  <c r="E440" i="7"/>
  <c r="D440" i="7" s="1"/>
  <c r="I343" i="7" l="1"/>
  <c r="J343" i="7" s="1"/>
  <c r="G344" i="7"/>
  <c r="F344" i="7"/>
  <c r="H343" i="7"/>
  <c r="L343" i="7" s="1"/>
  <c r="K346" i="7"/>
  <c r="M345" i="7"/>
  <c r="N345" i="7" s="1"/>
  <c r="C442" i="7"/>
  <c r="E441" i="7"/>
  <c r="D441" i="7" s="1"/>
  <c r="F345" i="7" l="1"/>
  <c r="H344" i="7"/>
  <c r="L344" i="7" s="1"/>
  <c r="G345" i="7"/>
  <c r="I344" i="7"/>
  <c r="J344" i="7" s="1"/>
  <c r="K347" i="7"/>
  <c r="M346" i="7"/>
  <c r="N346" i="7" s="1"/>
  <c r="C443" i="7"/>
  <c r="E442" i="7"/>
  <c r="D442" i="7" s="1"/>
  <c r="K348" i="7" l="1"/>
  <c r="M347" i="7"/>
  <c r="N347" i="7" s="1"/>
  <c r="G346" i="7"/>
  <c r="I345" i="7"/>
  <c r="J345" i="7" s="1"/>
  <c r="F346" i="7"/>
  <c r="H345" i="7"/>
  <c r="L345" i="7" s="1"/>
  <c r="C444" i="7"/>
  <c r="E443" i="7"/>
  <c r="D443" i="7" s="1"/>
  <c r="G347" i="7" l="1"/>
  <c r="I346" i="7"/>
  <c r="J346" i="7" s="1"/>
  <c r="F347" i="7"/>
  <c r="H346" i="7"/>
  <c r="L346" i="7" s="1"/>
  <c r="K349" i="7"/>
  <c r="M348" i="7"/>
  <c r="N348" i="7" s="1"/>
  <c r="C445" i="7"/>
  <c r="E444" i="7"/>
  <c r="D444" i="7" s="1"/>
  <c r="F348" i="7" l="1"/>
  <c r="H347" i="7"/>
  <c r="L347" i="7" s="1"/>
  <c r="K350" i="7"/>
  <c r="M349" i="7"/>
  <c r="N349" i="7" s="1"/>
  <c r="G348" i="7"/>
  <c r="I347" i="7"/>
  <c r="J347" i="7" s="1"/>
  <c r="C446" i="7"/>
  <c r="E445" i="7"/>
  <c r="D445" i="7" s="1"/>
  <c r="K351" i="7" l="1"/>
  <c r="M350" i="7"/>
  <c r="N350" i="7" s="1"/>
  <c r="G349" i="7"/>
  <c r="I348" i="7"/>
  <c r="J348" i="7" s="1"/>
  <c r="F349" i="7"/>
  <c r="H348" i="7"/>
  <c r="L348" i="7" s="1"/>
  <c r="C447" i="7"/>
  <c r="E446" i="7"/>
  <c r="D446" i="7" s="1"/>
  <c r="G350" i="7" l="1"/>
  <c r="I349" i="7"/>
  <c r="J349" i="7" s="1"/>
  <c r="F350" i="7"/>
  <c r="H349" i="7"/>
  <c r="L349" i="7" s="1"/>
  <c r="K352" i="7"/>
  <c r="M351" i="7"/>
  <c r="N351" i="7" s="1"/>
  <c r="C448" i="7"/>
  <c r="E447" i="7"/>
  <c r="D447" i="7" s="1"/>
  <c r="F351" i="7" l="1"/>
  <c r="H350" i="7"/>
  <c r="L350" i="7" s="1"/>
  <c r="K353" i="7"/>
  <c r="M352" i="7"/>
  <c r="N352" i="7" s="1"/>
  <c r="G351" i="7"/>
  <c r="I350" i="7"/>
  <c r="J350" i="7" s="1"/>
  <c r="E448" i="7"/>
  <c r="D448" i="7" s="1"/>
  <c r="C449" i="7"/>
  <c r="G352" i="7" l="1"/>
  <c r="I351" i="7"/>
  <c r="J351" i="7" s="1"/>
  <c r="K354" i="7"/>
  <c r="M353" i="7"/>
  <c r="N353" i="7" s="1"/>
  <c r="F352" i="7"/>
  <c r="H351" i="7"/>
  <c r="L351" i="7" s="1"/>
  <c r="C450" i="7"/>
  <c r="E449" i="7"/>
  <c r="D449" i="7" s="1"/>
  <c r="K355" i="7" l="1"/>
  <c r="M354" i="7"/>
  <c r="N354" i="7" s="1"/>
  <c r="F353" i="7"/>
  <c r="H352" i="7"/>
  <c r="L352" i="7" s="1"/>
  <c r="G353" i="7"/>
  <c r="I352" i="7"/>
  <c r="J352" i="7" s="1"/>
  <c r="C451" i="7"/>
  <c r="E450" i="7"/>
  <c r="D450" i="7" s="1"/>
  <c r="F354" i="7" l="1"/>
  <c r="H353" i="7"/>
  <c r="L353" i="7" s="1"/>
  <c r="G354" i="7"/>
  <c r="I353" i="7"/>
  <c r="J353" i="7" s="1"/>
  <c r="K356" i="7"/>
  <c r="M355" i="7"/>
  <c r="N355" i="7" s="1"/>
  <c r="C452" i="7"/>
  <c r="E451" i="7"/>
  <c r="D451" i="7" s="1"/>
  <c r="G355" i="7" l="1"/>
  <c r="I354" i="7"/>
  <c r="J354" i="7" s="1"/>
  <c r="K357" i="7"/>
  <c r="M356" i="7"/>
  <c r="N356" i="7" s="1"/>
  <c r="F355" i="7"/>
  <c r="H354" i="7"/>
  <c r="L354" i="7" s="1"/>
  <c r="E452" i="7"/>
  <c r="D452" i="7" s="1"/>
  <c r="C453" i="7"/>
  <c r="K358" i="7" l="1"/>
  <c r="M357" i="7"/>
  <c r="N357" i="7" s="1"/>
  <c r="F356" i="7"/>
  <c r="H355" i="7"/>
  <c r="L355" i="7" s="1"/>
  <c r="I355" i="7"/>
  <c r="J355" i="7" s="1"/>
  <c r="G356" i="7"/>
  <c r="C454" i="7"/>
  <c r="E453" i="7"/>
  <c r="D453" i="7" s="1"/>
  <c r="G357" i="7" l="1"/>
  <c r="I356" i="7"/>
  <c r="J356" i="7" s="1"/>
  <c r="F357" i="7"/>
  <c r="H356" i="7"/>
  <c r="L356" i="7" s="1"/>
  <c r="K359" i="7"/>
  <c r="M358" i="7"/>
  <c r="N358" i="7" s="1"/>
  <c r="C455" i="7"/>
  <c r="E454" i="7"/>
  <c r="D454" i="7" s="1"/>
  <c r="F358" i="7" l="1"/>
  <c r="H357" i="7"/>
  <c r="L357" i="7" s="1"/>
  <c r="K360" i="7"/>
  <c r="M359" i="7"/>
  <c r="N359" i="7" s="1"/>
  <c r="G358" i="7"/>
  <c r="I357" i="7"/>
  <c r="J357" i="7" s="1"/>
  <c r="C456" i="7"/>
  <c r="E455" i="7"/>
  <c r="D455" i="7" s="1"/>
  <c r="K361" i="7" l="1"/>
  <c r="M360" i="7"/>
  <c r="N360" i="7" s="1"/>
  <c r="G359" i="7"/>
  <c r="I358" i="7"/>
  <c r="J358" i="7" s="1"/>
  <c r="F359" i="7"/>
  <c r="H358" i="7"/>
  <c r="L358" i="7" s="1"/>
  <c r="C457" i="7"/>
  <c r="E456" i="7"/>
  <c r="D456" i="7" s="1"/>
  <c r="I359" i="7" l="1"/>
  <c r="J359" i="7" s="1"/>
  <c r="G360" i="7"/>
  <c r="F360" i="7"/>
  <c r="H359" i="7"/>
  <c r="L359" i="7" s="1"/>
  <c r="K362" i="7"/>
  <c r="M361" i="7"/>
  <c r="N361" i="7" s="1"/>
  <c r="C458" i="7"/>
  <c r="E457" i="7"/>
  <c r="D457" i="7" s="1"/>
  <c r="F361" i="7" l="1"/>
  <c r="H360" i="7"/>
  <c r="L360" i="7" s="1"/>
  <c r="K363" i="7"/>
  <c r="M362" i="7"/>
  <c r="N362" i="7" s="1"/>
  <c r="I360" i="7"/>
  <c r="J360" i="7" s="1"/>
  <c r="G361" i="7"/>
  <c r="C459" i="7"/>
  <c r="E458" i="7"/>
  <c r="D458" i="7" s="1"/>
  <c r="K364" i="7" l="1"/>
  <c r="M363" i="7"/>
  <c r="N363" i="7" s="1"/>
  <c r="I361" i="7"/>
  <c r="J361" i="7" s="1"/>
  <c r="G362" i="7"/>
  <c r="F362" i="7"/>
  <c r="H361" i="7"/>
  <c r="L361" i="7" s="1"/>
  <c r="C460" i="7"/>
  <c r="E459" i="7"/>
  <c r="D459" i="7" s="1"/>
  <c r="I362" i="7" l="1"/>
  <c r="J362" i="7" s="1"/>
  <c r="G363" i="7"/>
  <c r="F363" i="7"/>
  <c r="H362" i="7"/>
  <c r="L362" i="7" s="1"/>
  <c r="K365" i="7"/>
  <c r="M364" i="7"/>
  <c r="N364" i="7" s="1"/>
  <c r="C461" i="7"/>
  <c r="E460" i="7"/>
  <c r="D460" i="7" s="1"/>
  <c r="F364" i="7" l="1"/>
  <c r="H363" i="7"/>
  <c r="L363" i="7" s="1"/>
  <c r="I363" i="7"/>
  <c r="J363" i="7" s="1"/>
  <c r="G364" i="7"/>
  <c r="K366" i="7"/>
  <c r="M365" i="7"/>
  <c r="N365" i="7" s="1"/>
  <c r="C462" i="7"/>
  <c r="E461" i="7"/>
  <c r="D461" i="7" s="1"/>
  <c r="K367" i="7" l="1"/>
  <c r="M366" i="7"/>
  <c r="N366" i="7" s="1"/>
  <c r="I364" i="7"/>
  <c r="J364" i="7" s="1"/>
  <c r="G365" i="7"/>
  <c r="F365" i="7"/>
  <c r="H364" i="7"/>
  <c r="L364" i="7" s="1"/>
  <c r="C463" i="7"/>
  <c r="E462" i="7"/>
  <c r="D462" i="7" s="1"/>
  <c r="I365" i="7" l="1"/>
  <c r="J365" i="7" s="1"/>
  <c r="G366" i="7"/>
  <c r="F366" i="7"/>
  <c r="H365" i="7"/>
  <c r="L365" i="7" s="1"/>
  <c r="K368" i="7"/>
  <c r="M367" i="7"/>
  <c r="N367" i="7" s="1"/>
  <c r="E463" i="7"/>
  <c r="D463" i="7" s="1"/>
  <c r="C464" i="7"/>
  <c r="F367" i="7" l="1"/>
  <c r="H366" i="7"/>
  <c r="L366" i="7" s="1"/>
  <c r="I366" i="7"/>
  <c r="J366" i="7" s="1"/>
  <c r="G367" i="7"/>
  <c r="K369" i="7"/>
  <c r="M368" i="7"/>
  <c r="N368" i="7" s="1"/>
  <c r="C465" i="7"/>
  <c r="E464" i="7"/>
  <c r="D464" i="7" s="1"/>
  <c r="G368" i="7" l="1"/>
  <c r="I367" i="7"/>
  <c r="J367" i="7" s="1"/>
  <c r="K370" i="7"/>
  <c r="M369" i="7"/>
  <c r="N369" i="7" s="1"/>
  <c r="F368" i="7"/>
  <c r="H367" i="7"/>
  <c r="L367" i="7" s="1"/>
  <c r="C466" i="7"/>
  <c r="E465" i="7"/>
  <c r="D465" i="7" s="1"/>
  <c r="K371" i="7" l="1"/>
  <c r="M370" i="7"/>
  <c r="N370" i="7" s="1"/>
  <c r="F369" i="7"/>
  <c r="H368" i="7"/>
  <c r="L368" i="7" s="1"/>
  <c r="I368" i="7"/>
  <c r="J368" i="7" s="1"/>
  <c r="G369" i="7"/>
  <c r="C467" i="7"/>
  <c r="E466" i="7"/>
  <c r="D466" i="7" s="1"/>
  <c r="F370" i="7" l="1"/>
  <c r="H369" i="7"/>
  <c r="L369" i="7" s="1"/>
  <c r="I369" i="7"/>
  <c r="J369" i="7" s="1"/>
  <c r="G370" i="7"/>
  <c r="K372" i="7"/>
  <c r="M371" i="7"/>
  <c r="N371" i="7" s="1"/>
  <c r="C468" i="7"/>
  <c r="E467" i="7"/>
  <c r="D467" i="7" s="1"/>
  <c r="I370" i="7" l="1"/>
  <c r="J370" i="7" s="1"/>
  <c r="G371" i="7"/>
  <c r="K373" i="7"/>
  <c r="M372" i="7"/>
  <c r="N372" i="7" s="1"/>
  <c r="F371" i="7"/>
  <c r="H370" i="7"/>
  <c r="L370" i="7" s="1"/>
  <c r="C469" i="7"/>
  <c r="E468" i="7"/>
  <c r="D468" i="7" s="1"/>
  <c r="K374" i="7" l="1"/>
  <c r="M373" i="7"/>
  <c r="N373" i="7" s="1"/>
  <c r="I371" i="7"/>
  <c r="J371" i="7" s="1"/>
  <c r="G372" i="7"/>
  <c r="F372" i="7"/>
  <c r="H371" i="7"/>
  <c r="L371" i="7" s="1"/>
  <c r="C470" i="7"/>
  <c r="E469" i="7"/>
  <c r="D469" i="7" s="1"/>
  <c r="I372" i="7" l="1"/>
  <c r="J372" i="7" s="1"/>
  <c r="G373" i="7"/>
  <c r="F373" i="7"/>
  <c r="H372" i="7"/>
  <c r="L372" i="7" s="1"/>
  <c r="K375" i="7"/>
  <c r="M374" i="7"/>
  <c r="N374" i="7" s="1"/>
  <c r="C471" i="7"/>
  <c r="E470" i="7"/>
  <c r="D470" i="7" s="1"/>
  <c r="G374" i="7" l="1"/>
  <c r="I373" i="7"/>
  <c r="J373" i="7" s="1"/>
  <c r="F374" i="7"/>
  <c r="H373" i="7"/>
  <c r="L373" i="7" s="1"/>
  <c r="K376" i="7"/>
  <c r="M375" i="7"/>
  <c r="N375" i="7" s="1"/>
  <c r="C472" i="7"/>
  <c r="E471" i="7"/>
  <c r="D471" i="7" s="1"/>
  <c r="F375" i="7" l="1"/>
  <c r="H374" i="7"/>
  <c r="L374" i="7" s="1"/>
  <c r="K377" i="7"/>
  <c r="M376" i="7"/>
  <c r="N376" i="7" s="1"/>
  <c r="I374" i="7"/>
  <c r="J374" i="7" s="1"/>
  <c r="G375" i="7"/>
  <c r="C473" i="7"/>
  <c r="E472" i="7"/>
  <c r="D472" i="7" s="1"/>
  <c r="K378" i="7" l="1"/>
  <c r="M377" i="7"/>
  <c r="N377" i="7" s="1"/>
  <c r="I375" i="7"/>
  <c r="J375" i="7" s="1"/>
  <c r="G376" i="7"/>
  <c r="F376" i="7"/>
  <c r="H375" i="7"/>
  <c r="L375" i="7" s="1"/>
  <c r="C474" i="7"/>
  <c r="E473" i="7"/>
  <c r="D473" i="7" s="1"/>
  <c r="I376" i="7" l="1"/>
  <c r="J376" i="7" s="1"/>
  <c r="G377" i="7"/>
  <c r="F377" i="7"/>
  <c r="H376" i="7"/>
  <c r="L376" i="7" s="1"/>
  <c r="K379" i="7"/>
  <c r="M378" i="7"/>
  <c r="N378" i="7" s="1"/>
  <c r="C475" i="7"/>
  <c r="E474" i="7"/>
  <c r="D474" i="7" s="1"/>
  <c r="F378" i="7" l="1"/>
  <c r="H377" i="7"/>
  <c r="L377" i="7" s="1"/>
  <c r="I377" i="7"/>
  <c r="J377" i="7" s="1"/>
  <c r="G378" i="7"/>
  <c r="K380" i="7"/>
  <c r="M379" i="7"/>
  <c r="N379" i="7" s="1"/>
  <c r="C476" i="7"/>
  <c r="E475" i="7"/>
  <c r="D475" i="7" s="1"/>
  <c r="I378" i="7" l="1"/>
  <c r="J378" i="7" s="1"/>
  <c r="G379" i="7"/>
  <c r="K381" i="7"/>
  <c r="M380" i="7"/>
  <c r="N380" i="7" s="1"/>
  <c r="F379" i="7"/>
  <c r="H378" i="7"/>
  <c r="L378" i="7" s="1"/>
  <c r="E476" i="7"/>
  <c r="D476" i="7" s="1"/>
  <c r="C477" i="7"/>
  <c r="G380" i="7" l="1"/>
  <c r="I379" i="7"/>
  <c r="J379" i="7" s="1"/>
  <c r="K382" i="7"/>
  <c r="M381" i="7"/>
  <c r="N381" i="7" s="1"/>
  <c r="F380" i="7"/>
  <c r="H379" i="7"/>
  <c r="L379" i="7" s="1"/>
  <c r="C478" i="7"/>
  <c r="E477" i="7"/>
  <c r="D477" i="7" s="1"/>
  <c r="K383" i="7" l="1"/>
  <c r="M382" i="7"/>
  <c r="N382" i="7" s="1"/>
  <c r="F381" i="7"/>
  <c r="H380" i="7"/>
  <c r="L380" i="7" s="1"/>
  <c r="I380" i="7"/>
  <c r="J380" i="7" s="1"/>
  <c r="G381" i="7"/>
  <c r="C479" i="7"/>
  <c r="E478" i="7"/>
  <c r="D478" i="7" s="1"/>
  <c r="F382" i="7" l="1"/>
  <c r="H381" i="7"/>
  <c r="L381" i="7" s="1"/>
  <c r="G382" i="7"/>
  <c r="I381" i="7"/>
  <c r="J381" i="7" s="1"/>
  <c r="K384" i="7"/>
  <c r="M383" i="7"/>
  <c r="N383" i="7" s="1"/>
  <c r="C480" i="7"/>
  <c r="E479" i="7"/>
  <c r="D479" i="7" s="1"/>
  <c r="I382" i="7" l="1"/>
  <c r="J382" i="7" s="1"/>
  <c r="G383" i="7"/>
  <c r="K385" i="7"/>
  <c r="M384" i="7"/>
  <c r="N384" i="7" s="1"/>
  <c r="F383" i="7"/>
  <c r="H382" i="7"/>
  <c r="L382" i="7" s="1"/>
  <c r="C481" i="7"/>
  <c r="E480" i="7"/>
  <c r="D480" i="7" s="1"/>
  <c r="K386" i="7" l="1"/>
  <c r="M385" i="7"/>
  <c r="N385" i="7" s="1"/>
  <c r="G384" i="7"/>
  <c r="I383" i="7"/>
  <c r="J383" i="7" s="1"/>
  <c r="F384" i="7"/>
  <c r="H383" i="7"/>
  <c r="L383" i="7" s="1"/>
  <c r="E481" i="7"/>
  <c r="D481" i="7" s="1"/>
  <c r="C482" i="7"/>
  <c r="I384" i="7" l="1"/>
  <c r="J384" i="7" s="1"/>
  <c r="G385" i="7"/>
  <c r="F385" i="7"/>
  <c r="H384" i="7"/>
  <c r="L384" i="7" s="1"/>
  <c r="K387" i="7"/>
  <c r="M386" i="7"/>
  <c r="N386" i="7" s="1"/>
  <c r="E482" i="7"/>
  <c r="D482" i="7" s="1"/>
  <c r="C483" i="7"/>
  <c r="F386" i="7" l="1"/>
  <c r="H385" i="7"/>
  <c r="L385" i="7" s="1"/>
  <c r="G386" i="7"/>
  <c r="I385" i="7"/>
  <c r="J385" i="7" s="1"/>
  <c r="K388" i="7"/>
  <c r="M387" i="7"/>
  <c r="N387" i="7" s="1"/>
  <c r="E483" i="7"/>
  <c r="D483" i="7" s="1"/>
  <c r="C484" i="7"/>
  <c r="G387" i="7" l="1"/>
  <c r="I386" i="7"/>
  <c r="J386" i="7" s="1"/>
  <c r="K389" i="7"/>
  <c r="M388" i="7"/>
  <c r="N388" i="7" s="1"/>
  <c r="F387" i="7"/>
  <c r="H386" i="7"/>
  <c r="L386" i="7" s="1"/>
  <c r="E484" i="7"/>
  <c r="D484" i="7" s="1"/>
  <c r="C485" i="7"/>
  <c r="K390" i="7" l="1"/>
  <c r="M389" i="7"/>
  <c r="N389" i="7" s="1"/>
  <c r="F388" i="7"/>
  <c r="H387" i="7"/>
  <c r="L387" i="7" s="1"/>
  <c r="G388" i="7"/>
  <c r="I387" i="7"/>
  <c r="J387" i="7" s="1"/>
  <c r="E485" i="7"/>
  <c r="D485" i="7" s="1"/>
  <c r="C486" i="7"/>
  <c r="F389" i="7" l="1"/>
  <c r="H388" i="7"/>
  <c r="L388" i="7" s="1"/>
  <c r="I388" i="7"/>
  <c r="J388" i="7" s="1"/>
  <c r="G389" i="7"/>
  <c r="K391" i="7"/>
  <c r="M390" i="7"/>
  <c r="N390" i="7" s="1"/>
  <c r="E486" i="7"/>
  <c r="D486" i="7" s="1"/>
  <c r="C487" i="7"/>
  <c r="I389" i="7" l="1"/>
  <c r="J389" i="7" s="1"/>
  <c r="G390" i="7"/>
  <c r="K392" i="7"/>
  <c r="M391" i="7"/>
  <c r="N391" i="7" s="1"/>
  <c r="F390" i="7"/>
  <c r="H389" i="7"/>
  <c r="L389" i="7" s="1"/>
  <c r="E487" i="7"/>
  <c r="D487" i="7" s="1"/>
  <c r="C488" i="7"/>
  <c r="K393" i="7" l="1"/>
  <c r="M392" i="7"/>
  <c r="N392" i="7" s="1"/>
  <c r="I390" i="7"/>
  <c r="J390" i="7" s="1"/>
  <c r="G391" i="7"/>
  <c r="F391" i="7"/>
  <c r="H390" i="7"/>
  <c r="L390" i="7" s="1"/>
  <c r="E488" i="7"/>
  <c r="D488" i="7" s="1"/>
  <c r="C489" i="7"/>
  <c r="G392" i="7" l="1"/>
  <c r="I391" i="7"/>
  <c r="J391" i="7" s="1"/>
  <c r="F392" i="7"/>
  <c r="H391" i="7"/>
  <c r="L391" i="7" s="1"/>
  <c r="K394" i="7"/>
  <c r="M393" i="7"/>
  <c r="N393" i="7" s="1"/>
  <c r="E489" i="7"/>
  <c r="D489" i="7" s="1"/>
  <c r="C490" i="7"/>
  <c r="K395" i="7" l="1"/>
  <c r="M394" i="7"/>
  <c r="N394" i="7" s="1"/>
  <c r="I392" i="7"/>
  <c r="J392" i="7" s="1"/>
  <c r="G393" i="7"/>
  <c r="F393" i="7"/>
  <c r="H392" i="7"/>
  <c r="L392" i="7" s="1"/>
  <c r="E490" i="7"/>
  <c r="D490" i="7" s="1"/>
  <c r="C491" i="7"/>
  <c r="I393" i="7" l="1"/>
  <c r="J393" i="7" s="1"/>
  <c r="G394" i="7"/>
  <c r="F394" i="7"/>
  <c r="H393" i="7"/>
  <c r="L393" i="7" s="1"/>
  <c r="K396" i="7"/>
  <c r="M395" i="7"/>
  <c r="N395" i="7" s="1"/>
  <c r="E491" i="7"/>
  <c r="D491" i="7" s="1"/>
  <c r="C492" i="7"/>
  <c r="F395" i="7" l="1"/>
  <c r="H394" i="7"/>
  <c r="L394" i="7" s="1"/>
  <c r="I394" i="7"/>
  <c r="J394" i="7" s="1"/>
  <c r="G395" i="7"/>
  <c r="K397" i="7"/>
  <c r="M396" i="7"/>
  <c r="N396" i="7" s="1"/>
  <c r="E492" i="7"/>
  <c r="D492" i="7" s="1"/>
  <c r="C493" i="7"/>
  <c r="G396" i="7" l="1"/>
  <c r="I395" i="7"/>
  <c r="J395" i="7" s="1"/>
  <c r="K398" i="7"/>
  <c r="M397" i="7"/>
  <c r="N397" i="7" s="1"/>
  <c r="F396" i="7"/>
  <c r="H395" i="7"/>
  <c r="L395" i="7" s="1"/>
  <c r="E493" i="7"/>
  <c r="D493" i="7" s="1"/>
  <c r="C494" i="7"/>
  <c r="K399" i="7" l="1"/>
  <c r="M398" i="7"/>
  <c r="N398" i="7" s="1"/>
  <c r="F397" i="7"/>
  <c r="H396" i="7"/>
  <c r="L396" i="7" s="1"/>
  <c r="I396" i="7"/>
  <c r="J396" i="7" s="1"/>
  <c r="G397" i="7"/>
  <c r="E494" i="7"/>
  <c r="D494" i="7" s="1"/>
  <c r="C495" i="7"/>
  <c r="F398" i="7" l="1"/>
  <c r="H397" i="7"/>
  <c r="L397" i="7" s="1"/>
  <c r="I397" i="7"/>
  <c r="J397" i="7" s="1"/>
  <c r="G398" i="7"/>
  <c r="K400" i="7"/>
  <c r="M399" i="7"/>
  <c r="N399" i="7" s="1"/>
  <c r="C496" i="7"/>
  <c r="E495" i="7"/>
  <c r="D495" i="7" s="1"/>
  <c r="I398" i="7" l="1"/>
  <c r="J398" i="7" s="1"/>
  <c r="G399" i="7"/>
  <c r="K401" i="7"/>
  <c r="M400" i="7"/>
  <c r="N400" i="7" s="1"/>
  <c r="F399" i="7"/>
  <c r="H398" i="7"/>
  <c r="L398" i="7" s="1"/>
  <c r="C497" i="7"/>
  <c r="E496" i="7"/>
  <c r="D496" i="7" s="1"/>
  <c r="K402" i="7" l="1"/>
  <c r="M401" i="7"/>
  <c r="N401" i="7" s="1"/>
  <c r="G400" i="7"/>
  <c r="I399" i="7"/>
  <c r="J399" i="7" s="1"/>
  <c r="F400" i="7"/>
  <c r="H399" i="7"/>
  <c r="L399" i="7" s="1"/>
  <c r="E497" i="7"/>
  <c r="D497" i="7" s="1"/>
  <c r="C498" i="7"/>
  <c r="G401" i="7" l="1"/>
  <c r="I400" i="7"/>
  <c r="J400" i="7" s="1"/>
  <c r="F401" i="7"/>
  <c r="H400" i="7"/>
  <c r="L400" i="7" s="1"/>
  <c r="K403" i="7"/>
  <c r="M402" i="7"/>
  <c r="N402" i="7" s="1"/>
  <c r="E498" i="7"/>
  <c r="D498" i="7" s="1"/>
  <c r="C499" i="7"/>
  <c r="F402" i="7" l="1"/>
  <c r="H401" i="7"/>
  <c r="L401" i="7" s="1"/>
  <c r="K404" i="7"/>
  <c r="M403" i="7"/>
  <c r="N403" i="7" s="1"/>
  <c r="I401" i="7"/>
  <c r="J401" i="7" s="1"/>
  <c r="G402" i="7"/>
  <c r="E499" i="7"/>
  <c r="D499" i="7" s="1"/>
  <c r="C500" i="7"/>
  <c r="K405" i="7" l="1"/>
  <c r="M404" i="7"/>
  <c r="N404" i="7" s="1"/>
  <c r="G403" i="7"/>
  <c r="I402" i="7"/>
  <c r="J402" i="7" s="1"/>
  <c r="F403" i="7"/>
  <c r="H402" i="7"/>
  <c r="L402" i="7" s="1"/>
  <c r="E500" i="7"/>
  <c r="D500" i="7" s="1"/>
  <c r="C501" i="7"/>
  <c r="I403" i="7" l="1"/>
  <c r="J403" i="7" s="1"/>
  <c r="G404" i="7"/>
  <c r="F404" i="7"/>
  <c r="H403" i="7"/>
  <c r="L403" i="7" s="1"/>
  <c r="K406" i="7"/>
  <c r="M405" i="7"/>
  <c r="N405" i="7" s="1"/>
  <c r="C502" i="7"/>
  <c r="E501" i="7"/>
  <c r="D501" i="7" s="1"/>
  <c r="F405" i="7" l="1"/>
  <c r="H404" i="7"/>
  <c r="L404" i="7" s="1"/>
  <c r="I404" i="7"/>
  <c r="J404" i="7" s="1"/>
  <c r="G405" i="7"/>
  <c r="K407" i="7"/>
  <c r="M406" i="7"/>
  <c r="N406" i="7" s="1"/>
  <c r="E502" i="7"/>
  <c r="D502" i="7" s="1"/>
  <c r="C503" i="7"/>
  <c r="I405" i="7" l="1"/>
  <c r="J405" i="7" s="1"/>
  <c r="G406" i="7"/>
  <c r="K408" i="7"/>
  <c r="M407" i="7"/>
  <c r="N407" i="7" s="1"/>
  <c r="F406" i="7"/>
  <c r="H405" i="7"/>
  <c r="L405" i="7" s="1"/>
  <c r="C504" i="7"/>
  <c r="E503" i="7"/>
  <c r="D503" i="7" s="1"/>
  <c r="K409" i="7" l="1"/>
  <c r="M408" i="7"/>
  <c r="N408" i="7" s="1"/>
  <c r="I406" i="7"/>
  <c r="J406" i="7" s="1"/>
  <c r="G407" i="7"/>
  <c r="F407" i="7"/>
  <c r="H406" i="7"/>
  <c r="L406" i="7" s="1"/>
  <c r="C505" i="7"/>
  <c r="E504" i="7"/>
  <c r="D504" i="7" s="1"/>
  <c r="I407" i="7" l="1"/>
  <c r="J407" i="7" s="1"/>
  <c r="G408" i="7"/>
  <c r="F408" i="7"/>
  <c r="H407" i="7"/>
  <c r="L407" i="7" s="1"/>
  <c r="K410" i="7"/>
  <c r="M409" i="7"/>
  <c r="N409" i="7" s="1"/>
  <c r="C506" i="7"/>
  <c r="E505" i="7"/>
  <c r="D505" i="7" s="1"/>
  <c r="F409" i="7" l="1"/>
  <c r="H408" i="7"/>
  <c r="L408" i="7" s="1"/>
  <c r="I408" i="7"/>
  <c r="J408" i="7" s="1"/>
  <c r="G409" i="7"/>
  <c r="K411" i="7"/>
  <c r="M410" i="7"/>
  <c r="N410" i="7" s="1"/>
  <c r="E506" i="7"/>
  <c r="D506" i="7" s="1"/>
  <c r="C507" i="7"/>
  <c r="I409" i="7" l="1"/>
  <c r="J409" i="7" s="1"/>
  <c r="G410" i="7"/>
  <c r="K412" i="7"/>
  <c r="M411" i="7"/>
  <c r="N411" i="7" s="1"/>
  <c r="F410" i="7"/>
  <c r="H409" i="7"/>
  <c r="L409" i="7" s="1"/>
  <c r="E507" i="7"/>
  <c r="D507" i="7" s="1"/>
  <c r="C508" i="7"/>
  <c r="K413" i="7" l="1"/>
  <c r="M412" i="7"/>
  <c r="N412" i="7" s="1"/>
  <c r="I410" i="7"/>
  <c r="J410" i="7" s="1"/>
  <c r="G411" i="7"/>
  <c r="F411" i="7"/>
  <c r="H410" i="7"/>
  <c r="L410" i="7" s="1"/>
  <c r="C509" i="7"/>
  <c r="E509" i="7" s="1"/>
  <c r="E508" i="7"/>
  <c r="D508" i="7" s="1"/>
  <c r="D509" i="7" l="1"/>
  <c r="G412" i="7"/>
  <c r="I411" i="7"/>
  <c r="J411" i="7" s="1"/>
  <c r="F412" i="7"/>
  <c r="H411" i="7"/>
  <c r="L411" i="7" s="1"/>
  <c r="K414" i="7"/>
  <c r="M413" i="7"/>
  <c r="N413" i="7" s="1"/>
  <c r="F413" i="7" l="1"/>
  <c r="H412" i="7"/>
  <c r="L412" i="7" s="1"/>
  <c r="K415" i="7"/>
  <c r="M414" i="7"/>
  <c r="N414" i="7" s="1"/>
  <c r="I412" i="7"/>
  <c r="J412" i="7" s="1"/>
  <c r="G413" i="7"/>
  <c r="K416" i="7" l="1"/>
  <c r="M415" i="7"/>
  <c r="N415" i="7" s="1"/>
  <c r="I413" i="7"/>
  <c r="J413" i="7" s="1"/>
  <c r="G414" i="7"/>
  <c r="F414" i="7"/>
  <c r="H413" i="7"/>
  <c r="L413" i="7" s="1"/>
  <c r="I414" i="7" l="1"/>
  <c r="J414" i="7" s="1"/>
  <c r="G415" i="7"/>
  <c r="F415" i="7"/>
  <c r="H414" i="7"/>
  <c r="L414" i="7" s="1"/>
  <c r="K417" i="7"/>
  <c r="M416" i="7"/>
  <c r="N416" i="7" s="1"/>
  <c r="F416" i="7" l="1"/>
  <c r="H415" i="7"/>
  <c r="L415" i="7" s="1"/>
  <c r="G416" i="7"/>
  <c r="I415" i="7"/>
  <c r="J415" i="7" s="1"/>
  <c r="K418" i="7"/>
  <c r="M417" i="7"/>
  <c r="N417" i="7" s="1"/>
  <c r="I416" i="7" l="1"/>
  <c r="J416" i="7" s="1"/>
  <c r="G417" i="7"/>
  <c r="K419" i="7"/>
  <c r="M418" i="7"/>
  <c r="N418" i="7" s="1"/>
  <c r="F417" i="7"/>
  <c r="H416" i="7"/>
  <c r="L416" i="7" s="1"/>
  <c r="K420" i="7" l="1"/>
  <c r="M419" i="7"/>
  <c r="N419" i="7" s="1"/>
  <c r="I417" i="7"/>
  <c r="J417" i="7" s="1"/>
  <c r="G418" i="7"/>
  <c r="F418" i="7"/>
  <c r="H417" i="7"/>
  <c r="L417" i="7" s="1"/>
  <c r="F419" i="7" l="1"/>
  <c r="H418" i="7"/>
  <c r="L418" i="7" s="1"/>
  <c r="K421" i="7"/>
  <c r="M420" i="7"/>
  <c r="N420" i="7" s="1"/>
  <c r="G419" i="7"/>
  <c r="I418" i="7"/>
  <c r="J418" i="7" s="1"/>
  <c r="K422" i="7" l="1"/>
  <c r="M421" i="7"/>
  <c r="N421" i="7" s="1"/>
  <c r="G420" i="7"/>
  <c r="I419" i="7"/>
  <c r="J419" i="7" s="1"/>
  <c r="F420" i="7"/>
  <c r="H419" i="7"/>
  <c r="L419" i="7" s="1"/>
  <c r="I420" i="7" l="1"/>
  <c r="J420" i="7" s="1"/>
  <c r="G421" i="7"/>
  <c r="F421" i="7"/>
  <c r="H420" i="7"/>
  <c r="L420" i="7" s="1"/>
  <c r="K423" i="7"/>
  <c r="M422" i="7"/>
  <c r="N422" i="7" s="1"/>
  <c r="I421" i="7" l="1"/>
  <c r="J421" i="7" s="1"/>
  <c r="G422" i="7"/>
  <c r="F422" i="7"/>
  <c r="H421" i="7"/>
  <c r="L421" i="7" s="1"/>
  <c r="K424" i="7"/>
  <c r="M423" i="7"/>
  <c r="N423" i="7" s="1"/>
  <c r="F423" i="7" l="1"/>
  <c r="H422" i="7"/>
  <c r="L422" i="7" s="1"/>
  <c r="I422" i="7"/>
  <c r="J422" i="7" s="1"/>
  <c r="G423" i="7"/>
  <c r="K425" i="7"/>
  <c r="M424" i="7"/>
  <c r="N424" i="7" s="1"/>
  <c r="I423" i="7" l="1"/>
  <c r="J423" i="7" s="1"/>
  <c r="G424" i="7"/>
  <c r="K426" i="7"/>
  <c r="M425" i="7"/>
  <c r="N425" i="7" s="1"/>
  <c r="F424" i="7"/>
  <c r="H423" i="7"/>
  <c r="L423" i="7" s="1"/>
  <c r="K427" i="7" l="1"/>
  <c r="M426" i="7"/>
  <c r="N426" i="7" s="1"/>
  <c r="I424" i="7"/>
  <c r="J424" i="7" s="1"/>
  <c r="G425" i="7"/>
  <c r="F425" i="7"/>
  <c r="H424" i="7"/>
  <c r="L424" i="7" s="1"/>
  <c r="I425" i="7" l="1"/>
  <c r="J425" i="7" s="1"/>
  <c r="G426" i="7"/>
  <c r="F426" i="7"/>
  <c r="H425" i="7"/>
  <c r="L425" i="7" s="1"/>
  <c r="K428" i="7"/>
  <c r="M427" i="7"/>
  <c r="N427" i="7" s="1"/>
  <c r="G427" i="7" l="1"/>
  <c r="I426" i="7"/>
  <c r="J426" i="7" s="1"/>
  <c r="F427" i="7"/>
  <c r="H426" i="7"/>
  <c r="L426" i="7" s="1"/>
  <c r="K429" i="7"/>
  <c r="M428" i="7"/>
  <c r="N428" i="7" s="1"/>
  <c r="F428" i="7" l="1"/>
  <c r="H427" i="7"/>
  <c r="L427" i="7" s="1"/>
  <c r="K430" i="7"/>
  <c r="M429" i="7"/>
  <c r="N429" i="7" s="1"/>
  <c r="G428" i="7"/>
  <c r="I427" i="7"/>
  <c r="J427" i="7" s="1"/>
  <c r="K431" i="7" l="1"/>
  <c r="M430" i="7"/>
  <c r="N430" i="7" s="1"/>
  <c r="G429" i="7"/>
  <c r="I428" i="7"/>
  <c r="J428" i="7" s="1"/>
  <c r="F429" i="7"/>
  <c r="H428" i="7"/>
  <c r="L428" i="7" s="1"/>
  <c r="G430" i="7" l="1"/>
  <c r="I429" i="7"/>
  <c r="J429" i="7" s="1"/>
  <c r="F430" i="7"/>
  <c r="H429" i="7"/>
  <c r="L429" i="7" s="1"/>
  <c r="K432" i="7"/>
  <c r="M431" i="7"/>
  <c r="N431" i="7" s="1"/>
  <c r="F431" i="7" l="1"/>
  <c r="H430" i="7"/>
  <c r="L430" i="7" s="1"/>
  <c r="K433" i="7"/>
  <c r="M432" i="7"/>
  <c r="N432" i="7" s="1"/>
  <c r="I430" i="7"/>
  <c r="J430" i="7" s="1"/>
  <c r="G431" i="7"/>
  <c r="I431" i="7" l="1"/>
  <c r="J431" i="7" s="1"/>
  <c r="G432" i="7"/>
  <c r="K434" i="7"/>
  <c r="M433" i="7"/>
  <c r="N433" i="7" s="1"/>
  <c r="F432" i="7"/>
  <c r="H431" i="7"/>
  <c r="L431" i="7" s="1"/>
  <c r="K435" i="7" l="1"/>
  <c r="M434" i="7"/>
  <c r="N434" i="7" s="1"/>
  <c r="I432" i="7"/>
  <c r="J432" i="7" s="1"/>
  <c r="G433" i="7"/>
  <c r="F433" i="7"/>
  <c r="H432" i="7"/>
  <c r="L432" i="7" s="1"/>
  <c r="I433" i="7" l="1"/>
  <c r="J433" i="7" s="1"/>
  <c r="G434" i="7"/>
  <c r="F434" i="7"/>
  <c r="H433" i="7"/>
  <c r="L433" i="7" s="1"/>
  <c r="K436" i="7"/>
  <c r="M435" i="7"/>
  <c r="N435" i="7" s="1"/>
  <c r="F435" i="7" l="1"/>
  <c r="H434" i="7"/>
  <c r="L434" i="7" s="1"/>
  <c r="G435" i="7"/>
  <c r="I434" i="7"/>
  <c r="J434" i="7" s="1"/>
  <c r="K437" i="7"/>
  <c r="M436" i="7"/>
  <c r="N436" i="7" s="1"/>
  <c r="G436" i="7" l="1"/>
  <c r="I435" i="7"/>
  <c r="J435" i="7" s="1"/>
  <c r="K438" i="7"/>
  <c r="M437" i="7"/>
  <c r="N437" i="7" s="1"/>
  <c r="F436" i="7"/>
  <c r="H435" i="7"/>
  <c r="L435" i="7" s="1"/>
  <c r="K439" i="7" l="1"/>
  <c r="M438" i="7"/>
  <c r="N438" i="7" s="1"/>
  <c r="F437" i="7"/>
  <c r="H436" i="7"/>
  <c r="L436" i="7" s="1"/>
  <c r="I436" i="7"/>
  <c r="J436" i="7" s="1"/>
  <c r="G437" i="7"/>
  <c r="F438" i="7" l="1"/>
  <c r="H437" i="7"/>
  <c r="L437" i="7" s="1"/>
  <c r="I437" i="7"/>
  <c r="J437" i="7" s="1"/>
  <c r="G438" i="7"/>
  <c r="K440" i="7"/>
  <c r="M439" i="7"/>
  <c r="N439" i="7" s="1"/>
  <c r="G439" i="7" l="1"/>
  <c r="I438" i="7"/>
  <c r="J438" i="7" s="1"/>
  <c r="K441" i="7"/>
  <c r="M440" i="7"/>
  <c r="N440" i="7" s="1"/>
  <c r="F439" i="7"/>
  <c r="H438" i="7"/>
  <c r="L438" i="7" s="1"/>
  <c r="K442" i="7" l="1"/>
  <c r="M441" i="7"/>
  <c r="N441" i="7" s="1"/>
  <c r="F440" i="7"/>
  <c r="H439" i="7"/>
  <c r="L439" i="7" s="1"/>
  <c r="G440" i="7"/>
  <c r="I439" i="7"/>
  <c r="J439" i="7" s="1"/>
  <c r="F441" i="7" l="1"/>
  <c r="H440" i="7"/>
  <c r="L440" i="7" s="1"/>
  <c r="G441" i="7"/>
  <c r="I440" i="7"/>
  <c r="J440" i="7" s="1"/>
  <c r="K443" i="7"/>
  <c r="M442" i="7"/>
  <c r="N442" i="7" s="1"/>
  <c r="G442" i="7" l="1"/>
  <c r="I441" i="7"/>
  <c r="J441" i="7" s="1"/>
  <c r="K444" i="7"/>
  <c r="M443" i="7"/>
  <c r="N443" i="7" s="1"/>
  <c r="F442" i="7"/>
  <c r="H441" i="7"/>
  <c r="L441" i="7" s="1"/>
  <c r="K445" i="7" l="1"/>
  <c r="M444" i="7"/>
  <c r="N444" i="7" s="1"/>
  <c r="F443" i="7"/>
  <c r="H442" i="7"/>
  <c r="L442" i="7" s="1"/>
  <c r="I442" i="7"/>
  <c r="J442" i="7" s="1"/>
  <c r="G443" i="7"/>
  <c r="F444" i="7" l="1"/>
  <c r="H443" i="7"/>
  <c r="L443" i="7" s="1"/>
  <c r="I443" i="7"/>
  <c r="J443" i="7" s="1"/>
  <c r="G444" i="7"/>
  <c r="K446" i="7"/>
  <c r="M445" i="7"/>
  <c r="N445" i="7" s="1"/>
  <c r="I444" i="7" l="1"/>
  <c r="J444" i="7" s="1"/>
  <c r="G445" i="7"/>
  <c r="K447" i="7"/>
  <c r="M446" i="7"/>
  <c r="N446" i="7" s="1"/>
  <c r="F445" i="7"/>
  <c r="H444" i="7"/>
  <c r="L444" i="7" s="1"/>
  <c r="K448" i="7" l="1"/>
  <c r="M447" i="7"/>
  <c r="N447" i="7" s="1"/>
  <c r="I445" i="7"/>
  <c r="J445" i="7" s="1"/>
  <c r="G446" i="7"/>
  <c r="F446" i="7"/>
  <c r="H445" i="7"/>
  <c r="L445" i="7" s="1"/>
  <c r="I446" i="7" l="1"/>
  <c r="J446" i="7" s="1"/>
  <c r="G447" i="7"/>
  <c r="F447" i="7"/>
  <c r="H446" i="7"/>
  <c r="L446" i="7" s="1"/>
  <c r="K449" i="7"/>
  <c r="M448" i="7"/>
  <c r="N448" i="7" s="1"/>
  <c r="F448" i="7" l="1"/>
  <c r="H447" i="7"/>
  <c r="L447" i="7" s="1"/>
  <c r="I447" i="7"/>
  <c r="J447" i="7" s="1"/>
  <c r="G448" i="7"/>
  <c r="K450" i="7"/>
  <c r="M449" i="7"/>
  <c r="N449" i="7" s="1"/>
  <c r="I448" i="7" l="1"/>
  <c r="J448" i="7" s="1"/>
  <c r="G449" i="7"/>
  <c r="K451" i="7"/>
  <c r="M450" i="7"/>
  <c r="N450" i="7" s="1"/>
  <c r="F449" i="7"/>
  <c r="H448" i="7"/>
  <c r="L448" i="7" s="1"/>
  <c r="K452" i="7" l="1"/>
  <c r="M451" i="7"/>
  <c r="N451" i="7" s="1"/>
  <c r="I449" i="7"/>
  <c r="J449" i="7" s="1"/>
  <c r="G450" i="7"/>
  <c r="F450" i="7"/>
  <c r="H449" i="7"/>
  <c r="L449" i="7" s="1"/>
  <c r="I450" i="7" l="1"/>
  <c r="J450" i="7" s="1"/>
  <c r="G451" i="7"/>
  <c r="F451" i="7"/>
  <c r="H450" i="7"/>
  <c r="L450" i="7" s="1"/>
  <c r="K453" i="7"/>
  <c r="M452" i="7"/>
  <c r="N452" i="7" s="1"/>
  <c r="F452" i="7" l="1"/>
  <c r="H451" i="7"/>
  <c r="L451" i="7" s="1"/>
  <c r="I451" i="7"/>
  <c r="J451" i="7" s="1"/>
  <c r="G452" i="7"/>
  <c r="K454" i="7"/>
  <c r="M453" i="7"/>
  <c r="N453" i="7" s="1"/>
  <c r="I452" i="7" l="1"/>
  <c r="J452" i="7" s="1"/>
  <c r="G453" i="7"/>
  <c r="K455" i="7"/>
  <c r="M454" i="7"/>
  <c r="N454" i="7" s="1"/>
  <c r="F453" i="7"/>
  <c r="H452" i="7"/>
  <c r="L452" i="7" s="1"/>
  <c r="K456" i="7" l="1"/>
  <c r="M455" i="7"/>
  <c r="N455" i="7" s="1"/>
  <c r="I453" i="7"/>
  <c r="J453" i="7" s="1"/>
  <c r="G454" i="7"/>
  <c r="F454" i="7"/>
  <c r="H453" i="7"/>
  <c r="L453" i="7" s="1"/>
  <c r="I454" i="7" l="1"/>
  <c r="J454" i="7" s="1"/>
  <c r="G455" i="7"/>
  <c r="F455" i="7"/>
  <c r="H454" i="7"/>
  <c r="L454" i="7" s="1"/>
  <c r="K457" i="7"/>
  <c r="M456" i="7"/>
  <c r="N456" i="7" s="1"/>
  <c r="F456" i="7" l="1"/>
  <c r="H455" i="7"/>
  <c r="L455" i="7" s="1"/>
  <c r="I455" i="7"/>
  <c r="J455" i="7" s="1"/>
  <c r="G456" i="7"/>
  <c r="K458" i="7"/>
  <c r="M457" i="7"/>
  <c r="N457" i="7" s="1"/>
  <c r="I456" i="7" l="1"/>
  <c r="J456" i="7" s="1"/>
  <c r="G457" i="7"/>
  <c r="K459" i="7"/>
  <c r="M458" i="7"/>
  <c r="N458" i="7" s="1"/>
  <c r="F457" i="7"/>
  <c r="H456" i="7"/>
  <c r="L456" i="7" s="1"/>
  <c r="K460" i="7" l="1"/>
  <c r="M459" i="7"/>
  <c r="N459" i="7" s="1"/>
  <c r="I457" i="7"/>
  <c r="J457" i="7" s="1"/>
  <c r="G458" i="7"/>
  <c r="F458" i="7"/>
  <c r="H457" i="7"/>
  <c r="L457" i="7" s="1"/>
  <c r="I458" i="7" l="1"/>
  <c r="J458" i="7" s="1"/>
  <c r="G459" i="7"/>
  <c r="F459" i="7"/>
  <c r="H458" i="7"/>
  <c r="L458" i="7" s="1"/>
  <c r="K461" i="7"/>
  <c r="M460" i="7"/>
  <c r="N460" i="7" s="1"/>
  <c r="F460" i="7" l="1"/>
  <c r="H459" i="7"/>
  <c r="L459" i="7" s="1"/>
  <c r="I459" i="7"/>
  <c r="J459" i="7" s="1"/>
  <c r="G460" i="7"/>
  <c r="K462" i="7"/>
  <c r="M461" i="7"/>
  <c r="N461" i="7" s="1"/>
  <c r="I460" i="7" l="1"/>
  <c r="J460" i="7" s="1"/>
  <c r="G461" i="7"/>
  <c r="K463" i="7"/>
  <c r="M462" i="7"/>
  <c r="N462" i="7" s="1"/>
  <c r="F461" i="7"/>
  <c r="H460" i="7"/>
  <c r="L460" i="7" s="1"/>
  <c r="K464" i="7" l="1"/>
  <c r="M463" i="7"/>
  <c r="N463" i="7" s="1"/>
  <c r="I461" i="7"/>
  <c r="J461" i="7" s="1"/>
  <c r="G462" i="7"/>
  <c r="F462" i="7"/>
  <c r="H461" i="7"/>
  <c r="L461" i="7" s="1"/>
  <c r="I462" i="7" l="1"/>
  <c r="J462" i="7" s="1"/>
  <c r="G463" i="7"/>
  <c r="F463" i="7"/>
  <c r="H462" i="7"/>
  <c r="L462" i="7" s="1"/>
  <c r="K465" i="7"/>
  <c r="M464" i="7"/>
  <c r="N464" i="7" s="1"/>
  <c r="F464" i="7" l="1"/>
  <c r="H463" i="7"/>
  <c r="L463" i="7" s="1"/>
  <c r="I463" i="7"/>
  <c r="J463" i="7" s="1"/>
  <c r="G464" i="7"/>
  <c r="K466" i="7"/>
  <c r="M465" i="7"/>
  <c r="N465" i="7" s="1"/>
  <c r="I464" i="7" l="1"/>
  <c r="J464" i="7" s="1"/>
  <c r="G465" i="7"/>
  <c r="K467" i="7"/>
  <c r="M466" i="7"/>
  <c r="N466" i="7" s="1"/>
  <c r="F465" i="7"/>
  <c r="H464" i="7"/>
  <c r="L464" i="7" s="1"/>
  <c r="K468" i="7" l="1"/>
  <c r="M467" i="7"/>
  <c r="N467" i="7" s="1"/>
  <c r="I465" i="7"/>
  <c r="J465" i="7" s="1"/>
  <c r="G466" i="7"/>
  <c r="F466" i="7"/>
  <c r="H465" i="7"/>
  <c r="L465" i="7" s="1"/>
  <c r="I466" i="7" l="1"/>
  <c r="J466" i="7" s="1"/>
  <c r="G467" i="7"/>
  <c r="F467" i="7"/>
  <c r="H466" i="7"/>
  <c r="L466" i="7" s="1"/>
  <c r="K469" i="7"/>
  <c r="M468" i="7"/>
  <c r="N468" i="7" s="1"/>
  <c r="F468" i="7" l="1"/>
  <c r="H467" i="7"/>
  <c r="L467" i="7" s="1"/>
  <c r="I467" i="7"/>
  <c r="J467" i="7" s="1"/>
  <c r="G468" i="7"/>
  <c r="K470" i="7"/>
  <c r="M469" i="7"/>
  <c r="N469" i="7" s="1"/>
  <c r="I468" i="7" l="1"/>
  <c r="J468" i="7" s="1"/>
  <c r="G469" i="7"/>
  <c r="K471" i="7"/>
  <c r="M470" i="7"/>
  <c r="N470" i="7" s="1"/>
  <c r="F469" i="7"/>
  <c r="H468" i="7"/>
  <c r="L468" i="7" s="1"/>
  <c r="K472" i="7" l="1"/>
  <c r="M471" i="7"/>
  <c r="N471" i="7" s="1"/>
  <c r="I469" i="7"/>
  <c r="J469" i="7" s="1"/>
  <c r="G470" i="7"/>
  <c r="F470" i="7"/>
  <c r="H469" i="7"/>
  <c r="L469" i="7" s="1"/>
  <c r="I470" i="7" l="1"/>
  <c r="J470" i="7" s="1"/>
  <c r="G471" i="7"/>
  <c r="F471" i="7"/>
  <c r="H470" i="7"/>
  <c r="L470" i="7" s="1"/>
  <c r="K473" i="7"/>
  <c r="M472" i="7"/>
  <c r="N472" i="7" s="1"/>
  <c r="F472" i="7" l="1"/>
  <c r="H471" i="7"/>
  <c r="L471" i="7" s="1"/>
  <c r="I471" i="7"/>
  <c r="J471" i="7" s="1"/>
  <c r="G472" i="7"/>
  <c r="K474" i="7"/>
  <c r="M473" i="7"/>
  <c r="N473" i="7" s="1"/>
  <c r="I472" i="7" l="1"/>
  <c r="J472" i="7" s="1"/>
  <c r="G473" i="7"/>
  <c r="K475" i="7"/>
  <c r="M474" i="7"/>
  <c r="N474" i="7" s="1"/>
  <c r="F473" i="7"/>
  <c r="H472" i="7"/>
  <c r="L472" i="7" s="1"/>
  <c r="I473" i="7" l="1"/>
  <c r="J473" i="7" s="1"/>
  <c r="G474" i="7"/>
  <c r="K476" i="7"/>
  <c r="M475" i="7"/>
  <c r="N475" i="7" s="1"/>
  <c r="F474" i="7"/>
  <c r="H473" i="7"/>
  <c r="L473" i="7" s="1"/>
  <c r="K477" i="7" l="1"/>
  <c r="M476" i="7"/>
  <c r="N476" i="7" s="1"/>
  <c r="I474" i="7"/>
  <c r="J474" i="7" s="1"/>
  <c r="G475" i="7"/>
  <c r="F475" i="7"/>
  <c r="H474" i="7"/>
  <c r="L474" i="7" s="1"/>
  <c r="I475" i="7" l="1"/>
  <c r="J475" i="7" s="1"/>
  <c r="G476" i="7"/>
  <c r="F476" i="7"/>
  <c r="H475" i="7"/>
  <c r="L475" i="7" s="1"/>
  <c r="K478" i="7"/>
  <c r="M477" i="7"/>
  <c r="N477" i="7" s="1"/>
  <c r="F477" i="7" l="1"/>
  <c r="H476" i="7"/>
  <c r="L476" i="7" s="1"/>
  <c r="I476" i="7"/>
  <c r="J476" i="7" s="1"/>
  <c r="G477" i="7"/>
  <c r="K479" i="7"/>
  <c r="M478" i="7"/>
  <c r="N478" i="7" s="1"/>
  <c r="K480" i="7" l="1"/>
  <c r="M479" i="7"/>
  <c r="N479" i="7" s="1"/>
  <c r="F478" i="7"/>
  <c r="H477" i="7"/>
  <c r="L477" i="7" s="1"/>
  <c r="I477" i="7"/>
  <c r="J477" i="7" s="1"/>
  <c r="G478" i="7"/>
  <c r="F479" i="7" l="1"/>
  <c r="H478" i="7"/>
  <c r="L478" i="7" s="1"/>
  <c r="I478" i="7"/>
  <c r="J478" i="7" s="1"/>
  <c r="G479" i="7"/>
  <c r="K481" i="7"/>
  <c r="M480" i="7"/>
  <c r="N480" i="7" s="1"/>
  <c r="I479" i="7" l="1"/>
  <c r="J479" i="7" s="1"/>
  <c r="G480" i="7"/>
  <c r="K482" i="7"/>
  <c r="M481" i="7"/>
  <c r="N481" i="7" s="1"/>
  <c r="F480" i="7"/>
  <c r="H479" i="7"/>
  <c r="L479" i="7" s="1"/>
  <c r="I480" i="7" l="1"/>
  <c r="J480" i="7" s="1"/>
  <c r="G481" i="7"/>
  <c r="K483" i="7"/>
  <c r="M482" i="7"/>
  <c r="N482" i="7" s="1"/>
  <c r="F481" i="7"/>
  <c r="H480" i="7"/>
  <c r="L480" i="7" s="1"/>
  <c r="I481" i="7" l="1"/>
  <c r="J481" i="7" s="1"/>
  <c r="G482" i="7"/>
  <c r="K484" i="7"/>
  <c r="M483" i="7"/>
  <c r="N483" i="7" s="1"/>
  <c r="F482" i="7"/>
  <c r="H481" i="7"/>
  <c r="L481" i="7" s="1"/>
  <c r="K485" i="7" l="1"/>
  <c r="M484" i="7"/>
  <c r="N484" i="7" s="1"/>
  <c r="I482" i="7"/>
  <c r="J482" i="7" s="1"/>
  <c r="G483" i="7"/>
  <c r="F483" i="7"/>
  <c r="H482" i="7"/>
  <c r="L482" i="7" s="1"/>
  <c r="I483" i="7" l="1"/>
  <c r="J483" i="7" s="1"/>
  <c r="G484" i="7"/>
  <c r="F484" i="7"/>
  <c r="H483" i="7"/>
  <c r="L483" i="7" s="1"/>
  <c r="K486" i="7"/>
  <c r="M485" i="7"/>
  <c r="N485" i="7" s="1"/>
  <c r="F485" i="7" l="1"/>
  <c r="H484" i="7"/>
  <c r="L484" i="7" s="1"/>
  <c r="I484" i="7"/>
  <c r="J484" i="7" s="1"/>
  <c r="G485" i="7"/>
  <c r="K487" i="7"/>
  <c r="M486" i="7"/>
  <c r="N486" i="7" s="1"/>
  <c r="I485" i="7" l="1"/>
  <c r="J485" i="7" s="1"/>
  <c r="G486" i="7"/>
  <c r="K488" i="7"/>
  <c r="M487" i="7"/>
  <c r="N487" i="7" s="1"/>
  <c r="F486" i="7"/>
  <c r="H485" i="7"/>
  <c r="L485" i="7" s="1"/>
  <c r="K489" i="7" l="1"/>
  <c r="M488" i="7"/>
  <c r="N488" i="7" s="1"/>
  <c r="I486" i="7"/>
  <c r="J486" i="7" s="1"/>
  <c r="G487" i="7"/>
  <c r="F487" i="7"/>
  <c r="H486" i="7"/>
  <c r="L486" i="7" s="1"/>
  <c r="I487" i="7" l="1"/>
  <c r="J487" i="7" s="1"/>
  <c r="G488" i="7"/>
  <c r="F488" i="7"/>
  <c r="H487" i="7"/>
  <c r="L487" i="7" s="1"/>
  <c r="K490" i="7"/>
  <c r="M489" i="7"/>
  <c r="N489" i="7" s="1"/>
  <c r="F489" i="7" l="1"/>
  <c r="H488" i="7"/>
  <c r="L488" i="7" s="1"/>
  <c r="I488" i="7"/>
  <c r="J488" i="7" s="1"/>
  <c r="G489" i="7"/>
  <c r="K491" i="7"/>
  <c r="M490" i="7"/>
  <c r="N490" i="7" s="1"/>
  <c r="I489" i="7" l="1"/>
  <c r="J489" i="7" s="1"/>
  <c r="G490" i="7"/>
  <c r="K492" i="7"/>
  <c r="M491" i="7"/>
  <c r="N491" i="7" s="1"/>
  <c r="F490" i="7"/>
  <c r="H489" i="7"/>
  <c r="L489" i="7" s="1"/>
  <c r="K493" i="7" l="1"/>
  <c r="M492" i="7"/>
  <c r="N492" i="7" s="1"/>
  <c r="I490" i="7"/>
  <c r="J490" i="7" s="1"/>
  <c r="G491" i="7"/>
  <c r="F491" i="7"/>
  <c r="H490" i="7"/>
  <c r="L490" i="7" s="1"/>
  <c r="I491" i="7" l="1"/>
  <c r="J491" i="7" s="1"/>
  <c r="G492" i="7"/>
  <c r="F492" i="7"/>
  <c r="H491" i="7"/>
  <c r="L491" i="7" s="1"/>
  <c r="K494" i="7"/>
  <c r="M493" i="7"/>
  <c r="N493" i="7" s="1"/>
  <c r="F493" i="7" l="1"/>
  <c r="H492" i="7"/>
  <c r="L492" i="7" s="1"/>
  <c r="I492" i="7"/>
  <c r="J492" i="7" s="1"/>
  <c r="G493" i="7"/>
  <c r="K495" i="7"/>
  <c r="M494" i="7"/>
  <c r="N494" i="7" s="1"/>
  <c r="K496" i="7" l="1"/>
  <c r="M495" i="7"/>
  <c r="N495" i="7" s="1"/>
  <c r="F494" i="7"/>
  <c r="H493" i="7"/>
  <c r="L493" i="7" s="1"/>
  <c r="I493" i="7"/>
  <c r="J493" i="7" s="1"/>
  <c r="G494" i="7"/>
  <c r="F495" i="7" l="1"/>
  <c r="H494" i="7"/>
  <c r="L494" i="7" s="1"/>
  <c r="I494" i="7"/>
  <c r="J494" i="7" s="1"/>
  <c r="G495" i="7"/>
  <c r="K497" i="7"/>
  <c r="M496" i="7"/>
  <c r="N496" i="7" s="1"/>
  <c r="G496" i="7" l="1"/>
  <c r="I495" i="7"/>
  <c r="J495" i="7" s="1"/>
  <c r="K498" i="7"/>
  <c r="M497" i="7"/>
  <c r="N497" i="7" s="1"/>
  <c r="F496" i="7"/>
  <c r="H495" i="7"/>
  <c r="L495" i="7" s="1"/>
  <c r="K499" i="7" l="1"/>
  <c r="M498" i="7"/>
  <c r="N498" i="7" s="1"/>
  <c r="F497" i="7"/>
  <c r="H496" i="7"/>
  <c r="L496" i="7" s="1"/>
  <c r="I496" i="7"/>
  <c r="J496" i="7" s="1"/>
  <c r="G497" i="7"/>
  <c r="F498" i="7" l="1"/>
  <c r="H497" i="7"/>
  <c r="L497" i="7" s="1"/>
  <c r="I497" i="7"/>
  <c r="J497" i="7" s="1"/>
  <c r="G498" i="7"/>
  <c r="K500" i="7"/>
  <c r="M499" i="7"/>
  <c r="N499" i="7" s="1"/>
  <c r="I498" i="7" l="1"/>
  <c r="J498" i="7" s="1"/>
  <c r="G499" i="7"/>
  <c r="K501" i="7"/>
  <c r="M500" i="7"/>
  <c r="N500" i="7" s="1"/>
  <c r="F499" i="7"/>
  <c r="H498" i="7"/>
  <c r="L498" i="7" s="1"/>
  <c r="K502" i="7" l="1"/>
  <c r="M501" i="7"/>
  <c r="N501" i="7" s="1"/>
  <c r="I499" i="7"/>
  <c r="J499" i="7" s="1"/>
  <c r="G500" i="7"/>
  <c r="F500" i="7"/>
  <c r="H499" i="7"/>
  <c r="L499" i="7" s="1"/>
  <c r="I500" i="7" l="1"/>
  <c r="J500" i="7" s="1"/>
  <c r="G501" i="7"/>
  <c r="F501" i="7"/>
  <c r="H500" i="7"/>
  <c r="L500" i="7" s="1"/>
  <c r="K503" i="7"/>
  <c r="M502" i="7"/>
  <c r="N502" i="7" s="1"/>
  <c r="F502" i="7" l="1"/>
  <c r="H501" i="7"/>
  <c r="L501" i="7" s="1"/>
  <c r="I501" i="7"/>
  <c r="J501" i="7" s="1"/>
  <c r="G502" i="7"/>
  <c r="K504" i="7"/>
  <c r="M503" i="7"/>
  <c r="N503" i="7" s="1"/>
  <c r="I502" i="7" l="1"/>
  <c r="J502" i="7" s="1"/>
  <c r="G503" i="7"/>
  <c r="K505" i="7"/>
  <c r="M504" i="7"/>
  <c r="N504" i="7" s="1"/>
  <c r="F503" i="7"/>
  <c r="H502" i="7"/>
  <c r="L502" i="7" s="1"/>
  <c r="K506" i="7" l="1"/>
  <c r="M505" i="7"/>
  <c r="N505" i="7" s="1"/>
  <c r="I503" i="7"/>
  <c r="J503" i="7" s="1"/>
  <c r="G504" i="7"/>
  <c r="F504" i="7"/>
  <c r="H503" i="7"/>
  <c r="L503" i="7" s="1"/>
  <c r="I504" i="7" l="1"/>
  <c r="J504" i="7" s="1"/>
  <c r="G505" i="7"/>
  <c r="F505" i="7"/>
  <c r="H504" i="7"/>
  <c r="L504" i="7" s="1"/>
  <c r="K507" i="7"/>
  <c r="M506" i="7"/>
  <c r="N506" i="7" s="1"/>
  <c r="F506" i="7" l="1"/>
  <c r="H505" i="7"/>
  <c r="L505" i="7" s="1"/>
  <c r="I505" i="7"/>
  <c r="J505" i="7" s="1"/>
  <c r="G506" i="7"/>
  <c r="K508" i="7"/>
  <c r="M507" i="7"/>
  <c r="N507" i="7" s="1"/>
  <c r="I506" i="7" l="1"/>
  <c r="J506" i="7" s="1"/>
  <c r="G507" i="7"/>
  <c r="K509" i="7"/>
  <c r="M509" i="7" s="1"/>
  <c r="N509" i="7" s="1"/>
  <c r="M508" i="7"/>
  <c r="N508" i="7" s="1"/>
  <c r="F507" i="7"/>
  <c r="H506" i="7"/>
  <c r="L506" i="7" s="1"/>
  <c r="I507" i="7" l="1"/>
  <c r="J507" i="7" s="1"/>
  <c r="G508" i="7"/>
  <c r="F508" i="7"/>
  <c r="H507" i="7"/>
  <c r="L507" i="7" s="1"/>
  <c r="F509" i="7" l="1"/>
  <c r="H508" i="7"/>
  <c r="L508" i="7" s="1"/>
  <c r="I508" i="7"/>
  <c r="J508" i="7" s="1"/>
  <c r="G509" i="7"/>
  <c r="I509" i="7" s="1"/>
  <c r="J509" i="7" s="1"/>
  <c r="G33" i="8" l="1"/>
  <c r="G63" i="8"/>
  <c r="G142" i="8"/>
  <c r="G123" i="8"/>
  <c r="G60" i="8"/>
  <c r="G35" i="8"/>
  <c r="G159" i="8"/>
  <c r="G111" i="8"/>
  <c r="G125" i="8"/>
  <c r="G93" i="8"/>
  <c r="G104" i="8"/>
  <c r="G120" i="8"/>
  <c r="G92" i="8"/>
  <c r="G130" i="8"/>
  <c r="G131" i="8"/>
  <c r="G144" i="8"/>
  <c r="G42" i="8"/>
  <c r="G127" i="8"/>
  <c r="G149" i="8"/>
  <c r="G107" i="8"/>
  <c r="G74" i="8"/>
  <c r="G59" i="8"/>
  <c r="G70" i="8"/>
  <c r="G83" i="8"/>
  <c r="G113" i="8"/>
  <c r="G145" i="8"/>
  <c r="G84" i="8"/>
  <c r="G68" i="8"/>
  <c r="G110" i="8"/>
  <c r="G148" i="8"/>
  <c r="G53" i="8"/>
  <c r="G99" i="8"/>
  <c r="G116" i="8"/>
  <c r="G203" i="8"/>
  <c r="G165" i="8"/>
  <c r="G168" i="8"/>
  <c r="G183" i="8"/>
  <c r="G178" i="8"/>
  <c r="G206" i="8"/>
  <c r="G186" i="8"/>
  <c r="G169" i="8"/>
  <c r="G188" i="8"/>
  <c r="G209" i="8"/>
  <c r="G179" i="8"/>
  <c r="G210" i="8"/>
  <c r="G108" i="8"/>
  <c r="G154" i="8"/>
  <c r="G43" i="8"/>
  <c r="G45" i="8"/>
  <c r="G134" i="8"/>
  <c r="G100" i="8"/>
  <c r="G137" i="8"/>
  <c r="G87" i="8"/>
  <c r="G52" i="8"/>
  <c r="G133" i="8"/>
  <c r="G65" i="8"/>
  <c r="G122" i="8"/>
  <c r="G146" i="8"/>
  <c r="G34" i="8"/>
  <c r="G85" i="8"/>
  <c r="G94" i="8"/>
  <c r="G115" i="8"/>
  <c r="G39" i="8"/>
  <c r="G152" i="8"/>
  <c r="G151" i="8"/>
  <c r="G75" i="8"/>
  <c r="G48" i="8"/>
  <c r="G57" i="8"/>
  <c r="G51" i="8"/>
  <c r="G89" i="8"/>
  <c r="G49" i="8"/>
  <c r="G86" i="8"/>
  <c r="G112" i="8"/>
  <c r="G90" i="8"/>
  <c r="G105" i="8"/>
  <c r="G106" i="8"/>
  <c r="G67" i="8"/>
  <c r="G187" i="8"/>
  <c r="G182" i="8"/>
  <c r="G193" i="8"/>
  <c r="G190" i="8"/>
  <c r="G172" i="8"/>
  <c r="G176" i="8"/>
  <c r="G170" i="8"/>
  <c r="G166" i="8"/>
  <c r="G164" i="8"/>
  <c r="G196" i="8"/>
  <c r="G195" i="8"/>
  <c r="G197" i="8"/>
  <c r="G72" i="8"/>
  <c r="G38" i="8"/>
  <c r="G161" i="8"/>
  <c r="G88" i="8"/>
  <c r="G78" i="8"/>
  <c r="G97" i="8"/>
  <c r="G126" i="8"/>
  <c r="G61" i="8"/>
  <c r="G163" i="8"/>
  <c r="G82" i="8"/>
  <c r="G147" i="8"/>
  <c r="G37" i="8"/>
  <c r="G62" i="8"/>
  <c r="G44" i="8"/>
  <c r="G98" i="8"/>
  <c r="G69" i="8"/>
  <c r="G155" i="8"/>
  <c r="G138" i="8"/>
  <c r="G150" i="8"/>
  <c r="G79" i="8"/>
  <c r="G80" i="8"/>
  <c r="G76" i="8"/>
  <c r="G140" i="8"/>
  <c r="G132" i="8"/>
  <c r="G58" i="8"/>
  <c r="G156" i="8"/>
  <c r="G143" i="8"/>
  <c r="G40" i="8"/>
  <c r="G128" i="8"/>
  <c r="G50" i="8"/>
  <c r="G41" i="8"/>
  <c r="G95" i="8"/>
  <c r="G77" i="8"/>
  <c r="G189" i="8"/>
  <c r="G181" i="8"/>
  <c r="G171" i="8"/>
  <c r="G201" i="8"/>
  <c r="G208" i="8"/>
  <c r="G175" i="8"/>
  <c r="G173" i="8"/>
  <c r="G200" i="8"/>
  <c r="G194" i="8"/>
  <c r="G177" i="8"/>
  <c r="G174" i="8"/>
  <c r="G136" i="8"/>
  <c r="G119" i="8"/>
  <c r="G160" i="8"/>
  <c r="G162" i="8"/>
  <c r="G117" i="8"/>
  <c r="G114" i="8"/>
  <c r="G54" i="8"/>
  <c r="G47" i="8"/>
  <c r="G153" i="8"/>
  <c r="G66" i="8"/>
  <c r="G103" i="8"/>
  <c r="G139" i="8"/>
  <c r="G96" i="8"/>
  <c r="G46" i="8"/>
  <c r="G64" i="8"/>
  <c r="G129" i="8"/>
  <c r="G101" i="8"/>
  <c r="G36" i="8"/>
  <c r="G81" i="8"/>
  <c r="G124" i="8"/>
  <c r="G109" i="8"/>
  <c r="G102" i="8"/>
  <c r="G56" i="8"/>
  <c r="G71" i="8"/>
  <c r="G141" i="8"/>
  <c r="G135" i="8"/>
  <c r="G158" i="8"/>
  <c r="G118" i="8"/>
  <c r="G157" i="8"/>
  <c r="G121" i="8"/>
  <c r="G55" i="8"/>
  <c r="G73" i="8"/>
  <c r="G184" i="8"/>
  <c r="G199" i="8"/>
  <c r="G192" i="8"/>
  <c r="G180" i="8"/>
  <c r="G191" i="8"/>
  <c r="G198" i="8"/>
  <c r="G204" i="8"/>
  <c r="G202" i="8"/>
  <c r="G167" i="8"/>
  <c r="G185" i="8"/>
  <c r="G207" i="8"/>
  <c r="G205" i="8"/>
  <c r="G32" i="8"/>
  <c r="G91" i="8"/>
  <c r="H509" i="7"/>
  <c r="L509" i="7" s="1"/>
</calcChain>
</file>

<file path=xl/sharedStrings.xml><?xml version="1.0" encoding="utf-8"?>
<sst xmlns="http://schemas.openxmlformats.org/spreadsheetml/2006/main" count="279" uniqueCount="188">
  <si>
    <t>Format map</t>
  </si>
  <si>
    <t>Changelog</t>
  </si>
  <si>
    <t>table heading</t>
  </si>
  <si>
    <t>Date</t>
  </si>
  <si>
    <t>Author</t>
  </si>
  <si>
    <t>Version</t>
  </si>
  <si>
    <t>Changes</t>
  </si>
  <si>
    <t>Tab</t>
  </si>
  <si>
    <t>table content</t>
  </si>
  <si>
    <t>28/10/2020</t>
  </si>
  <si>
    <t>Tran Thanh Tung</t>
  </si>
  <si>
    <t>Document Creation</t>
  </si>
  <si>
    <t>manual input</t>
  </si>
  <si>
    <t>calculation</t>
  </si>
  <si>
    <t>total/formatted calculation</t>
  </si>
  <si>
    <t>special formula calculation</t>
  </si>
  <si>
    <t>link</t>
  </si>
  <si>
    <t>Goal</t>
  </si>
  <si>
    <t>Time (mins)</t>
  </si>
  <si>
    <t>Sum</t>
  </si>
  <si>
    <t>Main Focus</t>
  </si>
  <si>
    <t>Finish tutorial</t>
  </si>
  <si>
    <t>Build successfully the first Ship</t>
  </si>
  <si>
    <t>Unlock level 2</t>
  </si>
  <si>
    <t>Build successfully the second Ship</t>
  </si>
  <si>
    <t>Unlock level 3</t>
  </si>
  <si>
    <t>Build successfully the third Ship</t>
  </si>
  <si>
    <t>Level List</t>
  </si>
  <si>
    <t>VALUES FOR FORMULA</t>
  </si>
  <si>
    <t>Map_unlock_base</t>
  </si>
  <si>
    <t>Map_unlock_Multiple</t>
  </si>
  <si>
    <t>Level No</t>
  </si>
  <si>
    <t>Level Name</t>
  </si>
  <si>
    <t>Level Location</t>
  </si>
  <si>
    <t>Cost to unlock</t>
  </si>
  <si>
    <t>Test1</t>
  </si>
  <si>
    <t>Location 1</t>
  </si>
  <si>
    <t>Test2</t>
  </si>
  <si>
    <t>Location 2</t>
  </si>
  <si>
    <t>Test3</t>
  </si>
  <si>
    <t>Location 3</t>
  </si>
  <si>
    <t>Ship List</t>
  </si>
  <si>
    <t>ID</t>
  </si>
  <si>
    <t>Ship Name</t>
  </si>
  <si>
    <t>Ship Type</t>
  </si>
  <si>
    <t>Map No</t>
  </si>
  <si>
    <t>Workload</t>
  </si>
  <si>
    <t>Testing cost</t>
  </si>
  <si>
    <t>Total Income/Ship</t>
  </si>
  <si>
    <t>Sell Cost</t>
  </si>
  <si>
    <t>Fishing 1</t>
  </si>
  <si>
    <t>Fishing</t>
  </si>
  <si>
    <t>Army 1</t>
  </si>
  <si>
    <t>Army</t>
  </si>
  <si>
    <t>Cargo 1</t>
  </si>
  <si>
    <t>Cargo</t>
  </si>
  <si>
    <t>Upgrade speed</t>
  </si>
  <si>
    <t>Initial  Cost</t>
  </si>
  <si>
    <t>Initial Speed</t>
  </si>
  <si>
    <t>Cost_Step</t>
  </si>
  <si>
    <t>Speed_Step</t>
  </si>
  <si>
    <t>Multiple_Cost_Map</t>
  </si>
  <si>
    <t>Map 1</t>
  </si>
  <si>
    <t>Level</t>
  </si>
  <si>
    <t>Speed</t>
  </si>
  <si>
    <t>Improved</t>
  </si>
  <si>
    <t>Time to finish (s)</t>
  </si>
  <si>
    <t>Cost</t>
  </si>
  <si>
    <t>Speed2</t>
  </si>
  <si>
    <t>Line 2</t>
  </si>
  <si>
    <t>Time to finish (s)4</t>
  </si>
  <si>
    <t>Improved5</t>
  </si>
  <si>
    <t>Speed6</t>
  </si>
  <si>
    <t>Line 3</t>
  </si>
  <si>
    <t>Upgrade Income</t>
  </si>
  <si>
    <t>Initial Income</t>
  </si>
  <si>
    <t>Income_Step</t>
  </si>
  <si>
    <t>Income_multiple</t>
  </si>
  <si>
    <t>Cost_multiple</t>
  </si>
  <si>
    <t>Map 2</t>
  </si>
  <si>
    <t>Map 3</t>
  </si>
  <si>
    <t>Income</t>
  </si>
  <si>
    <t>Improved compare with before</t>
  </si>
  <si>
    <t>Cost compare with speed</t>
  </si>
  <si>
    <t>Cost increase</t>
  </si>
  <si>
    <t>Income2</t>
  </si>
  <si>
    <t>Income3</t>
  </si>
  <si>
    <t>Income 2_1</t>
  </si>
  <si>
    <t>Line 2_1</t>
  </si>
  <si>
    <t>Income 2_2</t>
  </si>
  <si>
    <t>Line 2_2</t>
  </si>
  <si>
    <t>Income 2_3</t>
  </si>
  <si>
    <t>Line 2_3</t>
  </si>
  <si>
    <t>Income35</t>
  </si>
  <si>
    <t>Line 36</t>
  </si>
  <si>
    <t>Income24</t>
  </si>
  <si>
    <t>Line 25</t>
  </si>
  <si>
    <t>Income36</t>
  </si>
  <si>
    <t>Line 37</t>
  </si>
  <si>
    <t>Upgrade worker</t>
  </si>
  <si>
    <t>Initial Worker</t>
  </si>
  <si>
    <t>Worker_Step</t>
  </si>
  <si>
    <t>Multiple_Cost_Line</t>
  </si>
  <si>
    <t>No of worker</t>
  </si>
  <si>
    <t>Cost (Line 1)</t>
  </si>
  <si>
    <t>Final Cost</t>
  </si>
  <si>
    <t>No of worker2</t>
  </si>
  <si>
    <t>Line2</t>
  </si>
  <si>
    <t>No of worker6</t>
  </si>
  <si>
    <t>Line3</t>
  </si>
  <si>
    <t>Supervisor Cost</t>
  </si>
  <si>
    <t>Supervisor_base</t>
  </si>
  <si>
    <t>Supervisor_Multiple</t>
  </si>
  <si>
    <t>Name</t>
  </si>
  <si>
    <t>Line 1</t>
  </si>
  <si>
    <t>Line Test</t>
  </si>
  <si>
    <t>Director list</t>
  </si>
  <si>
    <t>Level to unlock</t>
  </si>
  <si>
    <t>Special Skill</t>
  </si>
  <si>
    <t>DETAILS</t>
  </si>
  <si>
    <t>COMMENTS</t>
  </si>
  <si>
    <t>Founder</t>
  </si>
  <si>
    <t>Increase frequency of angel investor</t>
  </si>
  <si>
    <t>Launch</t>
  </si>
  <si>
    <t>CEO</t>
  </si>
  <si>
    <t>Increase speed of all maps</t>
  </si>
  <si>
    <t>CTO</t>
  </si>
  <si>
    <t xml:space="preserve">Increase </t>
  </si>
  <si>
    <t>CFO</t>
  </si>
  <si>
    <t>Increase income of all maps</t>
  </si>
  <si>
    <t>Session Reward</t>
  </si>
  <si>
    <t>No</t>
  </si>
  <si>
    <t>Condition (mins)</t>
  </si>
  <si>
    <t>Reward</t>
  </si>
  <si>
    <t>From</t>
  </si>
  <si>
    <t>To</t>
  </si>
  <si>
    <t>Achievements</t>
  </si>
  <si>
    <t>Description</t>
  </si>
  <si>
    <t>Hidden</t>
  </si>
  <si>
    <t>Type</t>
  </si>
  <si>
    <t>Comment</t>
  </si>
  <si>
    <t>Starter</t>
  </si>
  <si>
    <t>Unlock level 5</t>
  </si>
  <si>
    <t>Progression</t>
  </si>
  <si>
    <t>Explorer</t>
  </si>
  <si>
    <t>Unlock level 10</t>
  </si>
  <si>
    <t>Adventure</t>
  </si>
  <si>
    <t>Unlock level 15</t>
  </si>
  <si>
    <t>Unstoppable</t>
  </si>
  <si>
    <t>Unlock level 20</t>
  </si>
  <si>
    <t>Spender</t>
  </si>
  <si>
    <t>Spend 10M</t>
  </si>
  <si>
    <t>Big Spender</t>
  </si>
  <si>
    <t>Spend 100M</t>
  </si>
  <si>
    <t>I’m rich</t>
  </si>
  <si>
    <t>Earn 1K$/s</t>
  </si>
  <si>
    <t>Millionair</t>
  </si>
  <si>
    <t>Earn 1M$/s</t>
  </si>
  <si>
    <t>Flash</t>
  </si>
  <si>
    <t>100 clicks/s</t>
  </si>
  <si>
    <t>Ads</t>
  </si>
  <si>
    <t>Location</t>
  </si>
  <si>
    <t>Capping/hour</t>
  </si>
  <si>
    <t>Incentivized Videos</t>
  </si>
  <si>
    <t>Angel Investor</t>
  </si>
  <si>
    <t>Main Screen</t>
  </si>
  <si>
    <t>The is an investor icon fly down from the top.
Offer free money by watching video.
TRIGGER = no available upgrade (users are out of money to upgrade).</t>
  </si>
  <si>
    <t>current income * 5</t>
  </si>
  <si>
    <t>Speed Boster</t>
  </si>
  <si>
    <t>Displayed as  a popping icon in the main screen
Double speed of a maps for 5 mins.
TRIGGER = random</t>
  </si>
  <si>
    <t>x2 speed for 5 mins</t>
  </si>
  <si>
    <t>Rain Day</t>
  </si>
  <si>
    <t>Displayed as  a popping icon in the main screen
Avoid rainning by watching ads. If it's raining, all progression will be paused for 1 min.
TRIGGER = random</t>
  </si>
  <si>
    <t>avoid rainning</t>
  </si>
  <si>
    <t>Double income for 5 mintures</t>
  </si>
  <si>
    <t>Displayed as  a icon at the left part of the screen.
TRIGGER =always on main menu and there is no activated double income.</t>
  </si>
  <si>
    <t>No cap</t>
  </si>
  <si>
    <t>Double income for 15 mintures</t>
  </si>
  <si>
    <t>Displayed as  an icon at the left part of the screen.
TRIGGER = there is an activated double income and the timer is 5&lt;timer&lt;15.</t>
  </si>
  <si>
    <t>Double income for 60 mintures</t>
  </si>
  <si>
    <t>Displayed as  an icon at the left part of the screen.
TRIGGER = there is an activated double income and the timer is 15&lt;timer&lt;60.</t>
  </si>
  <si>
    <t>Super Worker</t>
  </si>
  <si>
    <t xml:space="preserve">Displayed as  a popping icon in the main screen.
Add 2 more workers for 5 mins.
TRIGGER= when there is a line has less than 18 workers, the highest priority is line 1, then line 2, line 3.
</t>
  </si>
  <si>
    <t>+ 2 workers in 5 mins</t>
  </si>
  <si>
    <t>Double offline earning</t>
  </si>
  <si>
    <t>Offline earning popup</t>
  </si>
  <si>
    <t>As a button in the popup.
Offer x2 money when offline by watching video.
TRIGGER= enter offline earning screen.</t>
  </si>
  <si>
    <t>x2 offline 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</si>
</sst>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[$-409]General"/>
    <numFmt numFmtId="165" formatCode="[$-409]#,##0"/>
    <numFmt numFmtId="166" formatCode="[$-409]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2"/>
      <color rgb="FFFFFFFF"/>
      <name val="Calibri"/>
      <family val="2"/>
    </font>
    <font>
      <sz val="11"/>
      <color rgb="FFFFFFFF"/>
      <name val="Calibri"/>
      <family val="2"/>
    </font>
    <font>
      <b/>
      <sz val="15"/>
      <color rgb="FF44546A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333399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0070C0"/>
        <bgColor rgb="FF0070C0"/>
      </patternFill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5B9BD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3" borderId="2" applyNumberFormat="0" applyAlignment="0" applyProtection="0"/>
    <xf numFmtId="0" fontId="3" fillId="4" borderId="2" applyNumberFormat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9" fontId="7" fillId="0" borderId="0" applyFont="0" applyFill="0" applyBorder="0" applyAlignment="0" applyProtection="0"/>
    <xf numFmtId="164" fontId="8" fillId="0" borderId="0" applyBorder="0" applyProtection="0"/>
    <xf numFmtId="0" fontId="10" fillId="8" borderId="2" applyNumberFormat="0" applyProtection="0"/>
    <xf numFmtId="0" fontId="12" fillId="10" borderId="0" applyNumberFormat="0" applyBorder="0" applyProtection="0"/>
    <xf numFmtId="0" fontId="10" fillId="8" borderId="2" applyNumberFormat="0" applyProtection="0"/>
    <xf numFmtId="0" fontId="12" fillId="10" borderId="0" applyNumberFormat="0" applyBorder="0" applyProtection="0"/>
    <xf numFmtId="0" fontId="12" fillId="12" borderId="0" applyNumberFormat="0" applyBorder="0" applyProtection="0"/>
    <xf numFmtId="164" fontId="16" fillId="8" borderId="11" applyProtection="0"/>
  </cellStyleXfs>
  <cellXfs count="82">
    <xf numFmtId="0" fontId="0" fillId="0" borderId="0" xfId="0"/>
    <xf numFmtId="0" fontId="0" fillId="0" borderId="0" xfId="0" applyAlignment="1">
      <alignment wrapText="1"/>
    </xf>
    <xf numFmtId="0" fontId="1" fillId="2" borderId="1" xfId="1" applyFill="1" applyAlignment="1"/>
    <xf numFmtId="0" fontId="1" fillId="2" borderId="1" xfId="1" applyFill="1" applyAlignment="1">
      <alignment horizontal="left" vertical="center"/>
    </xf>
    <xf numFmtId="0" fontId="1" fillId="0" borderId="1" xfId="1" applyAlignment="1">
      <alignment horizontal="center"/>
    </xf>
    <xf numFmtId="0" fontId="1" fillId="0" borderId="1" xfId="1"/>
    <xf numFmtId="0" fontId="0" fillId="0" borderId="0" xfId="0" applyAlignment="1">
      <alignment wrapText="1" shrinkToFit="1"/>
    </xf>
    <xf numFmtId="0" fontId="5" fillId="5" borderId="0" xfId="5"/>
    <xf numFmtId="0" fontId="5" fillId="5" borderId="0" xfId="5" applyAlignment="1">
      <alignment wrapText="1" shrinkToFit="1"/>
    </xf>
    <xf numFmtId="14" fontId="0" fillId="0" borderId="0" xfId="0" applyNumberFormat="1" applyAlignment="1">
      <alignment horizontal="left"/>
    </xf>
    <xf numFmtId="0" fontId="2" fillId="3" borderId="2" xfId="2"/>
    <xf numFmtId="0" fontId="3" fillId="4" borderId="2" xfId="3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 shrinkToFit="1"/>
    </xf>
    <xf numFmtId="0" fontId="6" fillId="4" borderId="2" xfId="3" applyFont="1"/>
    <xf numFmtId="0" fontId="0" fillId="0" borderId="0" xfId="0" applyAlignment="1">
      <alignment horizontal="left" vertical="center"/>
    </xf>
    <xf numFmtId="0" fontId="3" fillId="6" borderId="2" xfId="3" applyFill="1"/>
    <xf numFmtId="14" fontId="0" fillId="0" borderId="0" xfId="0" applyNumberFormat="1" applyAlignment="1">
      <alignment horizontal="left" vertical="center"/>
    </xf>
    <xf numFmtId="0" fontId="4" fillId="0" borderId="3" xfId="4"/>
    <xf numFmtId="164" fontId="8" fillId="7" borderId="0" xfId="7" applyFill="1" applyProtection="1"/>
    <xf numFmtId="165" fontId="11" fillId="9" borderId="5" xfId="8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6" fontId="10" fillId="8" borderId="5" xfId="8" applyNumberFormat="1" applyBorder="1" applyAlignment="1" applyProtection="1">
      <alignment horizontal="center"/>
    </xf>
    <xf numFmtId="4" fontId="0" fillId="0" borderId="0" xfId="0" applyNumberFormat="1"/>
    <xf numFmtId="166" fontId="0" fillId="0" borderId="0" xfId="0" applyNumberFormat="1"/>
    <xf numFmtId="10" fontId="0" fillId="0" borderId="0" xfId="6" applyNumberFormat="1" applyFont="1"/>
    <xf numFmtId="10" fontId="1" fillId="2" borderId="1" xfId="1" applyNumberFormat="1" applyFill="1" applyAlignment="1">
      <alignment horizontal="left" vertical="center"/>
    </xf>
    <xf numFmtId="10" fontId="0" fillId="0" borderId="0" xfId="0" applyNumberFormat="1"/>
    <xf numFmtId="10" fontId="1" fillId="2" borderId="1" xfId="6" applyNumberFormat="1" applyFont="1" applyFill="1" applyBorder="1" applyAlignment="1">
      <alignment horizontal="left" vertical="center"/>
    </xf>
    <xf numFmtId="164" fontId="12" fillId="10" borderId="5" xfId="9" applyNumberFormat="1" applyBorder="1" applyAlignment="1" applyProtection="1">
      <alignment horizontal="center" vertical="center"/>
    </xf>
    <xf numFmtId="164" fontId="13" fillId="7" borderId="6" xfId="1" applyNumberFormat="1" applyFont="1" applyFill="1" applyBorder="1" applyAlignment="1" applyProtection="1"/>
    <xf numFmtId="164" fontId="13" fillId="7" borderId="6" xfId="1" applyNumberFormat="1" applyFont="1" applyFill="1" applyBorder="1" applyAlignment="1" applyProtection="1">
      <alignment horizontal="left" vertical="center"/>
    </xf>
    <xf numFmtId="9" fontId="0" fillId="0" borderId="0" xfId="6" applyFont="1"/>
    <xf numFmtId="10" fontId="8" fillId="7" borderId="0" xfId="7" applyNumberFormat="1" applyFill="1" applyProtection="1"/>
    <xf numFmtId="10" fontId="11" fillId="9" borderId="5" xfId="8" applyNumberFormat="1" applyFont="1" applyFill="1" applyBorder="1" applyAlignment="1" applyProtection="1">
      <alignment horizontal="center" vertical="center" wrapText="1"/>
    </xf>
    <xf numFmtId="10" fontId="0" fillId="0" borderId="0" xfId="6" applyNumberFormat="1" applyFont="1" applyFill="1"/>
    <xf numFmtId="41" fontId="0" fillId="0" borderId="0" xfId="0" applyNumberFormat="1"/>
    <xf numFmtId="3" fontId="0" fillId="0" borderId="0" xfId="0" applyNumberFormat="1"/>
    <xf numFmtId="4" fontId="1" fillId="2" borderId="1" xfId="1" applyNumberFormat="1" applyFill="1" applyAlignment="1"/>
    <xf numFmtId="4" fontId="11" fillId="9" borderId="5" xfId="8" applyNumberFormat="1" applyFont="1" applyFill="1" applyBorder="1" applyAlignment="1" applyProtection="1">
      <alignment horizontal="center" vertical="center" wrapText="1"/>
    </xf>
    <xf numFmtId="4" fontId="10" fillId="8" borderId="5" xfId="8" applyNumberFormat="1" applyBorder="1" applyAlignment="1" applyProtection="1">
      <alignment horizontal="center"/>
    </xf>
    <xf numFmtId="2" fontId="10" fillId="8" borderId="5" xfId="6" applyNumberFormat="1" applyFont="1" applyFill="1" applyBorder="1" applyAlignment="1" applyProtection="1">
      <alignment horizontal="center"/>
    </xf>
    <xf numFmtId="0" fontId="0" fillId="0" borderId="7" xfId="0" applyFont="1" applyBorder="1"/>
    <xf numFmtId="0" fontId="0" fillId="0" borderId="10" xfId="0" applyFont="1" applyBorder="1"/>
    <xf numFmtId="164" fontId="15" fillId="10" borderId="5" xfId="11" applyNumberFormat="1" applyFont="1" applyBorder="1" applyAlignment="1" applyProtection="1">
      <alignment horizontal="center" vertical="center" wrapText="1"/>
    </xf>
    <xf numFmtId="164" fontId="17" fillId="0" borderId="5" xfId="12" applyNumberFormat="1" applyFont="1" applyFill="1" applyBorder="1" applyAlignment="1" applyProtection="1">
      <alignment horizontal="center" vertical="center" wrapText="1"/>
    </xf>
    <xf numFmtId="164" fontId="12" fillId="10" borderId="12" xfId="9" applyNumberFormat="1" applyBorder="1" applyAlignment="1" applyProtection="1">
      <alignment horizontal="center" vertical="center"/>
    </xf>
    <xf numFmtId="164" fontId="17" fillId="0" borderId="0" xfId="10" applyNumberFormat="1" applyFont="1" applyFill="1" applyBorder="1" applyAlignment="1" applyProtection="1">
      <alignment horizontal="center" vertical="center"/>
    </xf>
    <xf numFmtId="164" fontId="17" fillId="0" borderId="0" xfId="10" applyNumberFormat="1" applyFont="1" applyFill="1" applyBorder="1" applyAlignment="1" applyProtection="1">
      <alignment horizontal="left" vertical="center"/>
    </xf>
    <xf numFmtId="164" fontId="17" fillId="0" borderId="0" xfId="1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164" fontId="17" fillId="0" borderId="0" xfId="10" quotePrefix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/>
    </xf>
    <xf numFmtId="4" fontId="2" fillId="3" borderId="2" xfId="2" applyNumberFormat="1"/>
    <xf numFmtId="4" fontId="1" fillId="2" borderId="1" xfId="6" applyNumberFormat="1" applyFont="1" applyFill="1" applyBorder="1" applyAlignment="1">
      <alignment horizontal="left" vertical="center"/>
    </xf>
    <xf numFmtId="4" fontId="0" fillId="0" borderId="0" xfId="6" applyNumberFormat="1" applyFont="1"/>
    <xf numFmtId="4" fontId="10" fillId="8" borderId="5" xfId="6" applyNumberFormat="1" applyFont="1" applyFill="1" applyBorder="1" applyAlignment="1" applyProtection="1">
      <alignment horizontal="center"/>
    </xf>
    <xf numFmtId="4" fontId="0" fillId="0" borderId="0" xfId="0" applyNumberFormat="1" applyFill="1"/>
    <xf numFmtId="4" fontId="0" fillId="0" borderId="0" xfId="6" applyNumberFormat="1" applyFont="1" applyFill="1"/>
    <xf numFmtId="4" fontId="1" fillId="2" borderId="1" xfId="1" applyNumberFormat="1" applyFill="1" applyAlignment="1">
      <alignment horizontal="left" vertical="center"/>
    </xf>
    <xf numFmtId="4" fontId="8" fillId="7" borderId="0" xfId="7" applyNumberFormat="1" applyFill="1" applyProtection="1"/>
    <xf numFmtId="0" fontId="0" fillId="13" borderId="0" xfId="0" applyFill="1"/>
    <xf numFmtId="4" fontId="0" fillId="13" borderId="0" xfId="0" applyNumberFormat="1" applyFill="1"/>
    <xf numFmtId="10" fontId="0" fillId="13" borderId="0" xfId="6" applyNumberFormat="1" applyFont="1" applyFill="1"/>
    <xf numFmtId="165" fontId="0" fillId="13" borderId="0" xfId="0" applyNumberFormat="1" applyFill="1"/>
    <xf numFmtId="4" fontId="0" fillId="0" borderId="13" xfId="0" applyNumberFormat="1" applyBorder="1"/>
    <xf numFmtId="0" fontId="0" fillId="0" borderId="13" xfId="0" applyBorder="1"/>
    <xf numFmtId="10" fontId="0" fillId="0" borderId="13" xfId="0" applyNumberFormat="1" applyBorder="1" applyAlignment="1">
      <alignment wrapText="1"/>
    </xf>
    <xf numFmtId="10" fontId="0" fillId="0" borderId="13" xfId="0" applyNumberFormat="1" applyBorder="1"/>
    <xf numFmtId="4" fontId="0" fillId="0" borderId="13" xfId="0" applyNumberFormat="1" applyBorder="1" applyAlignment="1">
      <alignment wrapText="1"/>
    </xf>
    <xf numFmtId="0" fontId="0" fillId="0" borderId="9" xfId="0" applyFont="1" applyBorder="1"/>
    <xf numFmtId="0" fontId="14" fillId="5" borderId="13" xfId="5" applyFont="1" applyBorder="1"/>
    <xf numFmtId="0" fontId="14" fillId="5" borderId="13" xfId="5" applyFont="1" applyBorder="1" applyAlignment="1">
      <alignment horizontal="center"/>
    </xf>
    <xf numFmtId="164" fontId="9" fillId="7" borderId="4" xfId="7" applyFont="1" applyFill="1" applyBorder="1" applyAlignment="1" applyProtection="1">
      <alignment horizontal="left"/>
    </xf>
    <xf numFmtId="0" fontId="14" fillId="11" borderId="7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4" fontId="14" fillId="11" borderId="13" xfId="0" applyNumberFormat="1" applyFont="1" applyFill="1" applyBorder="1" applyAlignment="1">
      <alignment horizontal="center"/>
    </xf>
    <xf numFmtId="0" fontId="12" fillId="10" borderId="13" xfId="9" applyBorder="1" applyAlignment="1">
      <alignment horizontal="center"/>
    </xf>
    <xf numFmtId="164" fontId="15" fillId="10" borderId="14" xfId="9" applyNumberFormat="1" applyFont="1" applyFill="1" applyBorder="1" applyAlignment="1">
      <alignment horizontal="center" vertical="center"/>
    </xf>
    <xf numFmtId="164" fontId="15" fillId="10" borderId="15" xfId="9" applyNumberFormat="1" applyFont="1" applyFill="1" applyBorder="1" applyAlignment="1">
      <alignment horizontal="center" vertical="center"/>
    </xf>
    <xf numFmtId="164" fontId="15" fillId="10" borderId="16" xfId="9" applyNumberFormat="1" applyFont="1" applyFill="1" applyBorder="1" applyAlignment="1">
      <alignment horizontal="center" vertical="center"/>
    </xf>
    <xf numFmtId="0" fontId="14" fillId="5" borderId="13" xfId="5" applyFont="1" applyBorder="1" applyAlignment="1">
      <alignment horizontal="center"/>
    </xf>
  </cellXfs>
  <cellStyles count="14">
    <cellStyle name="Accent5" xfId="5" builtinId="45"/>
    <cellStyle name="Accent5 2" xfId="9"/>
    <cellStyle name="Calculation" xfId="3" builtinId="22"/>
    <cellStyle name="Excel Built-in Accent1" xfId="12"/>
    <cellStyle name="Excel Built-in Accent5" xfId="11"/>
    <cellStyle name="Excel Built-in Input" xfId="10"/>
    <cellStyle name="Excel_BuiltIn_Entrada" xfId="13"/>
    <cellStyle name="Heading 1 2" xfId="1"/>
    <cellStyle name="Input" xfId="2" builtinId="20"/>
    <cellStyle name="Input 2" xfId="8"/>
    <cellStyle name="Linked Cell" xfId="4" builtinId="24"/>
    <cellStyle name="Normal" xfId="0" builtinId="0"/>
    <cellStyle name="Normal 2 2" xfId="7"/>
    <cellStyle name="Percent" xfId="6" builtinId="5"/>
  </cellStyles>
  <dxfs count="46"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</dxf>
    <dxf>
      <font>
        <color auto="1"/>
      </font>
      <fill>
        <patternFill>
          <fgColor theme="5" tint="0.39994506668294322"/>
          <bgColor theme="5" tint="0.59996337778862885"/>
        </patternFill>
      </fill>
    </dxf>
    <dxf>
      <font>
        <color auto="1"/>
      </font>
      <fill>
        <patternFill>
          <fgColor theme="5" tint="0.39994506668294322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4" formatCode="#,##0.00"/>
    </dxf>
    <dxf>
      <numFmt numFmtId="165" formatCode="[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3" formatCode="_(* #,##0_);_(* \(#,##0\);_(* &quot;-&quot;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Effective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Upgrade_Speed!$C$10:$C$210</c:f>
              <c:numCache>
                <c:formatCode>#,##0.00</c:formatCode>
                <c:ptCount val="201"/>
                <c:pt idx="0" formatCode="[$-409]#,##0.0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  <c:pt idx="200">
                  <c:v>21.000000000000032</c:v>
                </c:pt>
              </c:numCache>
            </c:numRef>
          </c:cat>
          <c:val>
            <c:numRef>
              <c:f>Upgrade_Speed!$D$10:$D$210</c:f>
              <c:numCache>
                <c:formatCode>0.00%</c:formatCode>
                <c:ptCount val="201"/>
                <c:pt idx="0">
                  <c:v>0</c:v>
                </c:pt>
                <c:pt idx="1">
                  <c:v>9.0909090909090995E-2</c:v>
                </c:pt>
                <c:pt idx="2">
                  <c:v>0.16666666666666674</c:v>
                </c:pt>
                <c:pt idx="3">
                  <c:v>0.23076923076923095</c:v>
                </c:pt>
                <c:pt idx="4">
                  <c:v>0.28571428571428592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0.64285714285714313</c:v>
                </c:pt>
                <c:pt idx="19">
                  <c:v>0.65517241379310376</c:v>
                </c:pt>
                <c:pt idx="20">
                  <c:v>0.66666666666666685</c:v>
                </c:pt>
                <c:pt idx="21">
                  <c:v>0.67741935483870985</c:v>
                </c:pt>
                <c:pt idx="22">
                  <c:v>0.68750000000000022</c:v>
                </c:pt>
                <c:pt idx="23">
                  <c:v>0.69696969696969724</c:v>
                </c:pt>
                <c:pt idx="24">
                  <c:v>0.70588235294117663</c:v>
                </c:pt>
                <c:pt idx="25">
                  <c:v>0.71428571428571441</c:v>
                </c:pt>
                <c:pt idx="26">
                  <c:v>0.72222222222222243</c:v>
                </c:pt>
                <c:pt idx="27">
                  <c:v>0.72972972972972994</c:v>
                </c:pt>
                <c:pt idx="28">
                  <c:v>0.73684210526315819</c:v>
                </c:pt>
                <c:pt idx="29">
                  <c:v>0.74358974358974372</c:v>
                </c:pt>
                <c:pt idx="30">
                  <c:v>0.75000000000000022</c:v>
                </c:pt>
                <c:pt idx="31">
                  <c:v>0.75609756097560987</c:v>
                </c:pt>
                <c:pt idx="32">
                  <c:v>0.76190476190476208</c:v>
                </c:pt>
                <c:pt idx="33">
                  <c:v>0.76744186046511642</c:v>
                </c:pt>
                <c:pt idx="34">
                  <c:v>0.77272727272727271</c:v>
                </c:pt>
                <c:pt idx="35">
                  <c:v>0.77777777777777779</c:v>
                </c:pt>
                <c:pt idx="36">
                  <c:v>0.78260869565217395</c:v>
                </c:pt>
                <c:pt idx="37">
                  <c:v>0.78723404255319152</c:v>
                </c:pt>
                <c:pt idx="38">
                  <c:v>0.79166666666666663</c:v>
                </c:pt>
                <c:pt idx="39">
                  <c:v>0.79591836734693877</c:v>
                </c:pt>
                <c:pt idx="40">
                  <c:v>0.8</c:v>
                </c:pt>
                <c:pt idx="41">
                  <c:v>0.8039215686274509</c:v>
                </c:pt>
                <c:pt idx="42">
                  <c:v>0.8076923076923076</c:v>
                </c:pt>
                <c:pt idx="43">
                  <c:v>0.81132075471698117</c:v>
                </c:pt>
                <c:pt idx="44">
                  <c:v>0.81481481481481477</c:v>
                </c:pt>
                <c:pt idx="45">
                  <c:v>0.81818181818181812</c:v>
                </c:pt>
                <c:pt idx="46">
                  <c:v>0.82142857142857129</c:v>
                </c:pt>
                <c:pt idx="47">
                  <c:v>0.82456140350877183</c:v>
                </c:pt>
                <c:pt idx="48">
                  <c:v>0.8275862068965516</c:v>
                </c:pt>
                <c:pt idx="49">
                  <c:v>0.83050847457627108</c:v>
                </c:pt>
                <c:pt idx="50">
                  <c:v>0.83333333333333326</c:v>
                </c:pt>
                <c:pt idx="51">
                  <c:v>0.83606557377049173</c:v>
                </c:pt>
                <c:pt idx="52">
                  <c:v>0.83870967741935465</c:v>
                </c:pt>
                <c:pt idx="53">
                  <c:v>0.84126984126984106</c:v>
                </c:pt>
                <c:pt idx="54">
                  <c:v>0.84374999999999989</c:v>
                </c:pt>
                <c:pt idx="55">
                  <c:v>0.84615384615384592</c:v>
                </c:pt>
                <c:pt idx="56">
                  <c:v>0.84848484848484829</c:v>
                </c:pt>
                <c:pt idx="57">
                  <c:v>0.85074626865671621</c:v>
                </c:pt>
                <c:pt idx="58">
                  <c:v>0.85294117647058809</c:v>
                </c:pt>
                <c:pt idx="59">
                  <c:v>0.85507246376811574</c:v>
                </c:pt>
                <c:pt idx="60">
                  <c:v>0.85714285714285698</c:v>
                </c:pt>
                <c:pt idx="61">
                  <c:v>0.85915492957746464</c:v>
                </c:pt>
                <c:pt idx="62">
                  <c:v>0.86111111111111094</c:v>
                </c:pt>
                <c:pt idx="63">
                  <c:v>0.86301369863013677</c:v>
                </c:pt>
                <c:pt idx="64">
                  <c:v>0.86486486486486469</c:v>
                </c:pt>
                <c:pt idx="65">
                  <c:v>0.86666666666666647</c:v>
                </c:pt>
                <c:pt idx="66">
                  <c:v>0.86842105263157876</c:v>
                </c:pt>
                <c:pt idx="67">
                  <c:v>0.87012987012986986</c:v>
                </c:pt>
                <c:pt idx="68">
                  <c:v>0.87179487179487158</c:v>
                </c:pt>
                <c:pt idx="69">
                  <c:v>0.87341772151898711</c:v>
                </c:pt>
                <c:pt idx="70">
                  <c:v>0.87499999999999978</c:v>
                </c:pt>
                <c:pt idx="71">
                  <c:v>0.87654320987654311</c:v>
                </c:pt>
                <c:pt idx="72">
                  <c:v>0.87804878048780477</c:v>
                </c:pt>
                <c:pt idx="73">
                  <c:v>0.87951807228915646</c:v>
                </c:pt>
                <c:pt idx="74">
                  <c:v>0.88095238095238071</c:v>
                </c:pt>
                <c:pt idx="75">
                  <c:v>0.88235294117647034</c:v>
                </c:pt>
                <c:pt idx="76">
                  <c:v>0.88372093023255793</c:v>
                </c:pt>
                <c:pt idx="77">
                  <c:v>0.88505747126436762</c:v>
                </c:pt>
                <c:pt idx="78">
                  <c:v>0.88636363636363613</c:v>
                </c:pt>
                <c:pt idx="79">
                  <c:v>0.88764044943820208</c:v>
                </c:pt>
                <c:pt idx="80">
                  <c:v>0.88888888888888873</c:v>
                </c:pt>
                <c:pt idx="81">
                  <c:v>0.89010989010988983</c:v>
                </c:pt>
                <c:pt idx="82">
                  <c:v>0.89130434782608681</c:v>
                </c:pt>
                <c:pt idx="83">
                  <c:v>0.89247311827956965</c:v>
                </c:pt>
                <c:pt idx="84">
                  <c:v>0.89361702127659559</c:v>
                </c:pt>
                <c:pt idx="85">
                  <c:v>0.89473684210526305</c:v>
                </c:pt>
                <c:pt idx="86">
                  <c:v>0.89583333333333315</c:v>
                </c:pt>
                <c:pt idx="87">
                  <c:v>0.89690721649484517</c:v>
                </c:pt>
                <c:pt idx="88">
                  <c:v>0.89795918367346916</c:v>
                </c:pt>
                <c:pt idx="89">
                  <c:v>0.89898989898989889</c:v>
                </c:pt>
                <c:pt idx="90">
                  <c:v>0.8999999999999998</c:v>
                </c:pt>
                <c:pt idx="91">
                  <c:v>0.9009900990099009</c:v>
                </c:pt>
                <c:pt idx="92">
                  <c:v>0.90196078431372528</c:v>
                </c:pt>
                <c:pt idx="93">
                  <c:v>0.90291262135922312</c:v>
                </c:pt>
                <c:pt idx="94">
                  <c:v>0.90384615384615374</c:v>
                </c:pt>
                <c:pt idx="95">
                  <c:v>0.90476190476190455</c:v>
                </c:pt>
                <c:pt idx="96">
                  <c:v>0.90566037735849048</c:v>
                </c:pt>
                <c:pt idx="97">
                  <c:v>0.90654205607476612</c:v>
                </c:pt>
                <c:pt idx="98">
                  <c:v>0.90740740740740733</c:v>
                </c:pt>
                <c:pt idx="99">
                  <c:v>0.90825688073394473</c:v>
                </c:pt>
                <c:pt idx="100">
                  <c:v>0.90909090909090895</c:v>
                </c:pt>
                <c:pt idx="101">
                  <c:v>0.90990990990990972</c:v>
                </c:pt>
                <c:pt idx="102">
                  <c:v>0.91071428571428559</c:v>
                </c:pt>
                <c:pt idx="103">
                  <c:v>0.91150442477876092</c:v>
                </c:pt>
                <c:pt idx="104">
                  <c:v>0.91228070175438569</c:v>
                </c:pt>
                <c:pt idx="105">
                  <c:v>0.9130434782608694</c:v>
                </c:pt>
                <c:pt idx="106">
                  <c:v>0.91379310344827569</c:v>
                </c:pt>
                <c:pt idx="107">
                  <c:v>0.91452991452991428</c:v>
                </c:pt>
                <c:pt idx="108">
                  <c:v>0.91525423728813537</c:v>
                </c:pt>
                <c:pt idx="109">
                  <c:v>0.91596638655462159</c:v>
                </c:pt>
                <c:pt idx="110">
                  <c:v>0.91666666666666652</c:v>
                </c:pt>
                <c:pt idx="111">
                  <c:v>0.91735537190082628</c:v>
                </c:pt>
                <c:pt idx="112">
                  <c:v>0.9180327868852457</c:v>
                </c:pt>
                <c:pt idx="113">
                  <c:v>0.9186991869918697</c:v>
                </c:pt>
                <c:pt idx="114">
                  <c:v>0.91935483870967716</c:v>
                </c:pt>
                <c:pt idx="115">
                  <c:v>0.91999999999999982</c:v>
                </c:pt>
                <c:pt idx="116">
                  <c:v>0.92063492063492047</c:v>
                </c:pt>
                <c:pt idx="117">
                  <c:v>0.92125984251968485</c:v>
                </c:pt>
                <c:pt idx="118">
                  <c:v>0.92187499999999978</c:v>
                </c:pt>
                <c:pt idx="119">
                  <c:v>0.92248062015503862</c:v>
                </c:pt>
                <c:pt idx="120">
                  <c:v>0.92307692307692291</c:v>
                </c:pt>
                <c:pt idx="121">
                  <c:v>0.92366412213740445</c:v>
                </c:pt>
                <c:pt idx="122">
                  <c:v>0.92424242424242398</c:v>
                </c:pt>
                <c:pt idx="123">
                  <c:v>0.92481203007518775</c:v>
                </c:pt>
                <c:pt idx="124">
                  <c:v>0.92537313432835799</c:v>
                </c:pt>
                <c:pt idx="125">
                  <c:v>0.92592592592592571</c:v>
                </c:pt>
                <c:pt idx="126">
                  <c:v>0.92647058823529393</c:v>
                </c:pt>
                <c:pt idx="127">
                  <c:v>0.92700729927007286</c:v>
                </c:pt>
                <c:pt idx="128">
                  <c:v>0.92753623188405776</c:v>
                </c:pt>
                <c:pt idx="129">
                  <c:v>0.92805755395683431</c:v>
                </c:pt>
                <c:pt idx="130">
                  <c:v>0.92857142857142849</c:v>
                </c:pt>
                <c:pt idx="131">
                  <c:v>0.92907801418439706</c:v>
                </c:pt>
                <c:pt idx="132">
                  <c:v>0.92957746478873216</c:v>
                </c:pt>
                <c:pt idx="133">
                  <c:v>0.93006993006992988</c:v>
                </c:pt>
                <c:pt idx="134">
                  <c:v>0.93055555555555547</c:v>
                </c:pt>
                <c:pt idx="135">
                  <c:v>0.93103448275862044</c:v>
                </c:pt>
                <c:pt idx="136">
                  <c:v>0.93150684931506844</c:v>
                </c:pt>
                <c:pt idx="137">
                  <c:v>0.93197278911564607</c:v>
                </c:pt>
                <c:pt idx="138">
                  <c:v>0.93243243243243223</c:v>
                </c:pt>
                <c:pt idx="139">
                  <c:v>0.93288590604026833</c:v>
                </c:pt>
                <c:pt idx="140">
                  <c:v>0.93333333333333313</c:v>
                </c:pt>
                <c:pt idx="141">
                  <c:v>0.93377483443708598</c:v>
                </c:pt>
                <c:pt idx="142">
                  <c:v>0.93421052631578938</c:v>
                </c:pt>
                <c:pt idx="143">
                  <c:v>0.93464052287581678</c:v>
                </c:pt>
                <c:pt idx="144">
                  <c:v>0.93506493506493493</c:v>
                </c:pt>
                <c:pt idx="145">
                  <c:v>0.93548387096774177</c:v>
                </c:pt>
                <c:pt idx="146">
                  <c:v>0.93589743589743579</c:v>
                </c:pt>
                <c:pt idx="147">
                  <c:v>0.93630573248407634</c:v>
                </c:pt>
                <c:pt idx="148">
                  <c:v>0.93670886075949356</c:v>
                </c:pt>
                <c:pt idx="149">
                  <c:v>0.9371069182389935</c:v>
                </c:pt>
                <c:pt idx="150">
                  <c:v>0.93749999999999989</c:v>
                </c:pt>
                <c:pt idx="151">
                  <c:v>0.93788819875776386</c:v>
                </c:pt>
                <c:pt idx="152">
                  <c:v>0.93827160493827144</c:v>
                </c:pt>
                <c:pt idx="153">
                  <c:v>0.93865030674846617</c:v>
                </c:pt>
                <c:pt idx="154">
                  <c:v>0.93902439024390227</c:v>
                </c:pt>
                <c:pt idx="155">
                  <c:v>0.93939393939393923</c:v>
                </c:pt>
                <c:pt idx="156">
                  <c:v>0.93975903614457823</c:v>
                </c:pt>
                <c:pt idx="157">
                  <c:v>0.94011976047904178</c:v>
                </c:pt>
                <c:pt idx="158">
                  <c:v>0.94047619047619035</c:v>
                </c:pt>
                <c:pt idx="159">
                  <c:v>0.94082840236686383</c:v>
                </c:pt>
                <c:pt idx="160">
                  <c:v>0.94117647058823528</c:v>
                </c:pt>
                <c:pt idx="161">
                  <c:v>0.9415204678362572</c:v>
                </c:pt>
                <c:pt idx="162">
                  <c:v>0.94186046511627897</c:v>
                </c:pt>
                <c:pt idx="163">
                  <c:v>0.94219653179190743</c:v>
                </c:pt>
                <c:pt idx="164">
                  <c:v>0.94252873563218387</c:v>
                </c:pt>
                <c:pt idx="165">
                  <c:v>0.94285714285714273</c:v>
                </c:pt>
                <c:pt idx="166">
                  <c:v>0.94318181818181812</c:v>
                </c:pt>
                <c:pt idx="167">
                  <c:v>0.94350282485875703</c:v>
                </c:pt>
                <c:pt idx="168">
                  <c:v>0.9438202247191011</c:v>
                </c:pt>
                <c:pt idx="169">
                  <c:v>0.94413407821229045</c:v>
                </c:pt>
                <c:pt idx="170">
                  <c:v>0.94444444444444442</c:v>
                </c:pt>
                <c:pt idx="171">
                  <c:v>0.94475138121546953</c:v>
                </c:pt>
                <c:pt idx="172">
                  <c:v>0.94505494505494503</c:v>
                </c:pt>
                <c:pt idx="173">
                  <c:v>0.94535519125683065</c:v>
                </c:pt>
                <c:pt idx="174">
                  <c:v>0.94565217391304346</c:v>
                </c:pt>
                <c:pt idx="175">
                  <c:v>0.94594594594594594</c:v>
                </c:pt>
                <c:pt idx="176">
                  <c:v>0.94623655913978499</c:v>
                </c:pt>
                <c:pt idx="177">
                  <c:v>0.946524064171123</c:v>
                </c:pt>
                <c:pt idx="178">
                  <c:v>0.94680851063829785</c:v>
                </c:pt>
                <c:pt idx="179">
                  <c:v>0.94708994708994709</c:v>
                </c:pt>
                <c:pt idx="180">
                  <c:v>0.94736842105263153</c:v>
                </c:pt>
                <c:pt idx="181">
                  <c:v>0.94764397905759168</c:v>
                </c:pt>
                <c:pt idx="182">
                  <c:v>0.94791666666666674</c:v>
                </c:pt>
                <c:pt idx="183">
                  <c:v>0.94818652849740936</c:v>
                </c:pt>
                <c:pt idx="184">
                  <c:v>0.94845360824742275</c:v>
                </c:pt>
                <c:pt idx="185">
                  <c:v>0.94871794871794868</c:v>
                </c:pt>
                <c:pt idx="186">
                  <c:v>0.94897959183673475</c:v>
                </c:pt>
                <c:pt idx="187">
                  <c:v>0.94923857868020312</c:v>
                </c:pt>
                <c:pt idx="188">
                  <c:v>0.9494949494949495</c:v>
                </c:pt>
                <c:pt idx="189">
                  <c:v>0.94974874371859297</c:v>
                </c:pt>
                <c:pt idx="190">
                  <c:v>0.95</c:v>
                </c:pt>
                <c:pt idx="191">
                  <c:v>0.95024875621890559</c:v>
                </c:pt>
                <c:pt idx="192">
                  <c:v>0.95049504950495056</c:v>
                </c:pt>
                <c:pt idx="193">
                  <c:v>0.9507389162561577</c:v>
                </c:pt>
                <c:pt idx="194">
                  <c:v>0.95098039215686281</c:v>
                </c:pt>
                <c:pt idx="195">
                  <c:v>0.95121951219512202</c:v>
                </c:pt>
                <c:pt idx="196">
                  <c:v>0.95145631067961178</c:v>
                </c:pt>
                <c:pt idx="197">
                  <c:v>0.95169082125603865</c:v>
                </c:pt>
                <c:pt idx="198">
                  <c:v>0.95192307692307698</c:v>
                </c:pt>
                <c:pt idx="199">
                  <c:v>0.95215311004784697</c:v>
                </c:pt>
                <c:pt idx="200">
                  <c:v>0.95238095238095244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D-4A02-B85F-4849E788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76912"/>
        <c:axId val="1946975280"/>
      </c:lineChart>
      <c:lineChart>
        <c:grouping val="standard"/>
        <c:varyColors val="0"/>
        <c:ser>
          <c:idx val="2"/>
          <c:order val="1"/>
          <c:tx>
            <c:v>Effective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Upgrade_Speed!$C$10:$C$210</c:f>
              <c:numCache>
                <c:formatCode>#,##0.00</c:formatCode>
                <c:ptCount val="201"/>
                <c:pt idx="0" formatCode="[$-409]#,##0.0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  <c:pt idx="200">
                  <c:v>21.000000000000032</c:v>
                </c:pt>
              </c:numCache>
            </c:numRef>
          </c:cat>
          <c:val>
            <c:numRef>
              <c:f>Upgrade_Speed!$F$10:$F$210</c:f>
              <c:numCache>
                <c:formatCode>[$-409]#,##0</c:formatCode>
                <c:ptCount val="201"/>
                <c:pt idx="0" formatCode="General">
                  <c:v>0</c:v>
                </c:pt>
                <c:pt idx="1">
                  <c:v>500</c:v>
                </c:pt>
                <c:pt idx="2">
                  <c:v>522</c:v>
                </c:pt>
                <c:pt idx="3">
                  <c:v>566</c:v>
                </c:pt>
                <c:pt idx="4">
                  <c:v>632</c:v>
                </c:pt>
                <c:pt idx="5">
                  <c:v>720</c:v>
                </c:pt>
                <c:pt idx="6">
                  <c:v>830</c:v>
                </c:pt>
                <c:pt idx="7">
                  <c:v>962</c:v>
                </c:pt>
                <c:pt idx="8">
                  <c:v>1116</c:v>
                </c:pt>
                <c:pt idx="9">
                  <c:v>1292</c:v>
                </c:pt>
                <c:pt idx="10">
                  <c:v>1490</c:v>
                </c:pt>
                <c:pt idx="11">
                  <c:v>1710</c:v>
                </c:pt>
                <c:pt idx="12">
                  <c:v>1952</c:v>
                </c:pt>
                <c:pt idx="13">
                  <c:v>2216</c:v>
                </c:pt>
                <c:pt idx="14">
                  <c:v>2502</c:v>
                </c:pt>
                <c:pt idx="15">
                  <c:v>2810</c:v>
                </c:pt>
                <c:pt idx="16">
                  <c:v>3140</c:v>
                </c:pt>
                <c:pt idx="17">
                  <c:v>3492</c:v>
                </c:pt>
                <c:pt idx="18">
                  <c:v>3866</c:v>
                </c:pt>
                <c:pt idx="19">
                  <c:v>4262</c:v>
                </c:pt>
                <c:pt idx="20">
                  <c:v>4680</c:v>
                </c:pt>
                <c:pt idx="21">
                  <c:v>5120</c:v>
                </c:pt>
                <c:pt idx="22">
                  <c:v>5582</c:v>
                </c:pt>
                <c:pt idx="23">
                  <c:v>6066</c:v>
                </c:pt>
                <c:pt idx="24">
                  <c:v>6572</c:v>
                </c:pt>
                <c:pt idx="25">
                  <c:v>7100</c:v>
                </c:pt>
                <c:pt idx="26">
                  <c:v>7650</c:v>
                </c:pt>
                <c:pt idx="27">
                  <c:v>8222</c:v>
                </c:pt>
                <c:pt idx="28">
                  <c:v>8816</c:v>
                </c:pt>
                <c:pt idx="29">
                  <c:v>9432</c:v>
                </c:pt>
                <c:pt idx="30">
                  <c:v>10070</c:v>
                </c:pt>
                <c:pt idx="31">
                  <c:v>10730</c:v>
                </c:pt>
                <c:pt idx="32">
                  <c:v>11412</c:v>
                </c:pt>
                <c:pt idx="33">
                  <c:v>12116</c:v>
                </c:pt>
                <c:pt idx="34">
                  <c:v>12842</c:v>
                </c:pt>
                <c:pt idx="35">
                  <c:v>13590</c:v>
                </c:pt>
                <c:pt idx="36">
                  <c:v>14360</c:v>
                </c:pt>
                <c:pt idx="37">
                  <c:v>15152</c:v>
                </c:pt>
                <c:pt idx="38">
                  <c:v>15966</c:v>
                </c:pt>
                <c:pt idx="39">
                  <c:v>16802</c:v>
                </c:pt>
                <c:pt idx="40">
                  <c:v>17660</c:v>
                </c:pt>
                <c:pt idx="41">
                  <c:v>18540</c:v>
                </c:pt>
                <c:pt idx="42">
                  <c:v>19442</c:v>
                </c:pt>
                <c:pt idx="43">
                  <c:v>20366</c:v>
                </c:pt>
                <c:pt idx="44">
                  <c:v>21312</c:v>
                </c:pt>
                <c:pt idx="45">
                  <c:v>22280</c:v>
                </c:pt>
                <c:pt idx="46">
                  <c:v>23270</c:v>
                </c:pt>
                <c:pt idx="47">
                  <c:v>24282</c:v>
                </c:pt>
                <c:pt idx="48">
                  <c:v>25316</c:v>
                </c:pt>
                <c:pt idx="49">
                  <c:v>26372</c:v>
                </c:pt>
                <c:pt idx="50">
                  <c:v>27450</c:v>
                </c:pt>
                <c:pt idx="51">
                  <c:v>28550</c:v>
                </c:pt>
                <c:pt idx="52">
                  <c:v>29672</c:v>
                </c:pt>
                <c:pt idx="53">
                  <c:v>30816</c:v>
                </c:pt>
                <c:pt idx="54">
                  <c:v>31982</c:v>
                </c:pt>
                <c:pt idx="55">
                  <c:v>33170</c:v>
                </c:pt>
                <c:pt idx="56">
                  <c:v>34380</c:v>
                </c:pt>
                <c:pt idx="57">
                  <c:v>35612</c:v>
                </c:pt>
                <c:pt idx="58">
                  <c:v>36866</c:v>
                </c:pt>
                <c:pt idx="59">
                  <c:v>38142</c:v>
                </c:pt>
                <c:pt idx="60">
                  <c:v>39440</c:v>
                </c:pt>
                <c:pt idx="61">
                  <c:v>40760</c:v>
                </c:pt>
                <c:pt idx="62">
                  <c:v>42102</c:v>
                </c:pt>
                <c:pt idx="63">
                  <c:v>43466</c:v>
                </c:pt>
                <c:pt idx="64">
                  <c:v>44852</c:v>
                </c:pt>
                <c:pt idx="65">
                  <c:v>46260</c:v>
                </c:pt>
                <c:pt idx="66">
                  <c:v>47690</c:v>
                </c:pt>
                <c:pt idx="67">
                  <c:v>49142</c:v>
                </c:pt>
                <c:pt idx="68">
                  <c:v>50616</c:v>
                </c:pt>
                <c:pt idx="69">
                  <c:v>52112</c:v>
                </c:pt>
                <c:pt idx="70">
                  <c:v>53630</c:v>
                </c:pt>
                <c:pt idx="71">
                  <c:v>55170</c:v>
                </c:pt>
                <c:pt idx="72">
                  <c:v>56732</c:v>
                </c:pt>
                <c:pt idx="73">
                  <c:v>58316</c:v>
                </c:pt>
                <c:pt idx="74">
                  <c:v>59922</c:v>
                </c:pt>
                <c:pt idx="75">
                  <c:v>61550</c:v>
                </c:pt>
                <c:pt idx="76">
                  <c:v>63200</c:v>
                </c:pt>
                <c:pt idx="77">
                  <c:v>64872</c:v>
                </c:pt>
                <c:pt idx="78">
                  <c:v>66566</c:v>
                </c:pt>
                <c:pt idx="79">
                  <c:v>68282</c:v>
                </c:pt>
                <c:pt idx="80">
                  <c:v>70020</c:v>
                </c:pt>
                <c:pt idx="81">
                  <c:v>71780</c:v>
                </c:pt>
                <c:pt idx="82">
                  <c:v>73562</c:v>
                </c:pt>
                <c:pt idx="83">
                  <c:v>75366</c:v>
                </c:pt>
                <c:pt idx="84">
                  <c:v>77192</c:v>
                </c:pt>
                <c:pt idx="85">
                  <c:v>79040</c:v>
                </c:pt>
                <c:pt idx="86">
                  <c:v>80910</c:v>
                </c:pt>
                <c:pt idx="87">
                  <c:v>82802</c:v>
                </c:pt>
                <c:pt idx="88">
                  <c:v>84716</c:v>
                </c:pt>
                <c:pt idx="89">
                  <c:v>86652</c:v>
                </c:pt>
                <c:pt idx="90">
                  <c:v>88610</c:v>
                </c:pt>
                <c:pt idx="91">
                  <c:v>90590</c:v>
                </c:pt>
                <c:pt idx="92">
                  <c:v>92592</c:v>
                </c:pt>
                <c:pt idx="93">
                  <c:v>94616</c:v>
                </c:pt>
                <c:pt idx="94">
                  <c:v>96662</c:v>
                </c:pt>
                <c:pt idx="95">
                  <c:v>98730</c:v>
                </c:pt>
                <c:pt idx="96">
                  <c:v>100820</c:v>
                </c:pt>
                <c:pt idx="97">
                  <c:v>102932</c:v>
                </c:pt>
                <c:pt idx="98">
                  <c:v>105066</c:v>
                </c:pt>
                <c:pt idx="99">
                  <c:v>107222</c:v>
                </c:pt>
                <c:pt idx="100">
                  <c:v>109400</c:v>
                </c:pt>
                <c:pt idx="101">
                  <c:v>111600</c:v>
                </c:pt>
                <c:pt idx="102">
                  <c:v>113822</c:v>
                </c:pt>
                <c:pt idx="103">
                  <c:v>116066</c:v>
                </c:pt>
                <c:pt idx="104">
                  <c:v>118332</c:v>
                </c:pt>
                <c:pt idx="105">
                  <c:v>120620</c:v>
                </c:pt>
                <c:pt idx="106">
                  <c:v>122930</c:v>
                </c:pt>
                <c:pt idx="107">
                  <c:v>125262</c:v>
                </c:pt>
                <c:pt idx="108">
                  <c:v>127616</c:v>
                </c:pt>
                <c:pt idx="109">
                  <c:v>129992</c:v>
                </c:pt>
                <c:pt idx="110">
                  <c:v>132390</c:v>
                </c:pt>
                <c:pt idx="111">
                  <c:v>134810</c:v>
                </c:pt>
                <c:pt idx="112">
                  <c:v>137252</c:v>
                </c:pt>
                <c:pt idx="113">
                  <c:v>139716</c:v>
                </c:pt>
                <c:pt idx="114">
                  <c:v>142202</c:v>
                </c:pt>
                <c:pt idx="115">
                  <c:v>144710</c:v>
                </c:pt>
                <c:pt idx="116">
                  <c:v>147240</c:v>
                </c:pt>
                <c:pt idx="117">
                  <c:v>149792</c:v>
                </c:pt>
                <c:pt idx="118">
                  <c:v>152366</c:v>
                </c:pt>
                <c:pt idx="119">
                  <c:v>154962</c:v>
                </c:pt>
                <c:pt idx="120">
                  <c:v>157580</c:v>
                </c:pt>
                <c:pt idx="121">
                  <c:v>160220</c:v>
                </c:pt>
                <c:pt idx="122">
                  <c:v>162882</c:v>
                </c:pt>
                <c:pt idx="123">
                  <c:v>165566</c:v>
                </c:pt>
                <c:pt idx="124">
                  <c:v>168272</c:v>
                </c:pt>
                <c:pt idx="125">
                  <c:v>171000</c:v>
                </c:pt>
                <c:pt idx="126">
                  <c:v>173750</c:v>
                </c:pt>
                <c:pt idx="127">
                  <c:v>176522</c:v>
                </c:pt>
                <c:pt idx="128">
                  <c:v>179316</c:v>
                </c:pt>
                <c:pt idx="129">
                  <c:v>182132</c:v>
                </c:pt>
                <c:pt idx="130">
                  <c:v>184970</c:v>
                </c:pt>
                <c:pt idx="131">
                  <c:v>187830</c:v>
                </c:pt>
                <c:pt idx="132">
                  <c:v>190712</c:v>
                </c:pt>
                <c:pt idx="133">
                  <c:v>193616</c:v>
                </c:pt>
                <c:pt idx="134">
                  <c:v>196542</c:v>
                </c:pt>
                <c:pt idx="135">
                  <c:v>199490</c:v>
                </c:pt>
                <c:pt idx="136">
                  <c:v>202460</c:v>
                </c:pt>
                <c:pt idx="137">
                  <c:v>205452</c:v>
                </c:pt>
                <c:pt idx="138">
                  <c:v>208466</c:v>
                </c:pt>
                <c:pt idx="139">
                  <c:v>211502</c:v>
                </c:pt>
                <c:pt idx="140">
                  <c:v>214560</c:v>
                </c:pt>
                <c:pt idx="141">
                  <c:v>217640</c:v>
                </c:pt>
                <c:pt idx="142">
                  <c:v>220742</c:v>
                </c:pt>
                <c:pt idx="143">
                  <c:v>223866</c:v>
                </c:pt>
                <c:pt idx="144">
                  <c:v>227012</c:v>
                </c:pt>
                <c:pt idx="145">
                  <c:v>230180</c:v>
                </c:pt>
                <c:pt idx="146">
                  <c:v>233370</c:v>
                </c:pt>
                <c:pt idx="147">
                  <c:v>236582</c:v>
                </c:pt>
                <c:pt idx="148">
                  <c:v>239816</c:v>
                </c:pt>
                <c:pt idx="149">
                  <c:v>243072</c:v>
                </c:pt>
                <c:pt idx="150">
                  <c:v>246350</c:v>
                </c:pt>
                <c:pt idx="151">
                  <c:v>249650</c:v>
                </c:pt>
                <c:pt idx="152">
                  <c:v>252972</c:v>
                </c:pt>
                <c:pt idx="153">
                  <c:v>256316</c:v>
                </c:pt>
                <c:pt idx="154">
                  <c:v>259682</c:v>
                </c:pt>
                <c:pt idx="155">
                  <c:v>263070</c:v>
                </c:pt>
                <c:pt idx="156">
                  <c:v>266480</c:v>
                </c:pt>
                <c:pt idx="157">
                  <c:v>269912</c:v>
                </c:pt>
                <c:pt idx="158">
                  <c:v>273366</c:v>
                </c:pt>
                <c:pt idx="159">
                  <c:v>276842</c:v>
                </c:pt>
                <c:pt idx="160">
                  <c:v>280340</c:v>
                </c:pt>
                <c:pt idx="161">
                  <c:v>283860</c:v>
                </c:pt>
                <c:pt idx="162">
                  <c:v>287402</c:v>
                </c:pt>
                <c:pt idx="163">
                  <c:v>290966</c:v>
                </c:pt>
                <c:pt idx="164">
                  <c:v>294552</c:v>
                </c:pt>
                <c:pt idx="165">
                  <c:v>298160</c:v>
                </c:pt>
                <c:pt idx="166">
                  <c:v>301790</c:v>
                </c:pt>
                <c:pt idx="167">
                  <c:v>305442</c:v>
                </c:pt>
                <c:pt idx="168">
                  <c:v>309116</c:v>
                </c:pt>
                <c:pt idx="169">
                  <c:v>312812</c:v>
                </c:pt>
                <c:pt idx="170">
                  <c:v>316530</c:v>
                </c:pt>
                <c:pt idx="171">
                  <c:v>320270</c:v>
                </c:pt>
                <c:pt idx="172">
                  <c:v>324032</c:v>
                </c:pt>
                <c:pt idx="173">
                  <c:v>327816</c:v>
                </c:pt>
                <c:pt idx="174">
                  <c:v>331622</c:v>
                </c:pt>
                <c:pt idx="175">
                  <c:v>335450</c:v>
                </c:pt>
                <c:pt idx="176">
                  <c:v>339300</c:v>
                </c:pt>
                <c:pt idx="177">
                  <c:v>343172</c:v>
                </c:pt>
                <c:pt idx="178">
                  <c:v>347066</c:v>
                </c:pt>
                <c:pt idx="179">
                  <c:v>350982</c:v>
                </c:pt>
                <c:pt idx="180">
                  <c:v>354920</c:v>
                </c:pt>
                <c:pt idx="181">
                  <c:v>358880</c:v>
                </c:pt>
                <c:pt idx="182">
                  <c:v>362862</c:v>
                </c:pt>
                <c:pt idx="183">
                  <c:v>366866</c:v>
                </c:pt>
                <c:pt idx="184">
                  <c:v>370892</c:v>
                </c:pt>
                <c:pt idx="185">
                  <c:v>374940</c:v>
                </c:pt>
                <c:pt idx="186">
                  <c:v>379010</c:v>
                </c:pt>
                <c:pt idx="187">
                  <c:v>383102</c:v>
                </c:pt>
                <c:pt idx="188">
                  <c:v>387216</c:v>
                </c:pt>
                <c:pt idx="189">
                  <c:v>391352</c:v>
                </c:pt>
                <c:pt idx="190">
                  <c:v>395510</c:v>
                </c:pt>
                <c:pt idx="191">
                  <c:v>399690</c:v>
                </c:pt>
                <c:pt idx="192">
                  <c:v>403892</c:v>
                </c:pt>
                <c:pt idx="193">
                  <c:v>408116</c:v>
                </c:pt>
                <c:pt idx="194">
                  <c:v>412362</c:v>
                </c:pt>
                <c:pt idx="195">
                  <c:v>416630</c:v>
                </c:pt>
                <c:pt idx="196">
                  <c:v>420920</c:v>
                </c:pt>
                <c:pt idx="197">
                  <c:v>425232</c:v>
                </c:pt>
                <c:pt idx="198">
                  <c:v>429566</c:v>
                </c:pt>
                <c:pt idx="199">
                  <c:v>433922</c:v>
                </c:pt>
                <c:pt idx="200">
                  <c:v>438300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1D-4A02-B85F-4849E788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68208"/>
        <c:axId val="1946964944"/>
      </c:lineChart>
      <c:catAx>
        <c:axId val="1946976912"/>
        <c:scaling>
          <c:orientation val="minMax"/>
        </c:scaling>
        <c:delete val="0"/>
        <c:axPos val="b"/>
        <c:numFmt formatCode="[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5280"/>
        <c:crosses val="autoZero"/>
        <c:auto val="1"/>
        <c:lblAlgn val="ctr"/>
        <c:lblOffset val="100"/>
        <c:noMultiLvlLbl val="0"/>
      </c:catAx>
      <c:valAx>
        <c:axId val="19469752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6912"/>
        <c:crosses val="autoZero"/>
        <c:crossBetween val="between"/>
      </c:valAx>
      <c:valAx>
        <c:axId val="194696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68208"/>
        <c:crosses val="max"/>
        <c:crossBetween val="between"/>
      </c:valAx>
      <c:catAx>
        <c:axId val="1946968208"/>
        <c:scaling>
          <c:orientation val="minMax"/>
        </c:scaling>
        <c:delete val="1"/>
        <c:axPos val="b"/>
        <c:numFmt formatCode="[$-409]#,##0.00" sourceLinked="1"/>
        <c:majorTickMark val="out"/>
        <c:minorTickMark val="none"/>
        <c:tickLblPos val="nextTo"/>
        <c:crossAx val="194696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14008805090151E-2"/>
          <c:y val="0"/>
          <c:w val="0.94611726072033164"/>
          <c:h val="0.95815659318418456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Upgrade_Speed!$C$10:$C$210</c:f>
              <c:numCache>
                <c:formatCode>#,##0.00</c:formatCode>
                <c:ptCount val="201"/>
                <c:pt idx="0" formatCode="[$-409]#,##0.0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  <c:pt idx="200">
                  <c:v>21.000000000000032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99-4C8E-866F-CB1097CB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69296"/>
        <c:axId val="1946976368"/>
      </c:lineChart>
      <c:catAx>
        <c:axId val="1946969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6976368"/>
        <c:crosses val="autoZero"/>
        <c:auto val="1"/>
        <c:lblAlgn val="ctr"/>
        <c:lblOffset val="100"/>
        <c:noMultiLvlLbl val="0"/>
      </c:catAx>
      <c:valAx>
        <c:axId val="1946976368"/>
        <c:scaling>
          <c:orientation val="minMax"/>
        </c:scaling>
        <c:delete val="1"/>
        <c:axPos val="l"/>
        <c:numFmt formatCode="[$-409]#,##0.00" sourceLinked="1"/>
        <c:majorTickMark val="none"/>
        <c:minorTickMark val="none"/>
        <c:tickLblPos val="nextTo"/>
        <c:crossAx val="19469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Map1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Upgrade_Income!$D$11:$D$210</c:f>
              <c:numCache>
                <c:formatCode>0%</c:formatCode>
                <c:ptCount val="2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DC-48DF-BEA0-FB0483E3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62768"/>
        <c:axId val="1946966032"/>
      </c:lineChart>
      <c:catAx>
        <c:axId val="19469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66032"/>
        <c:crosses val="autoZero"/>
        <c:auto val="1"/>
        <c:lblAlgn val="ctr"/>
        <c:lblOffset val="100"/>
        <c:noMultiLvlLbl val="0"/>
      </c:catAx>
      <c:valAx>
        <c:axId val="1946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map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Upgrade_Income!$H$12:$H$210</c:f>
              <c:numCache>
                <c:formatCode>0.00%</c:formatCode>
                <c:ptCount val="199"/>
                <c:pt idx="0">
                  <c:v>4.8000000000000001E-2</c:v>
                </c:pt>
                <c:pt idx="1">
                  <c:v>0.12</c:v>
                </c:pt>
                <c:pt idx="2">
                  <c:v>0.216</c:v>
                </c:pt>
                <c:pt idx="3">
                  <c:v>0.33600000000000002</c:v>
                </c:pt>
                <c:pt idx="4">
                  <c:v>0.48</c:v>
                </c:pt>
                <c:pt idx="5">
                  <c:v>0.64800000000000002</c:v>
                </c:pt>
                <c:pt idx="6">
                  <c:v>0.84</c:v>
                </c:pt>
                <c:pt idx="7">
                  <c:v>1.056</c:v>
                </c:pt>
                <c:pt idx="8">
                  <c:v>1.296</c:v>
                </c:pt>
                <c:pt idx="9">
                  <c:v>1.56</c:v>
                </c:pt>
                <c:pt idx="10">
                  <c:v>1.8480000000000001</c:v>
                </c:pt>
                <c:pt idx="11">
                  <c:v>2.16</c:v>
                </c:pt>
                <c:pt idx="12">
                  <c:v>2.496</c:v>
                </c:pt>
                <c:pt idx="13">
                  <c:v>2.8559999999999999</c:v>
                </c:pt>
                <c:pt idx="14">
                  <c:v>3.24</c:v>
                </c:pt>
                <c:pt idx="15">
                  <c:v>3.6480000000000001</c:v>
                </c:pt>
                <c:pt idx="16">
                  <c:v>4.08</c:v>
                </c:pt>
                <c:pt idx="17">
                  <c:v>4.5359999999999996</c:v>
                </c:pt>
                <c:pt idx="18">
                  <c:v>5.016</c:v>
                </c:pt>
                <c:pt idx="19">
                  <c:v>5.52</c:v>
                </c:pt>
                <c:pt idx="20">
                  <c:v>6.048</c:v>
                </c:pt>
                <c:pt idx="21">
                  <c:v>6.6</c:v>
                </c:pt>
                <c:pt idx="22">
                  <c:v>7.1760000000000002</c:v>
                </c:pt>
                <c:pt idx="23">
                  <c:v>7.7759999999999998</c:v>
                </c:pt>
                <c:pt idx="24">
                  <c:v>8.4</c:v>
                </c:pt>
                <c:pt idx="25">
                  <c:v>9.048</c:v>
                </c:pt>
                <c:pt idx="26">
                  <c:v>9.7200000000000006</c:v>
                </c:pt>
                <c:pt idx="27">
                  <c:v>10.416</c:v>
                </c:pt>
                <c:pt idx="28">
                  <c:v>11.135999999999999</c:v>
                </c:pt>
                <c:pt idx="29">
                  <c:v>11.88</c:v>
                </c:pt>
                <c:pt idx="30">
                  <c:v>12.648</c:v>
                </c:pt>
                <c:pt idx="31">
                  <c:v>13.44</c:v>
                </c:pt>
                <c:pt idx="32">
                  <c:v>14.256</c:v>
                </c:pt>
                <c:pt idx="33">
                  <c:v>15.096</c:v>
                </c:pt>
                <c:pt idx="34">
                  <c:v>15.96</c:v>
                </c:pt>
                <c:pt idx="35">
                  <c:v>16.847999999999999</c:v>
                </c:pt>
                <c:pt idx="36">
                  <c:v>17.760000000000002</c:v>
                </c:pt>
                <c:pt idx="37">
                  <c:v>18.696000000000002</c:v>
                </c:pt>
                <c:pt idx="38">
                  <c:v>19.655999999999999</c:v>
                </c:pt>
                <c:pt idx="39">
                  <c:v>20.64</c:v>
                </c:pt>
                <c:pt idx="40">
                  <c:v>21.648</c:v>
                </c:pt>
                <c:pt idx="41">
                  <c:v>22.68</c:v>
                </c:pt>
                <c:pt idx="42">
                  <c:v>23.736000000000001</c:v>
                </c:pt>
                <c:pt idx="43">
                  <c:v>24.815999999999999</c:v>
                </c:pt>
                <c:pt idx="44">
                  <c:v>25.92</c:v>
                </c:pt>
                <c:pt idx="45">
                  <c:v>27.047999999999998</c:v>
                </c:pt>
                <c:pt idx="46">
                  <c:v>28.2</c:v>
                </c:pt>
                <c:pt idx="47">
                  <c:v>29.376000000000001</c:v>
                </c:pt>
                <c:pt idx="48">
                  <c:v>30.576000000000001</c:v>
                </c:pt>
                <c:pt idx="49">
                  <c:v>31.8</c:v>
                </c:pt>
                <c:pt idx="50">
                  <c:v>33.048000000000002</c:v>
                </c:pt>
                <c:pt idx="51">
                  <c:v>34.32</c:v>
                </c:pt>
                <c:pt idx="52">
                  <c:v>35.616</c:v>
                </c:pt>
                <c:pt idx="53">
                  <c:v>36.936</c:v>
                </c:pt>
                <c:pt idx="54">
                  <c:v>38.28</c:v>
                </c:pt>
                <c:pt idx="55">
                  <c:v>39.648000000000003</c:v>
                </c:pt>
                <c:pt idx="56">
                  <c:v>41.04</c:v>
                </c:pt>
                <c:pt idx="57">
                  <c:v>42.456000000000003</c:v>
                </c:pt>
                <c:pt idx="58">
                  <c:v>43.896000000000001</c:v>
                </c:pt>
                <c:pt idx="59">
                  <c:v>45.36</c:v>
                </c:pt>
                <c:pt idx="60">
                  <c:v>46.847999999999999</c:v>
                </c:pt>
                <c:pt idx="61">
                  <c:v>48.36</c:v>
                </c:pt>
                <c:pt idx="62">
                  <c:v>49.896000000000001</c:v>
                </c:pt>
                <c:pt idx="63">
                  <c:v>51.456000000000003</c:v>
                </c:pt>
                <c:pt idx="64">
                  <c:v>53.04</c:v>
                </c:pt>
                <c:pt idx="65">
                  <c:v>54.648000000000003</c:v>
                </c:pt>
                <c:pt idx="66">
                  <c:v>56.28</c:v>
                </c:pt>
                <c:pt idx="67">
                  <c:v>57.936</c:v>
                </c:pt>
                <c:pt idx="68">
                  <c:v>59.616</c:v>
                </c:pt>
                <c:pt idx="69">
                  <c:v>61.32</c:v>
                </c:pt>
                <c:pt idx="70">
                  <c:v>63.048000000000002</c:v>
                </c:pt>
                <c:pt idx="71">
                  <c:v>64.8</c:v>
                </c:pt>
                <c:pt idx="72">
                  <c:v>66.575999999999993</c:v>
                </c:pt>
                <c:pt idx="73">
                  <c:v>68.376000000000005</c:v>
                </c:pt>
                <c:pt idx="74">
                  <c:v>70.2</c:v>
                </c:pt>
                <c:pt idx="75">
                  <c:v>72.048000000000002</c:v>
                </c:pt>
                <c:pt idx="76">
                  <c:v>73.92</c:v>
                </c:pt>
                <c:pt idx="77">
                  <c:v>75.816000000000003</c:v>
                </c:pt>
                <c:pt idx="78">
                  <c:v>77.736000000000004</c:v>
                </c:pt>
                <c:pt idx="79">
                  <c:v>79.680000000000007</c:v>
                </c:pt>
                <c:pt idx="80">
                  <c:v>81.647999999999996</c:v>
                </c:pt>
                <c:pt idx="81">
                  <c:v>83.64</c:v>
                </c:pt>
                <c:pt idx="82">
                  <c:v>85.656000000000006</c:v>
                </c:pt>
                <c:pt idx="83">
                  <c:v>87.695999999999998</c:v>
                </c:pt>
                <c:pt idx="84">
                  <c:v>89.76</c:v>
                </c:pt>
                <c:pt idx="85">
                  <c:v>91.847999999999999</c:v>
                </c:pt>
                <c:pt idx="86">
                  <c:v>93.96</c:v>
                </c:pt>
                <c:pt idx="87">
                  <c:v>96.096000000000004</c:v>
                </c:pt>
                <c:pt idx="88">
                  <c:v>98.256</c:v>
                </c:pt>
                <c:pt idx="89">
                  <c:v>100.44</c:v>
                </c:pt>
                <c:pt idx="90">
                  <c:v>102.648</c:v>
                </c:pt>
                <c:pt idx="91">
                  <c:v>104.88</c:v>
                </c:pt>
                <c:pt idx="92">
                  <c:v>107.136</c:v>
                </c:pt>
                <c:pt idx="93">
                  <c:v>109.416</c:v>
                </c:pt>
                <c:pt idx="94">
                  <c:v>111.72</c:v>
                </c:pt>
                <c:pt idx="95">
                  <c:v>114.048</c:v>
                </c:pt>
                <c:pt idx="96">
                  <c:v>116.4</c:v>
                </c:pt>
                <c:pt idx="97">
                  <c:v>118.776</c:v>
                </c:pt>
                <c:pt idx="98">
                  <c:v>121.176</c:v>
                </c:pt>
                <c:pt idx="99">
                  <c:v>123.6</c:v>
                </c:pt>
                <c:pt idx="100">
                  <c:v>126.048</c:v>
                </c:pt>
                <c:pt idx="101">
                  <c:v>128.52000000000001</c:v>
                </c:pt>
                <c:pt idx="102">
                  <c:v>131.01599999999999</c:v>
                </c:pt>
                <c:pt idx="103">
                  <c:v>133.536</c:v>
                </c:pt>
                <c:pt idx="104">
                  <c:v>136.08000000000001</c:v>
                </c:pt>
                <c:pt idx="105">
                  <c:v>138.648</c:v>
                </c:pt>
                <c:pt idx="106">
                  <c:v>141.24</c:v>
                </c:pt>
                <c:pt idx="107">
                  <c:v>143.85599999999999</c:v>
                </c:pt>
                <c:pt idx="108">
                  <c:v>146.49600000000001</c:v>
                </c:pt>
                <c:pt idx="109">
                  <c:v>149.16</c:v>
                </c:pt>
                <c:pt idx="110">
                  <c:v>151.84800000000001</c:v>
                </c:pt>
                <c:pt idx="111">
                  <c:v>154.56</c:v>
                </c:pt>
                <c:pt idx="112">
                  <c:v>157.29599999999999</c:v>
                </c:pt>
                <c:pt idx="113">
                  <c:v>160.05600000000001</c:v>
                </c:pt>
                <c:pt idx="114">
                  <c:v>162.84</c:v>
                </c:pt>
                <c:pt idx="115">
                  <c:v>165.648</c:v>
                </c:pt>
                <c:pt idx="116">
                  <c:v>168.48</c:v>
                </c:pt>
                <c:pt idx="117">
                  <c:v>171.33600000000001</c:v>
                </c:pt>
                <c:pt idx="118">
                  <c:v>174.21600000000001</c:v>
                </c:pt>
                <c:pt idx="119">
                  <c:v>177.12</c:v>
                </c:pt>
                <c:pt idx="120">
                  <c:v>180.048</c:v>
                </c:pt>
                <c:pt idx="121">
                  <c:v>183</c:v>
                </c:pt>
                <c:pt idx="122">
                  <c:v>185.976</c:v>
                </c:pt>
                <c:pt idx="123">
                  <c:v>188.976</c:v>
                </c:pt>
                <c:pt idx="124">
                  <c:v>192</c:v>
                </c:pt>
                <c:pt idx="125">
                  <c:v>195.048</c:v>
                </c:pt>
                <c:pt idx="126">
                  <c:v>198.12</c:v>
                </c:pt>
                <c:pt idx="127">
                  <c:v>201.21600000000001</c:v>
                </c:pt>
                <c:pt idx="128">
                  <c:v>204.33600000000001</c:v>
                </c:pt>
                <c:pt idx="129">
                  <c:v>207.48</c:v>
                </c:pt>
                <c:pt idx="130">
                  <c:v>210.648</c:v>
                </c:pt>
                <c:pt idx="131">
                  <c:v>213.84</c:v>
                </c:pt>
                <c:pt idx="132">
                  <c:v>217.05600000000001</c:v>
                </c:pt>
                <c:pt idx="133">
                  <c:v>220.29599999999999</c:v>
                </c:pt>
                <c:pt idx="134">
                  <c:v>223.56</c:v>
                </c:pt>
                <c:pt idx="135">
                  <c:v>226.84800000000001</c:v>
                </c:pt>
                <c:pt idx="136">
                  <c:v>230.16</c:v>
                </c:pt>
                <c:pt idx="137">
                  <c:v>233.49600000000001</c:v>
                </c:pt>
                <c:pt idx="138">
                  <c:v>236.85599999999999</c:v>
                </c:pt>
                <c:pt idx="139">
                  <c:v>240.24</c:v>
                </c:pt>
                <c:pt idx="140">
                  <c:v>243.648</c:v>
                </c:pt>
                <c:pt idx="141">
                  <c:v>247.08</c:v>
                </c:pt>
                <c:pt idx="142">
                  <c:v>250.536</c:v>
                </c:pt>
                <c:pt idx="143">
                  <c:v>254.01599999999999</c:v>
                </c:pt>
                <c:pt idx="144">
                  <c:v>257.52</c:v>
                </c:pt>
                <c:pt idx="145">
                  <c:v>261.048</c:v>
                </c:pt>
                <c:pt idx="146">
                  <c:v>264.60000000000002</c:v>
                </c:pt>
                <c:pt idx="147">
                  <c:v>268.17599999999999</c:v>
                </c:pt>
                <c:pt idx="148">
                  <c:v>271.77600000000001</c:v>
                </c:pt>
                <c:pt idx="149">
                  <c:v>275.39999999999998</c:v>
                </c:pt>
                <c:pt idx="150">
                  <c:v>279.048</c:v>
                </c:pt>
                <c:pt idx="151">
                  <c:v>282.72000000000003</c:v>
                </c:pt>
                <c:pt idx="152">
                  <c:v>286.416</c:v>
                </c:pt>
                <c:pt idx="153">
                  <c:v>290.13600000000002</c:v>
                </c:pt>
                <c:pt idx="154">
                  <c:v>293.88</c:v>
                </c:pt>
                <c:pt idx="155">
                  <c:v>297.64800000000002</c:v>
                </c:pt>
                <c:pt idx="156">
                  <c:v>301.44</c:v>
                </c:pt>
                <c:pt idx="157">
                  <c:v>305.25599999999997</c:v>
                </c:pt>
                <c:pt idx="158">
                  <c:v>309.096</c:v>
                </c:pt>
                <c:pt idx="159">
                  <c:v>312.95999999999998</c:v>
                </c:pt>
                <c:pt idx="160">
                  <c:v>316.84800000000001</c:v>
                </c:pt>
                <c:pt idx="161">
                  <c:v>320.76</c:v>
                </c:pt>
                <c:pt idx="162">
                  <c:v>324.69600000000003</c:v>
                </c:pt>
                <c:pt idx="163">
                  <c:v>328.65600000000001</c:v>
                </c:pt>
                <c:pt idx="164">
                  <c:v>332.64</c:v>
                </c:pt>
                <c:pt idx="165">
                  <c:v>336.64800000000002</c:v>
                </c:pt>
                <c:pt idx="166">
                  <c:v>340.68</c:v>
                </c:pt>
                <c:pt idx="167">
                  <c:v>344.73599999999999</c:v>
                </c:pt>
                <c:pt idx="168">
                  <c:v>348.81599999999997</c:v>
                </c:pt>
                <c:pt idx="169">
                  <c:v>352.92</c:v>
                </c:pt>
                <c:pt idx="170">
                  <c:v>357.048</c:v>
                </c:pt>
                <c:pt idx="171">
                  <c:v>361.2</c:v>
                </c:pt>
                <c:pt idx="172">
                  <c:v>365.37599999999998</c:v>
                </c:pt>
                <c:pt idx="173">
                  <c:v>369.57600000000002</c:v>
                </c:pt>
                <c:pt idx="174">
                  <c:v>373.8</c:v>
                </c:pt>
                <c:pt idx="175">
                  <c:v>378.048</c:v>
                </c:pt>
                <c:pt idx="176">
                  <c:v>382.32</c:v>
                </c:pt>
                <c:pt idx="177">
                  <c:v>386.61599999999999</c:v>
                </c:pt>
                <c:pt idx="178">
                  <c:v>390.93599999999998</c:v>
                </c:pt>
                <c:pt idx="179">
                  <c:v>395.28</c:v>
                </c:pt>
                <c:pt idx="180">
                  <c:v>399.64800000000002</c:v>
                </c:pt>
                <c:pt idx="181">
                  <c:v>404.04</c:v>
                </c:pt>
                <c:pt idx="182">
                  <c:v>408.45600000000002</c:v>
                </c:pt>
                <c:pt idx="183">
                  <c:v>412.89600000000002</c:v>
                </c:pt>
                <c:pt idx="184">
                  <c:v>417.36</c:v>
                </c:pt>
                <c:pt idx="185">
                  <c:v>421.84800000000001</c:v>
                </c:pt>
                <c:pt idx="186">
                  <c:v>426.36</c:v>
                </c:pt>
                <c:pt idx="187">
                  <c:v>430.89600000000002</c:v>
                </c:pt>
                <c:pt idx="188">
                  <c:v>435.45600000000002</c:v>
                </c:pt>
                <c:pt idx="189">
                  <c:v>440.04</c:v>
                </c:pt>
                <c:pt idx="190">
                  <c:v>444.64800000000002</c:v>
                </c:pt>
                <c:pt idx="191">
                  <c:v>449.28</c:v>
                </c:pt>
                <c:pt idx="192">
                  <c:v>453.93599999999998</c:v>
                </c:pt>
                <c:pt idx="193">
                  <c:v>458.61599999999999</c:v>
                </c:pt>
                <c:pt idx="194">
                  <c:v>463.32</c:v>
                </c:pt>
                <c:pt idx="195">
                  <c:v>468.048</c:v>
                </c:pt>
                <c:pt idx="196">
                  <c:v>472.8</c:v>
                </c:pt>
                <c:pt idx="197">
                  <c:v>477.57600000000002</c:v>
                </c:pt>
                <c:pt idx="198">
                  <c:v>482.37599999999998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6-4E95-A879-A851450E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69840"/>
        <c:axId val="1946964400"/>
      </c:lineChart>
      <c:catAx>
        <c:axId val="194696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64400"/>
        <c:crosses val="autoZero"/>
        <c:auto val="1"/>
        <c:lblAlgn val="ctr"/>
        <c:lblOffset val="100"/>
        <c:noMultiLvlLbl val="0"/>
      </c:catAx>
      <c:valAx>
        <c:axId val="19469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vs Improved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Upgrade_Worker!$F$10:$F$110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86-4289-B6BC-AC2E25509604}"/>
            </c:ext>
          </c:extLst>
        </c:ser>
        <c:ser>
          <c:idx val="2"/>
          <c:order val="2"/>
          <c:tx>
            <c:v>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Upgrade_Worker!$G$10:$G$110</c:f>
              <c:numCache>
                <c:formatCode>0.00%</c:formatCode>
                <c:ptCount val="101"/>
                <c:pt idx="0">
                  <c:v>0</c:v>
                </c:pt>
                <c:pt idx="1">
                  <c:v>0.15966386554621839</c:v>
                </c:pt>
                <c:pt idx="2">
                  <c:v>0.27536231884057966</c:v>
                </c:pt>
                <c:pt idx="3">
                  <c:v>0.36305732484076431</c:v>
                </c:pt>
                <c:pt idx="4">
                  <c:v>0.43181818181818177</c:v>
                </c:pt>
                <c:pt idx="5">
                  <c:v>0.48717948717948706</c:v>
                </c:pt>
                <c:pt idx="6">
                  <c:v>0.53271028037383161</c:v>
                </c:pt>
                <c:pt idx="7">
                  <c:v>0.57081545064377681</c:v>
                </c:pt>
                <c:pt idx="8">
                  <c:v>0.60317460317460314</c:v>
                </c:pt>
                <c:pt idx="9">
                  <c:v>0.63099630996309952</c:v>
                </c:pt>
                <c:pt idx="10">
                  <c:v>0.65517241379310343</c:v>
                </c:pt>
                <c:pt idx="11">
                  <c:v>0.6763754045307443</c:v>
                </c:pt>
                <c:pt idx="12">
                  <c:v>0.69512195121951204</c:v>
                </c:pt>
                <c:pt idx="13">
                  <c:v>0.71181556195965412</c:v>
                </c:pt>
                <c:pt idx="14">
                  <c:v>0.72677595628415292</c:v>
                </c:pt>
                <c:pt idx="15">
                  <c:v>0.74025974025974028</c:v>
                </c:pt>
                <c:pt idx="16">
                  <c:v>0.75247524752475237</c:v>
                </c:pt>
                <c:pt idx="17">
                  <c:v>0.7635933806146572</c:v>
                </c:pt>
                <c:pt idx="18">
                  <c:v>0.77375565610859731</c:v>
                </c:pt>
                <c:pt idx="19">
                  <c:v>0.7830802603036876</c:v>
                </c:pt>
                <c:pt idx="20">
                  <c:v>0.79166666666666674</c:v>
                </c:pt>
                <c:pt idx="21">
                  <c:v>0.79959919839679372</c:v>
                </c:pt>
                <c:pt idx="22">
                  <c:v>0.806949806949807</c:v>
                </c:pt>
                <c:pt idx="23">
                  <c:v>0.81378026070763509</c:v>
                </c:pt>
                <c:pt idx="24">
                  <c:v>0.82014388489208634</c:v>
                </c:pt>
                <c:pt idx="25">
                  <c:v>0.82608695652173925</c:v>
                </c:pt>
                <c:pt idx="26">
                  <c:v>0.83164983164983175</c:v>
                </c:pt>
                <c:pt idx="27">
                  <c:v>0.83686786296900506</c:v>
                </c:pt>
                <c:pt idx="28">
                  <c:v>0.84177215189873422</c:v>
                </c:pt>
                <c:pt idx="29">
                  <c:v>0.84639016897081421</c:v>
                </c:pt>
                <c:pt idx="30">
                  <c:v>0.85074626865671654</c:v>
                </c:pt>
                <c:pt idx="31">
                  <c:v>0.85486211901306253</c:v>
                </c:pt>
                <c:pt idx="32">
                  <c:v>0.85875706214689274</c:v>
                </c:pt>
                <c:pt idx="33">
                  <c:v>0.86244841815680884</c:v>
                </c:pt>
                <c:pt idx="34">
                  <c:v>0.86595174262734598</c:v>
                </c:pt>
                <c:pt idx="35">
                  <c:v>0.86928104575163412</c:v>
                </c:pt>
                <c:pt idx="36">
                  <c:v>0.87244897959183687</c:v>
                </c:pt>
                <c:pt idx="37">
                  <c:v>0.87546699875467004</c:v>
                </c:pt>
                <c:pt idx="38">
                  <c:v>0.87834549878345503</c:v>
                </c:pt>
                <c:pt idx="39">
                  <c:v>0.88109393579072537</c:v>
                </c:pt>
                <c:pt idx="40">
                  <c:v>0.88372093023255816</c:v>
                </c:pt>
                <c:pt idx="41">
                  <c:v>0.88623435722411836</c:v>
                </c:pt>
                <c:pt idx="42">
                  <c:v>0.8886414253897551</c:v>
                </c:pt>
                <c:pt idx="43">
                  <c:v>0.89094874591057804</c:v>
                </c:pt>
                <c:pt idx="44">
                  <c:v>0.89316239316239321</c:v>
                </c:pt>
                <c:pt idx="45">
                  <c:v>0.89528795811518325</c:v>
                </c:pt>
                <c:pt idx="46">
                  <c:v>0.89733059548254623</c:v>
                </c:pt>
                <c:pt idx="47">
                  <c:v>0.89929506545820748</c:v>
                </c:pt>
                <c:pt idx="48">
                  <c:v>0.90118577075098816</c:v>
                </c:pt>
                <c:pt idx="49">
                  <c:v>0.90300678952473323</c:v>
                </c:pt>
                <c:pt idx="50">
                  <c:v>0.90476190476190477</c:v>
                </c:pt>
                <c:pt idx="51">
                  <c:v>0.90645463049579045</c:v>
                </c:pt>
                <c:pt idx="52">
                  <c:v>0.90808823529411764</c:v>
                </c:pt>
                <c:pt idx="53">
                  <c:v>0.90966576332429983</c:v>
                </c:pt>
                <c:pt idx="54">
                  <c:v>0.91119005328596803</c:v>
                </c:pt>
                <c:pt idx="55">
                  <c:v>0.9126637554585153</c:v>
                </c:pt>
                <c:pt idx="56">
                  <c:v>0.91408934707903777</c:v>
                </c:pt>
                <c:pt idx="57">
                  <c:v>0.91546914623837694</c:v>
                </c:pt>
                <c:pt idx="58">
                  <c:v>0.91680532445923457</c:v>
                </c:pt>
                <c:pt idx="59">
                  <c:v>0.91809991809991809</c:v>
                </c:pt>
                <c:pt idx="60">
                  <c:v>0.91935483870967727</c:v>
                </c:pt>
                <c:pt idx="61">
                  <c:v>0.92057188244638599</c:v>
                </c:pt>
                <c:pt idx="62">
                  <c:v>0.92175273865414709</c:v>
                </c:pt>
                <c:pt idx="63">
                  <c:v>0.92289899768696992</c:v>
                </c:pt>
                <c:pt idx="64">
                  <c:v>0.92401215805471126</c:v>
                </c:pt>
                <c:pt idx="65">
                  <c:v>0.92509363295880143</c:v>
                </c:pt>
                <c:pt idx="66">
                  <c:v>0.92614475627769566</c:v>
                </c:pt>
                <c:pt idx="67">
                  <c:v>0.92716678805535324</c:v>
                </c:pt>
                <c:pt idx="68">
                  <c:v>0.92816091954022983</c:v>
                </c:pt>
                <c:pt idx="69">
                  <c:v>0.9291282778171509</c:v>
                </c:pt>
                <c:pt idx="70">
                  <c:v>0.93006993006993</c:v>
                </c:pt>
                <c:pt idx="71">
                  <c:v>0.93098688750862668</c:v>
                </c:pt>
                <c:pt idx="72">
                  <c:v>0.9318801089918255</c:v>
                </c:pt>
                <c:pt idx="73">
                  <c:v>0.9327505043712172</c:v>
                </c:pt>
                <c:pt idx="74">
                  <c:v>0.93359893758300128</c:v>
                </c:pt>
                <c:pt idx="75">
                  <c:v>0.93442622950819665</c:v>
                </c:pt>
                <c:pt idx="76">
                  <c:v>0.93523316062176165</c:v>
                </c:pt>
                <c:pt idx="77">
                  <c:v>0.93602047344849648</c:v>
                </c:pt>
                <c:pt idx="78">
                  <c:v>0.93678887484197204</c:v>
                </c:pt>
                <c:pt idx="79">
                  <c:v>0.93753903810118677</c:v>
                </c:pt>
                <c:pt idx="80">
                  <c:v>0.93827160493827155</c:v>
                </c:pt>
                <c:pt idx="81">
                  <c:v>0.93898718730933495</c:v>
                </c:pt>
                <c:pt idx="82">
                  <c:v>0.93968636911942094</c:v>
                </c:pt>
                <c:pt idx="83">
                  <c:v>0.94036970781156826</c:v>
                </c:pt>
                <c:pt idx="84">
                  <c:v>0.94103773584905659</c:v>
                </c:pt>
                <c:pt idx="85">
                  <c:v>0.94169096209912539</c:v>
                </c:pt>
                <c:pt idx="86">
                  <c:v>0.94232987312572081</c:v>
                </c:pt>
                <c:pt idx="87">
                  <c:v>0.94295493439817457</c:v>
                </c:pt>
                <c:pt idx="88">
                  <c:v>0.94356659142212185</c:v>
                </c:pt>
                <c:pt idx="89">
                  <c:v>0.9441652707984366</c:v>
                </c:pt>
                <c:pt idx="90">
                  <c:v>0.94475138121546953</c:v>
                </c:pt>
                <c:pt idx="91">
                  <c:v>0.94532531437944234</c:v>
                </c:pt>
                <c:pt idx="92">
                  <c:v>0.94588744588744589</c:v>
                </c:pt>
                <c:pt idx="93">
                  <c:v>0.94643813604713445</c:v>
                </c:pt>
                <c:pt idx="94">
                  <c:v>0.94697773064687174</c:v>
                </c:pt>
                <c:pt idx="95">
                  <c:v>0.94750656167978997</c:v>
                </c:pt>
                <c:pt idx="96">
                  <c:v>0.94802494802494797</c:v>
                </c:pt>
                <c:pt idx="97">
                  <c:v>0.94853319608852293</c:v>
                </c:pt>
                <c:pt idx="98">
                  <c:v>0.94903160040774714</c:v>
                </c:pt>
                <c:pt idx="99">
                  <c:v>0.94952044422009085</c:v>
                </c:pt>
                <c:pt idx="100">
                  <c:v>0.95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86-4289-B6BC-AC2E2550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74192"/>
        <c:axId val="1946965488"/>
      </c:lineChart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Upgrade_Worker!$E$10:$E$110</c:f>
              <c:numCache>
                <c:formatCode>#,##0.00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572</c:v>
                </c:pt>
                <c:pt idx="3">
                  <c:v>740</c:v>
                </c:pt>
                <c:pt idx="4">
                  <c:v>1004</c:v>
                </c:pt>
                <c:pt idx="5">
                  <c:v>1364</c:v>
                </c:pt>
                <c:pt idx="6">
                  <c:v>2000</c:v>
                </c:pt>
                <c:pt idx="7">
                  <c:v>2372</c:v>
                </c:pt>
                <c:pt idx="8">
                  <c:v>3020</c:v>
                </c:pt>
                <c:pt idx="9">
                  <c:v>3764</c:v>
                </c:pt>
                <c:pt idx="10">
                  <c:v>4172</c:v>
                </c:pt>
                <c:pt idx="11">
                  <c:v>5500</c:v>
                </c:pt>
                <c:pt idx="12">
                  <c:v>6044</c:v>
                </c:pt>
                <c:pt idx="13">
                  <c:v>7124</c:v>
                </c:pt>
                <c:pt idx="14">
                  <c:v>8300</c:v>
                </c:pt>
                <c:pt idx="15">
                  <c:v>9572</c:v>
                </c:pt>
                <c:pt idx="16">
                  <c:v>11000</c:v>
                </c:pt>
                <c:pt idx="17">
                  <c:v>12404</c:v>
                </c:pt>
                <c:pt idx="18">
                  <c:v>13964</c:v>
                </c:pt>
                <c:pt idx="19">
                  <c:v>15620</c:v>
                </c:pt>
                <c:pt idx="20">
                  <c:v>17372</c:v>
                </c:pt>
                <c:pt idx="21">
                  <c:v>18284</c:v>
                </c:pt>
                <c:pt idx="22">
                  <c:v>21000</c:v>
                </c:pt>
                <c:pt idx="23">
                  <c:v>22172</c:v>
                </c:pt>
                <c:pt idx="24">
                  <c:v>24260</c:v>
                </c:pt>
                <c:pt idx="25">
                  <c:v>26444</c:v>
                </c:pt>
                <c:pt idx="26">
                  <c:v>28724</c:v>
                </c:pt>
                <c:pt idx="27">
                  <c:v>31100</c:v>
                </c:pt>
                <c:pt idx="28">
                  <c:v>33572</c:v>
                </c:pt>
                <c:pt idx="29">
                  <c:v>36140</c:v>
                </c:pt>
                <c:pt idx="30">
                  <c:v>38804</c:v>
                </c:pt>
                <c:pt idx="31">
                  <c:v>40172</c:v>
                </c:pt>
                <c:pt idx="32">
                  <c:v>43500</c:v>
                </c:pt>
                <c:pt idx="33">
                  <c:v>45884</c:v>
                </c:pt>
                <c:pt idx="34">
                  <c:v>48884</c:v>
                </c:pt>
                <c:pt idx="35">
                  <c:v>51980</c:v>
                </c:pt>
                <c:pt idx="36">
                  <c:v>55172</c:v>
                </c:pt>
                <c:pt idx="37">
                  <c:v>58460</c:v>
                </c:pt>
                <c:pt idx="38">
                  <c:v>61844</c:v>
                </c:pt>
                <c:pt idx="39">
                  <c:v>65324</c:v>
                </c:pt>
                <c:pt idx="40">
                  <c:v>68900</c:v>
                </c:pt>
                <c:pt idx="41">
                  <c:v>70724</c:v>
                </c:pt>
                <c:pt idx="42">
                  <c:v>74444</c:v>
                </c:pt>
                <c:pt idx="43">
                  <c:v>78260</c:v>
                </c:pt>
                <c:pt idx="44">
                  <c:v>82172</c:v>
                </c:pt>
                <c:pt idx="45">
                  <c:v>86180</c:v>
                </c:pt>
                <c:pt idx="46">
                  <c:v>90284</c:v>
                </c:pt>
                <c:pt idx="47">
                  <c:v>94484</c:v>
                </c:pt>
                <c:pt idx="48">
                  <c:v>101000</c:v>
                </c:pt>
                <c:pt idx="49">
                  <c:v>103172</c:v>
                </c:pt>
                <c:pt idx="50">
                  <c:v>107660</c:v>
                </c:pt>
                <c:pt idx="51">
                  <c:v>109940</c:v>
                </c:pt>
                <c:pt idx="52">
                  <c:v>114572</c:v>
                </c:pt>
                <c:pt idx="53">
                  <c:v>119300</c:v>
                </c:pt>
                <c:pt idx="54">
                  <c:v>124124</c:v>
                </c:pt>
                <c:pt idx="55">
                  <c:v>129044</c:v>
                </c:pt>
                <c:pt idx="56">
                  <c:v>134060</c:v>
                </c:pt>
                <c:pt idx="57">
                  <c:v>139172</c:v>
                </c:pt>
                <c:pt idx="58">
                  <c:v>148000</c:v>
                </c:pt>
                <c:pt idx="59">
                  <c:v>149684</c:v>
                </c:pt>
                <c:pt idx="60">
                  <c:v>155084</c:v>
                </c:pt>
                <c:pt idx="61">
                  <c:v>157820</c:v>
                </c:pt>
                <c:pt idx="62">
                  <c:v>163364</c:v>
                </c:pt>
                <c:pt idx="63">
                  <c:v>169004</c:v>
                </c:pt>
                <c:pt idx="64">
                  <c:v>178000</c:v>
                </c:pt>
                <c:pt idx="65">
                  <c:v>180572</c:v>
                </c:pt>
                <c:pt idx="66">
                  <c:v>186500</c:v>
                </c:pt>
                <c:pt idx="67">
                  <c:v>192524</c:v>
                </c:pt>
                <c:pt idx="68">
                  <c:v>198644</c:v>
                </c:pt>
                <c:pt idx="69">
                  <c:v>204860</c:v>
                </c:pt>
                <c:pt idx="70">
                  <c:v>211172</c:v>
                </c:pt>
                <c:pt idx="71">
                  <c:v>214364</c:v>
                </c:pt>
                <c:pt idx="72">
                  <c:v>220820</c:v>
                </c:pt>
                <c:pt idx="73">
                  <c:v>227372</c:v>
                </c:pt>
                <c:pt idx="74">
                  <c:v>238000</c:v>
                </c:pt>
                <c:pt idx="75">
                  <c:v>240764</c:v>
                </c:pt>
                <c:pt idx="76">
                  <c:v>247604</c:v>
                </c:pt>
                <c:pt idx="77">
                  <c:v>254540</c:v>
                </c:pt>
                <c:pt idx="78">
                  <c:v>261572</c:v>
                </c:pt>
                <c:pt idx="79">
                  <c:v>268700</c:v>
                </c:pt>
                <c:pt idx="80">
                  <c:v>275924</c:v>
                </c:pt>
                <c:pt idx="81">
                  <c:v>279572</c:v>
                </c:pt>
                <c:pt idx="82">
                  <c:v>286940</c:v>
                </c:pt>
                <c:pt idx="83">
                  <c:v>294404</c:v>
                </c:pt>
                <c:pt idx="84">
                  <c:v>301964</c:v>
                </c:pt>
                <c:pt idx="85">
                  <c:v>315000</c:v>
                </c:pt>
                <c:pt idx="86">
                  <c:v>317372</c:v>
                </c:pt>
                <c:pt idx="87">
                  <c:v>325220</c:v>
                </c:pt>
                <c:pt idx="88">
                  <c:v>333164</c:v>
                </c:pt>
                <c:pt idx="89">
                  <c:v>341204</c:v>
                </c:pt>
                <c:pt idx="90">
                  <c:v>352000</c:v>
                </c:pt>
                <c:pt idx="91">
                  <c:v>353444</c:v>
                </c:pt>
                <c:pt idx="92">
                  <c:v>361724</c:v>
                </c:pt>
                <c:pt idx="93">
                  <c:v>370100</c:v>
                </c:pt>
                <c:pt idx="94">
                  <c:v>378572</c:v>
                </c:pt>
                <c:pt idx="95">
                  <c:v>393000</c:v>
                </c:pt>
                <c:pt idx="96">
                  <c:v>395804</c:v>
                </c:pt>
                <c:pt idx="97">
                  <c:v>404564</c:v>
                </c:pt>
                <c:pt idx="98">
                  <c:v>413420</c:v>
                </c:pt>
                <c:pt idx="99">
                  <c:v>422372</c:v>
                </c:pt>
                <c:pt idx="100">
                  <c:v>450000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86-4289-B6BC-AC2E2550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70928"/>
        <c:axId val="1946978000"/>
      </c:lineChart>
      <c:catAx>
        <c:axId val="19469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65488"/>
        <c:crosses val="autoZero"/>
        <c:auto val="1"/>
        <c:lblAlgn val="ctr"/>
        <c:lblOffset val="100"/>
        <c:noMultiLvlLbl val="0"/>
      </c:catAx>
      <c:valAx>
        <c:axId val="19469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4192"/>
        <c:crosses val="autoZero"/>
        <c:crossBetween val="between"/>
      </c:valAx>
      <c:valAx>
        <c:axId val="1946978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0928"/>
        <c:crosses val="max"/>
        <c:crossBetween val="between"/>
      </c:valAx>
      <c:catAx>
        <c:axId val="194697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4697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540650</xdr:colOff>
      <xdr:row>10</xdr:row>
      <xdr:rowOff>22514</xdr:rowOff>
    </xdr:from>
    <xdr:to>
      <xdr:col>22</xdr:col>
      <xdr:colOff>238819</xdr:colOff>
      <xdr:row>24</xdr:row>
      <xdr:rowOff>98714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623B83A-4C34-4EC3-882A-AF2C0FE7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207310</xdr:colOff>
      <xdr:row>25</xdr:row>
      <xdr:rowOff>51798</xdr:rowOff>
    </xdr:from>
    <xdr:to>
      <xdr:col>21</xdr:col>
      <xdr:colOff>112059</xdr:colOff>
      <xdr:row>36</xdr:row>
      <xdr:rowOff>80886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2A63022-426C-4C9F-BB62-5C9EEF65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139471</xdr:colOff>
      <xdr:row>6</xdr:row>
      <xdr:rowOff>33338</xdr:rowOff>
    </xdr:from>
    <xdr:to>
      <xdr:col>33</xdr:col>
      <xdr:colOff>425221</xdr:colOff>
      <xdr:row>19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F66AD70-2C8A-49C7-97F0-8CF93149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159883</xdr:colOff>
      <xdr:row>20</xdr:row>
      <xdr:rowOff>70448</xdr:rowOff>
    </xdr:from>
    <xdr:to>
      <xdr:col>33</xdr:col>
      <xdr:colOff>482124</xdr:colOff>
      <xdr:row>34</xdr:row>
      <xdr:rowOff>146648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15B1F16-1945-4FD3-B9D2-63B4C867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268942</xdr:colOff>
      <xdr:row>12</xdr:row>
      <xdr:rowOff>95861</xdr:rowOff>
    </xdr:from>
    <xdr:to>
      <xdr:col>23</xdr:col>
      <xdr:colOff>602062</xdr:colOff>
      <xdr:row>26</xdr:row>
      <xdr:rowOff>172061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D2A5606-C03A-4622-A4FC-A80945DA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9:L509" totalsRowShown="0">
  <autoFilter ref="B9:L509"/>
  <tableColumns count="11">
    <tableColumn id="1" name="Level">
      <calculatedColumnFormula>B9+1</calculatedColumnFormula>
    </tableColumn>
    <tableColumn id="2" name="Speed" dataDxfId="39">
      <calculatedColumnFormula>C9+$E$6</calculatedColumnFormula>
    </tableColumn>
    <tableColumn id="3" name="Improved" dataDxfId="38" dataCellStyle="Percent">
      <calculatedColumnFormula>($E$10-E10)/$E$10</calculatedColumnFormula>
    </tableColumn>
    <tableColumn id="4" name="Time to finish (s)">
      <calculatedColumnFormula>Ship_List!$H$9/C10</calculatedColumnFormula>
    </tableColumn>
    <tableColumn id="5" name="Cost" dataDxfId="37">
      <calculatedColumnFormula>F9+F9-F8+$D$6</calculatedColumnFormula>
    </tableColumn>
    <tableColumn id="6" name="Speed2" dataDxfId="36">
      <calculatedColumnFormula>G9+$E$6</calculatedColumnFormula>
    </tableColumn>
    <tableColumn id="7" name="Line 2">
      <calculatedColumnFormula>F10*$F$6</calculatedColumnFormula>
    </tableColumn>
    <tableColumn id="8" name="Time to finish (s)4">
      <calculatedColumnFormula>Ship_List!$H$10/G10</calculatedColumnFormula>
    </tableColumn>
    <tableColumn id="9" name="Improved5" dataDxfId="35" dataCellStyle="Percent">
      <calculatedColumnFormula>($I$10-I10)/$I$10</calculatedColumnFormula>
    </tableColumn>
    <tableColumn id="10" name="Speed6" dataDxfId="34">
      <calculatedColumnFormula>K9+$E$6</calculatedColumnFormula>
    </tableColumn>
    <tableColumn id="11" name="Line 3">
      <calculatedColumnFormula>H10*$F$6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9:X510" totalsRowShown="0">
  <tableColumns count="23">
    <tableColumn id="1" name="Level">
      <calculatedColumnFormula>B9+1</calculatedColumnFormula>
    </tableColumn>
    <tableColumn id="2" name="Income" dataDxfId="30">
      <calculatedColumnFormula>C9+$D$6</calculatedColumnFormula>
    </tableColumn>
    <tableColumn id="3" name="Improved" dataDxfId="29" dataCellStyle="Percent">
      <calculatedColumnFormula>(C10-$C$10)/$C$10</calculatedColumnFormula>
    </tableColumn>
    <tableColumn id="4" name="Improved compare with before" dataDxfId="28" dataCellStyle="Percent">
      <calculatedColumnFormula>(C10-C9)/C9</calculatedColumnFormula>
    </tableColumn>
    <tableColumn id="5" name="Cost" dataDxfId="27" dataCellStyle="Percent">
      <calculatedColumnFormula>2*F9-F8+$E$6</calculatedColumnFormula>
    </tableColumn>
    <tableColumn id="6" name="Cost compare with speed" dataDxfId="26" dataCellStyle="Percent">
      <calculatedColumnFormula>VLOOKUP(D10,Upgrade_Speed!D:F,3, TRUE)</calculatedColumnFormula>
    </tableColumn>
    <tableColumn id="7" name="Cost increase" dataDxfId="25" dataCellStyle="Percent">
      <calculatedColumnFormula>(F10-$F$11)/$F$11</calculatedColumnFormula>
    </tableColumn>
    <tableColumn id="8" name="Income2" dataDxfId="24">
      <calculatedColumnFormula>C10*$F$6</calculatedColumnFormula>
    </tableColumn>
    <tableColumn id="9" name="Line 2" dataDxfId="23">
      <calculatedColumnFormula>F10*$G$6</calculatedColumnFormula>
    </tableColumn>
    <tableColumn id="10" name="Income3" dataDxfId="22">
      <calculatedColumnFormula>I10*$F$6</calculatedColumnFormula>
    </tableColumn>
    <tableColumn id="11" name="Line 3" dataDxfId="21">
      <calculatedColumnFormula>J10*$G$6</calculatedColumnFormula>
    </tableColumn>
    <tableColumn id="12" name="Income 2_1" dataDxfId="20"/>
    <tableColumn id="13" name="Line 2_1" dataDxfId="19"/>
    <tableColumn id="14" name="Income 2_2" dataDxfId="18"/>
    <tableColumn id="15" name="Line 2_2" dataDxfId="17"/>
    <tableColumn id="16" name="Income 2_3" dataDxfId="16"/>
    <tableColumn id="17" name="Line 2_3" dataDxfId="15"/>
    <tableColumn id="18" name="Income35" dataDxfId="14"/>
    <tableColumn id="19" name="Line 36" dataDxfId="13"/>
    <tableColumn id="20" name="Income24" dataDxfId="12"/>
    <tableColumn id="21" name="Line 25" dataDxfId="11"/>
    <tableColumn id="22" name="Income36" dataDxfId="10"/>
    <tableColumn id="23" name="Line 37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9:M110" totalsRowShown="0">
  <autoFilter ref="B9:M110"/>
  <tableColumns count="12">
    <tableColumn id="1" name="Level">
      <calculatedColumnFormula>B9+1</calculatedColumnFormula>
    </tableColumn>
    <tableColumn id="2" name="No of worker" dataDxfId="8">
      <calculatedColumnFormula>C9+$D$6</calculatedColumnFormula>
    </tableColumn>
    <tableColumn id="3" name="Cost (Line 1)" dataDxfId="7">
      <calculatedColumnFormula>VLOOKUP(G10,Upgrade_Speed!$D$10:$F$509,3)</calculatedColumnFormula>
    </tableColumn>
    <tableColumn id="12" name="Final Cost" dataDxfId="6"/>
    <tableColumn id="4" name="Time to finish (s)">
      <calculatedColumnFormula>Ship_List!$H$9/Upgrade_Speed!$C$6/C10</calculatedColumnFormula>
    </tableColumn>
    <tableColumn id="5" name="Improved" dataDxfId="5" dataCellStyle="Percent">
      <calculatedColumnFormula>($F$10-F10)/$F$10</calculatedColumnFormula>
    </tableColumn>
    <tableColumn id="6" name="No of worker2"/>
    <tableColumn id="7" name="Line2" dataDxfId="4">
      <calculatedColumnFormula>Table5[[#This Row],[Final Cost]]*$E$6</calculatedColumnFormula>
    </tableColumn>
    <tableColumn id="8" name="Time to finish (s)4"/>
    <tableColumn id="9" name="Improved5"/>
    <tableColumn id="10" name="No of worker6"/>
    <tableColumn id="11" name="Line3" dataDxfId="3">
      <calculatedColumnFormula>Table5[[#This Row],[Line2]]*$E$6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4:D14" totalsRowShown="0">
  <tableColumns count="3">
    <tableColumn id="1" name="Time (mins)"/>
    <tableColumn id="3" name="Sum" dataDxfId="45">
      <calculatedColumnFormula>Table2[[#This Row],[Time (mins)]]</calculatedColumnFormula>
    </tableColumn>
    <tableColumn id="2" name="Main Foc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B9:E12" totalsRowShown="0">
  <autoFilter ref="B9:E12"/>
  <tableColumns count="4">
    <tableColumn id="1" name="Level No"/>
    <tableColumn id="2" name="Level Name"/>
    <tableColumn id="3" name="Level Location"/>
    <tableColumn id="4" name="Cost to unlock" dataDxfId="4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B8:K11" totalsRowShown="0" headerRowDxfId="43">
  <autoFilter ref="B8:K11"/>
  <tableColumns count="10">
    <tableColumn id="1" name="ID">
      <calculatedColumnFormula>B8+1</calculatedColumnFormula>
    </tableColumn>
    <tableColumn id="2" name="Ship Name"/>
    <tableColumn id="3" name="Ship Type"/>
    <tableColumn id="4" name="Map No"/>
    <tableColumn id="5" name="Level Name" dataDxfId="42">
      <calculatedColumnFormula>VLOOKUP(E9,Level_List!$B:$E,2, FALSE)</calculatedColumnFormula>
    </tableColumn>
    <tableColumn id="6" name="Level Location" dataDxfId="41">
      <calculatedColumnFormula>VLOOKUP(E9,Level_List!$B:$E,3, FALSE)</calculatedColumnFormula>
    </tableColumn>
    <tableColumn id="7" name="Workload"/>
    <tableColumn id="9" name="Testing cost"/>
    <tableColumn id="10" name="Total Income/Ship" dataDxfId="40">
      <calculatedColumnFormula>SUM(Upgrade_Income!C$10:'Upgrade_Income'!C$210)/200*H9+Table1[[#This Row],[Sell Cost]]</calculatedColumnFormula>
    </tableColumn>
    <tableColumn id="8" name="Sell Cos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B9:E13" totalsRowShown="0">
  <tableColumns count="4">
    <tableColumn id="1" name="Name"/>
    <tableColumn id="2" name="Line 1" dataDxfId="2"/>
    <tableColumn id="3" name="Line 2" dataDxfId="1"/>
    <tableColumn id="4" name="Line 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9"/>
  <sheetViews>
    <sheetView topLeftCell="A6" zoomScale="85" zoomScaleNormal="85" workbookViewId="0">
      <selection activeCell="O28" sqref="O28"/>
    </sheetView>
  </sheetViews>
  <sheetFormatPr defaultRowHeight="14.4" x14ac:dyDescent="0.3"/>
  <cols>
    <col min="2" max="5" width="17.6640625" customWidth="1"/>
    <col min="6" max="6" width="17.6640625" style="25" customWidth="1"/>
    <col min="7" max="7" width="17.6640625" hidden="1" customWidth="1"/>
    <col min="8" max="8" width="17.6640625" customWidth="1"/>
    <col min="9" max="9" width="17.6640625" hidden="1" customWidth="1"/>
    <col min="10" max="10" width="17.6640625" style="27" hidden="1" customWidth="1"/>
    <col min="11" max="11" width="17.6640625" hidden="1" customWidth="1"/>
    <col min="12" max="12" width="17.6640625" customWidth="1"/>
    <col min="13" max="13" width="16.33203125" hidden="1" customWidth="1"/>
    <col min="14" max="14" width="17.5546875" style="27" hidden="1" customWidth="1"/>
  </cols>
  <sheetData>
    <row r="2" spans="2:16" ht="20.399999999999999" thickBot="1" x14ac:dyDescent="0.45">
      <c r="B2" s="2" t="s">
        <v>56</v>
      </c>
      <c r="C2" s="2"/>
      <c r="D2" s="3"/>
      <c r="E2" s="3"/>
      <c r="F2" s="28"/>
      <c r="G2" s="3"/>
    </row>
    <row r="3" spans="2:16" ht="15" thickTop="1" x14ac:dyDescent="0.3"/>
    <row r="4" spans="2:16" x14ac:dyDescent="0.3">
      <c r="B4" s="73" t="s">
        <v>28</v>
      </c>
      <c r="C4" s="73"/>
      <c r="D4" s="19"/>
      <c r="E4" s="19"/>
    </row>
    <row r="5" spans="2:16" ht="31.2" x14ac:dyDescent="0.3">
      <c r="B5" s="20" t="s">
        <v>57</v>
      </c>
      <c r="C5" s="20" t="s">
        <v>58</v>
      </c>
      <c r="D5" s="20" t="s">
        <v>59</v>
      </c>
      <c r="E5" s="20" t="s">
        <v>60</v>
      </c>
      <c r="F5" s="20" t="s">
        <v>61</v>
      </c>
      <c r="J5"/>
      <c r="N5"/>
      <c r="P5" s="23"/>
    </row>
    <row r="6" spans="2:16" x14ac:dyDescent="0.3">
      <c r="B6" s="22">
        <v>500</v>
      </c>
      <c r="C6" s="22">
        <v>1</v>
      </c>
      <c r="D6" s="22">
        <v>22</v>
      </c>
      <c r="E6" s="22">
        <v>0.1</v>
      </c>
      <c r="F6" s="22">
        <v>10</v>
      </c>
    </row>
    <row r="8" spans="2:16" x14ac:dyDescent="0.3">
      <c r="C8" s="74" t="s">
        <v>62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2:16" x14ac:dyDescent="0.3">
      <c r="B9" t="s">
        <v>63</v>
      </c>
      <c r="C9" t="s">
        <v>64</v>
      </c>
      <c r="D9" s="25" t="s">
        <v>65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  <c r="J9" s="27" t="s">
        <v>71</v>
      </c>
      <c r="K9" t="s">
        <v>72</v>
      </c>
      <c r="L9" t="s">
        <v>73</v>
      </c>
      <c r="M9" t="s">
        <v>66</v>
      </c>
      <c r="N9" s="27" t="s">
        <v>65</v>
      </c>
    </row>
    <row r="10" spans="2:16" x14ac:dyDescent="0.3">
      <c r="B10">
        <v>0</v>
      </c>
      <c r="C10" s="24">
        <f>$C$6</f>
        <v>1</v>
      </c>
      <c r="D10" s="25">
        <v>0</v>
      </c>
      <c r="E10">
        <f>Ship_List!$H$9/C10</f>
        <v>1000</v>
      </c>
      <c r="F10">
        <v>0</v>
      </c>
      <c r="G10" s="24">
        <f>$C$6</f>
        <v>1</v>
      </c>
      <c r="H10">
        <f>F10*$F$6</f>
        <v>0</v>
      </c>
      <c r="I10">
        <f>Ship_List!$H$10/G10</f>
        <v>100000</v>
      </c>
      <c r="J10">
        <f t="shared" ref="J10" si="0">H10*$F$6</f>
        <v>0</v>
      </c>
      <c r="K10" s="24">
        <f>$C$6</f>
        <v>1</v>
      </c>
      <c r="L10">
        <f>H10*$F$6</f>
        <v>0</v>
      </c>
      <c r="M10">
        <f>Ship_List!$H$11/K10</f>
        <v>1000000</v>
      </c>
      <c r="N10">
        <f t="shared" ref="N10" si="1">L10*$F$6</f>
        <v>0</v>
      </c>
    </row>
    <row r="11" spans="2:16" x14ac:dyDescent="0.3">
      <c r="B11">
        <f>B10+1</f>
        <v>1</v>
      </c>
      <c r="C11" s="23">
        <f t="shared" ref="C11:C42" si="2">C10+$E$6</f>
        <v>1.1000000000000001</v>
      </c>
      <c r="D11" s="25">
        <f>($E$10-E11)/$E$10</f>
        <v>9.0909090909090995E-2</v>
      </c>
      <c r="E11">
        <f>Ship_List!$H$9/C11</f>
        <v>909.09090909090901</v>
      </c>
      <c r="F11" s="21">
        <f>B6</f>
        <v>500</v>
      </c>
      <c r="G11" s="23">
        <f>G10+$E$6</f>
        <v>1.1000000000000001</v>
      </c>
      <c r="H11">
        <f t="shared" ref="H11:H74" si="3">F11*$F$6</f>
        <v>5000</v>
      </c>
      <c r="I11">
        <f>Ship_List!$H$10/G11</f>
        <v>90909.090909090897</v>
      </c>
      <c r="J11" s="25">
        <f t="shared" ref="J11:J42" si="4">($I$10-I11)/$I$10</f>
        <v>9.0909090909091023E-2</v>
      </c>
      <c r="K11" s="23">
        <f>K10+$E$6</f>
        <v>1.1000000000000001</v>
      </c>
      <c r="L11">
        <f>H11*$F$6</f>
        <v>50000</v>
      </c>
      <c r="M11">
        <f>Ship_List!$H$11/K11</f>
        <v>909090.90909090906</v>
      </c>
      <c r="N11" s="25">
        <f>($M$10-M11)/$M$10</f>
        <v>9.0909090909090939E-2</v>
      </c>
    </row>
    <row r="12" spans="2:16" x14ac:dyDescent="0.3">
      <c r="B12">
        <f t="shared" ref="B12:B75" si="5">B11+1</f>
        <v>2</v>
      </c>
      <c r="C12" s="23">
        <f t="shared" si="2"/>
        <v>1.2000000000000002</v>
      </c>
      <c r="D12" s="25">
        <f t="shared" ref="D12:D42" si="6">($E$10-E12)/$E$10</f>
        <v>0.16666666666666674</v>
      </c>
      <c r="E12">
        <f>Ship_List!$H$9/C12</f>
        <v>833.33333333333326</v>
      </c>
      <c r="F12" s="21">
        <f>F11+$D$6</f>
        <v>522</v>
      </c>
      <c r="G12" s="23">
        <f t="shared" ref="G12:G75" si="7">G11+$E$6</f>
        <v>1.2000000000000002</v>
      </c>
      <c r="H12">
        <f t="shared" si="3"/>
        <v>5220</v>
      </c>
      <c r="I12">
        <f>Ship_List!$H$10/G12</f>
        <v>83333.333333333314</v>
      </c>
      <c r="J12" s="25">
        <f t="shared" si="4"/>
        <v>0.16666666666666685</v>
      </c>
      <c r="K12" s="23">
        <f t="shared" ref="K12:K75" si="8">K11+$E$6</f>
        <v>1.2000000000000002</v>
      </c>
      <c r="L12">
        <f t="shared" ref="L12:L75" si="9">H12*$F$6</f>
        <v>52200</v>
      </c>
      <c r="M12">
        <f>Ship_List!$H$11/K12</f>
        <v>833333.33333333326</v>
      </c>
      <c r="N12" s="25">
        <f t="shared" ref="N12:N75" si="10">($M$10-M12)/$M$10</f>
        <v>0.16666666666666674</v>
      </c>
    </row>
    <row r="13" spans="2:16" x14ac:dyDescent="0.3">
      <c r="B13">
        <f t="shared" si="5"/>
        <v>3</v>
      </c>
      <c r="C13" s="23">
        <f t="shared" si="2"/>
        <v>1.3000000000000003</v>
      </c>
      <c r="D13" s="25">
        <f t="shared" si="6"/>
        <v>0.23076923076923095</v>
      </c>
      <c r="E13">
        <f>Ship_List!$H$9/C13</f>
        <v>769.23076923076906</v>
      </c>
      <c r="F13" s="21">
        <f t="shared" ref="F13:F44" si="11">F12+F12-F11+$D$6</f>
        <v>566</v>
      </c>
      <c r="G13" s="23">
        <f t="shared" si="7"/>
        <v>1.3000000000000003</v>
      </c>
      <c r="H13">
        <f t="shared" si="3"/>
        <v>5660</v>
      </c>
      <c r="I13">
        <f>Ship_List!$H$10/G13</f>
        <v>76923.076923076907</v>
      </c>
      <c r="J13" s="25">
        <f t="shared" si="4"/>
        <v>0.23076923076923092</v>
      </c>
      <c r="K13" s="23">
        <f t="shared" si="8"/>
        <v>1.3000000000000003</v>
      </c>
      <c r="L13">
        <f t="shared" si="9"/>
        <v>56600</v>
      </c>
      <c r="M13">
        <f>Ship_List!$H$11/K13</f>
        <v>769230.76923076902</v>
      </c>
      <c r="N13" s="25">
        <f t="shared" si="10"/>
        <v>0.23076923076923098</v>
      </c>
    </row>
    <row r="14" spans="2:16" x14ac:dyDescent="0.3">
      <c r="B14">
        <f t="shared" si="5"/>
        <v>4</v>
      </c>
      <c r="C14" s="23">
        <f t="shared" si="2"/>
        <v>1.4000000000000004</v>
      </c>
      <c r="D14" s="25">
        <f t="shared" si="6"/>
        <v>0.28571428571428592</v>
      </c>
      <c r="E14">
        <f>Ship_List!$H$9/C14</f>
        <v>714.28571428571411</v>
      </c>
      <c r="F14" s="21">
        <f t="shared" si="11"/>
        <v>632</v>
      </c>
      <c r="G14" s="23">
        <f t="shared" si="7"/>
        <v>1.4000000000000004</v>
      </c>
      <c r="H14">
        <f t="shared" si="3"/>
        <v>6320</v>
      </c>
      <c r="I14">
        <f>Ship_List!$H$10/G14</f>
        <v>71428.571428571406</v>
      </c>
      <c r="J14" s="25">
        <f t="shared" si="4"/>
        <v>0.28571428571428592</v>
      </c>
      <c r="K14" s="23">
        <f t="shared" si="8"/>
        <v>1.4000000000000004</v>
      </c>
      <c r="L14">
        <f t="shared" si="9"/>
        <v>63200</v>
      </c>
      <c r="M14">
        <f>Ship_List!$H$11/K14</f>
        <v>714285.71428571409</v>
      </c>
      <c r="N14" s="25">
        <f t="shared" si="10"/>
        <v>0.28571428571428592</v>
      </c>
    </row>
    <row r="15" spans="2:16" x14ac:dyDescent="0.3">
      <c r="B15">
        <f t="shared" si="5"/>
        <v>5</v>
      </c>
      <c r="C15" s="23">
        <f t="shared" si="2"/>
        <v>1.5000000000000004</v>
      </c>
      <c r="D15" s="25">
        <f t="shared" si="6"/>
        <v>0.33333333333333348</v>
      </c>
      <c r="E15">
        <f>Ship_List!$H$9/C15</f>
        <v>666.66666666666652</v>
      </c>
      <c r="F15" s="21">
        <f t="shared" si="11"/>
        <v>720</v>
      </c>
      <c r="G15" s="23">
        <f t="shared" si="7"/>
        <v>1.5000000000000004</v>
      </c>
      <c r="H15">
        <f t="shared" si="3"/>
        <v>7200</v>
      </c>
      <c r="I15">
        <f>Ship_List!$H$10/G15</f>
        <v>66666.666666666642</v>
      </c>
      <c r="J15" s="25">
        <f t="shared" si="4"/>
        <v>0.33333333333333359</v>
      </c>
      <c r="K15" s="23">
        <f t="shared" si="8"/>
        <v>1.5000000000000004</v>
      </c>
      <c r="L15">
        <f t="shared" si="9"/>
        <v>72000</v>
      </c>
      <c r="M15">
        <f>Ship_List!$H$11/K15</f>
        <v>666666.66666666651</v>
      </c>
      <c r="N15" s="25">
        <f t="shared" si="10"/>
        <v>0.33333333333333348</v>
      </c>
    </row>
    <row r="16" spans="2:16" x14ac:dyDescent="0.3">
      <c r="B16">
        <f t="shared" si="5"/>
        <v>6</v>
      </c>
      <c r="C16" s="23">
        <f t="shared" si="2"/>
        <v>1.6000000000000005</v>
      </c>
      <c r="D16" s="25">
        <f t="shared" si="6"/>
        <v>0.37500000000000022</v>
      </c>
      <c r="E16">
        <f>Ship_List!$H$9/C16</f>
        <v>624.99999999999977</v>
      </c>
      <c r="F16" s="21">
        <f t="shared" si="11"/>
        <v>830</v>
      </c>
      <c r="G16" s="23">
        <f t="shared" si="7"/>
        <v>1.6000000000000005</v>
      </c>
      <c r="H16">
        <f t="shared" si="3"/>
        <v>8300</v>
      </c>
      <c r="I16">
        <f>Ship_List!$H$10/G16</f>
        <v>62499.999999999978</v>
      </c>
      <c r="J16" s="25">
        <f t="shared" si="4"/>
        <v>0.37500000000000022</v>
      </c>
      <c r="K16" s="23">
        <f t="shared" si="8"/>
        <v>1.6000000000000005</v>
      </c>
      <c r="L16">
        <f t="shared" si="9"/>
        <v>83000</v>
      </c>
      <c r="M16">
        <f>Ship_List!$H$11/K16</f>
        <v>624999.99999999977</v>
      </c>
      <c r="N16" s="25">
        <f t="shared" si="10"/>
        <v>0.37500000000000022</v>
      </c>
    </row>
    <row r="17" spans="2:14" x14ac:dyDescent="0.3">
      <c r="B17">
        <f t="shared" si="5"/>
        <v>7</v>
      </c>
      <c r="C17" s="23">
        <f t="shared" si="2"/>
        <v>1.7000000000000006</v>
      </c>
      <c r="D17" s="25">
        <f t="shared" si="6"/>
        <v>0.41176470588235314</v>
      </c>
      <c r="E17">
        <f>Ship_List!$H$9/C17</f>
        <v>588.23529411764684</v>
      </c>
      <c r="F17" s="21">
        <f t="shared" si="11"/>
        <v>962</v>
      </c>
      <c r="G17" s="23">
        <f t="shared" si="7"/>
        <v>1.7000000000000006</v>
      </c>
      <c r="H17">
        <f t="shared" si="3"/>
        <v>9620</v>
      </c>
      <c r="I17">
        <f>Ship_List!$H$10/G17</f>
        <v>58823.529411764684</v>
      </c>
      <c r="J17" s="25">
        <f t="shared" si="4"/>
        <v>0.41176470588235314</v>
      </c>
      <c r="K17" s="23">
        <f t="shared" si="8"/>
        <v>1.7000000000000006</v>
      </c>
      <c r="L17">
        <f t="shared" si="9"/>
        <v>96200</v>
      </c>
      <c r="M17">
        <f>Ship_List!$H$11/K17</f>
        <v>588235.29411764687</v>
      </c>
      <c r="N17" s="25">
        <f t="shared" si="10"/>
        <v>0.41176470588235314</v>
      </c>
    </row>
    <row r="18" spans="2:14" x14ac:dyDescent="0.3">
      <c r="B18">
        <f t="shared" si="5"/>
        <v>8</v>
      </c>
      <c r="C18" s="23">
        <f t="shared" si="2"/>
        <v>1.8000000000000007</v>
      </c>
      <c r="D18" s="25">
        <f t="shared" si="6"/>
        <v>0.4444444444444447</v>
      </c>
      <c r="E18">
        <f>Ship_List!$H$9/C18</f>
        <v>555.55555555555532</v>
      </c>
      <c r="F18" s="21">
        <f t="shared" si="11"/>
        <v>1116</v>
      </c>
      <c r="G18" s="23">
        <f t="shared" si="7"/>
        <v>1.8000000000000007</v>
      </c>
      <c r="H18">
        <f t="shared" si="3"/>
        <v>11160</v>
      </c>
      <c r="I18">
        <f>Ship_List!$H$10/G18</f>
        <v>55555.555555555533</v>
      </c>
      <c r="J18" s="25">
        <f t="shared" si="4"/>
        <v>0.4444444444444447</v>
      </c>
      <c r="K18" s="23">
        <f t="shared" si="8"/>
        <v>1.8000000000000007</v>
      </c>
      <c r="L18">
        <f t="shared" si="9"/>
        <v>111600</v>
      </c>
      <c r="M18">
        <f>Ship_List!$H$11/K18</f>
        <v>555555.55555555539</v>
      </c>
      <c r="N18" s="25">
        <f t="shared" si="10"/>
        <v>0.44444444444444459</v>
      </c>
    </row>
    <row r="19" spans="2:14" x14ac:dyDescent="0.3">
      <c r="B19">
        <f t="shared" si="5"/>
        <v>9</v>
      </c>
      <c r="C19" s="23">
        <f t="shared" si="2"/>
        <v>1.9000000000000008</v>
      </c>
      <c r="D19" s="25">
        <f t="shared" si="6"/>
        <v>0.47368421052631604</v>
      </c>
      <c r="E19">
        <f>Ship_List!$H$9/C19</f>
        <v>526.31578947368394</v>
      </c>
      <c r="F19" s="21">
        <f t="shared" si="11"/>
        <v>1292</v>
      </c>
      <c r="G19" s="23">
        <f t="shared" si="7"/>
        <v>1.9000000000000008</v>
      </c>
      <c r="H19">
        <f t="shared" si="3"/>
        <v>12920</v>
      </c>
      <c r="I19">
        <f>Ship_List!$H$10/G19</f>
        <v>52631.578947368398</v>
      </c>
      <c r="J19" s="25">
        <f t="shared" si="4"/>
        <v>0.47368421052631604</v>
      </c>
      <c r="K19" s="23">
        <f t="shared" si="8"/>
        <v>1.9000000000000008</v>
      </c>
      <c r="L19">
        <f t="shared" si="9"/>
        <v>129200</v>
      </c>
      <c r="M19">
        <f>Ship_List!$H$11/K19</f>
        <v>526315.78947368404</v>
      </c>
      <c r="N19" s="25">
        <f t="shared" si="10"/>
        <v>0.47368421052631599</v>
      </c>
    </row>
    <row r="20" spans="2:14" x14ac:dyDescent="0.3">
      <c r="B20">
        <f t="shared" si="5"/>
        <v>10</v>
      </c>
      <c r="C20" s="23">
        <f t="shared" si="2"/>
        <v>2.0000000000000009</v>
      </c>
      <c r="D20" s="25">
        <f t="shared" si="6"/>
        <v>0.50000000000000022</v>
      </c>
      <c r="E20">
        <f>Ship_List!$H$9/C20</f>
        <v>499.99999999999977</v>
      </c>
      <c r="F20" s="21">
        <f t="shared" si="11"/>
        <v>1490</v>
      </c>
      <c r="G20" s="23">
        <f t="shared" si="7"/>
        <v>2.0000000000000009</v>
      </c>
      <c r="H20">
        <f t="shared" si="3"/>
        <v>14900</v>
      </c>
      <c r="I20">
        <f>Ship_List!$H$10/G20</f>
        <v>49999.999999999978</v>
      </c>
      <c r="J20" s="25">
        <f t="shared" si="4"/>
        <v>0.50000000000000022</v>
      </c>
      <c r="K20" s="23">
        <f t="shared" si="8"/>
        <v>2.0000000000000009</v>
      </c>
      <c r="L20">
        <f t="shared" si="9"/>
        <v>149000</v>
      </c>
      <c r="M20">
        <f>Ship_List!$H$11/K20</f>
        <v>499999.99999999977</v>
      </c>
      <c r="N20" s="25">
        <f t="shared" si="10"/>
        <v>0.50000000000000022</v>
      </c>
    </row>
    <row r="21" spans="2:14" x14ac:dyDescent="0.3">
      <c r="B21">
        <f t="shared" si="5"/>
        <v>11</v>
      </c>
      <c r="C21" s="23">
        <f t="shared" si="2"/>
        <v>2.100000000000001</v>
      </c>
      <c r="D21" s="25">
        <f t="shared" si="6"/>
        <v>0.52380952380952406</v>
      </c>
      <c r="E21">
        <f>Ship_List!$H$9/C21</f>
        <v>476.19047619047598</v>
      </c>
      <c r="F21" s="21">
        <f t="shared" si="11"/>
        <v>1710</v>
      </c>
      <c r="G21" s="23">
        <f t="shared" si="7"/>
        <v>2.100000000000001</v>
      </c>
      <c r="H21">
        <f t="shared" si="3"/>
        <v>17100</v>
      </c>
      <c r="I21">
        <f>Ship_List!$H$10/G21</f>
        <v>47619.047619047597</v>
      </c>
      <c r="J21" s="25">
        <f t="shared" si="4"/>
        <v>0.52380952380952406</v>
      </c>
      <c r="K21" s="23">
        <f t="shared" si="8"/>
        <v>2.100000000000001</v>
      </c>
      <c r="L21">
        <f t="shared" si="9"/>
        <v>171000</v>
      </c>
      <c r="M21">
        <f>Ship_List!$H$11/K21</f>
        <v>476190.47619047598</v>
      </c>
      <c r="N21" s="25">
        <f t="shared" si="10"/>
        <v>0.52380952380952406</v>
      </c>
    </row>
    <row r="22" spans="2:14" x14ac:dyDescent="0.3">
      <c r="B22">
        <f t="shared" si="5"/>
        <v>12</v>
      </c>
      <c r="C22" s="23">
        <f t="shared" si="2"/>
        <v>2.2000000000000011</v>
      </c>
      <c r="D22" s="25">
        <f t="shared" si="6"/>
        <v>0.54545454545454575</v>
      </c>
      <c r="E22">
        <f>Ship_List!$H$9/C22</f>
        <v>454.54545454545433</v>
      </c>
      <c r="F22" s="21">
        <f t="shared" si="11"/>
        <v>1952</v>
      </c>
      <c r="G22" s="23">
        <f t="shared" si="7"/>
        <v>2.2000000000000011</v>
      </c>
      <c r="H22">
        <f t="shared" si="3"/>
        <v>19520</v>
      </c>
      <c r="I22">
        <f>Ship_List!$H$10/G22</f>
        <v>45454.545454545434</v>
      </c>
      <c r="J22" s="25">
        <f t="shared" si="4"/>
        <v>0.54545454545454564</v>
      </c>
      <c r="K22" s="23">
        <f t="shared" si="8"/>
        <v>2.2000000000000011</v>
      </c>
      <c r="L22">
        <f t="shared" si="9"/>
        <v>195200</v>
      </c>
      <c r="M22">
        <f>Ship_List!$H$11/K22</f>
        <v>454545.4545454543</v>
      </c>
      <c r="N22" s="25">
        <f t="shared" si="10"/>
        <v>0.54545454545454564</v>
      </c>
    </row>
    <row r="23" spans="2:14" x14ac:dyDescent="0.3">
      <c r="B23">
        <f t="shared" si="5"/>
        <v>13</v>
      </c>
      <c r="C23" s="23">
        <f t="shared" si="2"/>
        <v>2.3000000000000012</v>
      </c>
      <c r="D23" s="25">
        <f t="shared" si="6"/>
        <v>0.565217391304348</v>
      </c>
      <c r="E23">
        <f>Ship_List!$H$9/C23</f>
        <v>434.78260869565196</v>
      </c>
      <c r="F23" s="21">
        <f t="shared" si="11"/>
        <v>2216</v>
      </c>
      <c r="G23" s="23">
        <f t="shared" si="7"/>
        <v>2.3000000000000012</v>
      </c>
      <c r="H23">
        <f t="shared" si="3"/>
        <v>22160</v>
      </c>
      <c r="I23">
        <f>Ship_List!$H$10/G23</f>
        <v>43478.260869565194</v>
      </c>
      <c r="J23" s="25">
        <f t="shared" si="4"/>
        <v>0.565217391304348</v>
      </c>
      <c r="K23" s="23">
        <f t="shared" si="8"/>
        <v>2.3000000000000012</v>
      </c>
      <c r="L23">
        <f t="shared" si="9"/>
        <v>221600</v>
      </c>
      <c r="M23">
        <f>Ship_List!$H$11/K23</f>
        <v>434782.60869565193</v>
      </c>
      <c r="N23" s="25">
        <f t="shared" si="10"/>
        <v>0.56521739130434812</v>
      </c>
    </row>
    <row r="24" spans="2:14" x14ac:dyDescent="0.3">
      <c r="B24">
        <f t="shared" si="5"/>
        <v>14</v>
      </c>
      <c r="C24" s="23">
        <f t="shared" si="2"/>
        <v>2.4000000000000012</v>
      </c>
      <c r="D24" s="25">
        <f t="shared" si="6"/>
        <v>0.58333333333333348</v>
      </c>
      <c r="E24">
        <f>Ship_List!$H$9/C24</f>
        <v>416.66666666666646</v>
      </c>
      <c r="F24" s="21">
        <f t="shared" si="11"/>
        <v>2502</v>
      </c>
      <c r="G24" s="23">
        <f t="shared" si="7"/>
        <v>2.4000000000000012</v>
      </c>
      <c r="H24">
        <f t="shared" si="3"/>
        <v>25020</v>
      </c>
      <c r="I24">
        <f>Ship_List!$H$10/G24</f>
        <v>41666.666666666642</v>
      </c>
      <c r="J24" s="25">
        <f t="shared" si="4"/>
        <v>0.58333333333333359</v>
      </c>
      <c r="K24" s="23">
        <f t="shared" si="8"/>
        <v>2.4000000000000012</v>
      </c>
      <c r="L24">
        <f t="shared" si="9"/>
        <v>250200</v>
      </c>
      <c r="M24">
        <f>Ship_List!$H$11/K24</f>
        <v>416666.66666666645</v>
      </c>
      <c r="N24" s="25">
        <f t="shared" si="10"/>
        <v>0.58333333333333348</v>
      </c>
    </row>
    <row r="25" spans="2:14" x14ac:dyDescent="0.3">
      <c r="B25">
        <f t="shared" si="5"/>
        <v>15</v>
      </c>
      <c r="C25" s="23">
        <f t="shared" si="2"/>
        <v>2.5000000000000013</v>
      </c>
      <c r="D25" s="25">
        <f t="shared" si="6"/>
        <v>0.6000000000000002</v>
      </c>
      <c r="E25">
        <f>Ship_List!$H$9/C25</f>
        <v>399.99999999999977</v>
      </c>
      <c r="F25" s="21">
        <f t="shared" si="11"/>
        <v>2810</v>
      </c>
      <c r="G25" s="23">
        <f t="shared" si="7"/>
        <v>2.5000000000000013</v>
      </c>
      <c r="H25">
        <f t="shared" si="3"/>
        <v>28100</v>
      </c>
      <c r="I25">
        <f>Ship_List!$H$10/G25</f>
        <v>39999.999999999978</v>
      </c>
      <c r="J25" s="25">
        <f t="shared" si="4"/>
        <v>0.6000000000000002</v>
      </c>
      <c r="K25" s="23">
        <f t="shared" si="8"/>
        <v>2.5000000000000013</v>
      </c>
      <c r="L25">
        <f t="shared" si="9"/>
        <v>281000</v>
      </c>
      <c r="M25">
        <f>Ship_List!$H$11/K25</f>
        <v>399999.99999999977</v>
      </c>
      <c r="N25" s="25">
        <f t="shared" si="10"/>
        <v>0.6000000000000002</v>
      </c>
    </row>
    <row r="26" spans="2:14" x14ac:dyDescent="0.3">
      <c r="B26">
        <f t="shared" si="5"/>
        <v>16</v>
      </c>
      <c r="C26" s="23">
        <f t="shared" si="2"/>
        <v>2.6000000000000014</v>
      </c>
      <c r="D26" s="25">
        <f t="shared" si="6"/>
        <v>0.61538461538461564</v>
      </c>
      <c r="E26">
        <f>Ship_List!$H$9/C26</f>
        <v>384.61538461538441</v>
      </c>
      <c r="F26" s="21">
        <f t="shared" si="11"/>
        <v>3140</v>
      </c>
      <c r="G26" s="23">
        <f t="shared" si="7"/>
        <v>2.6000000000000014</v>
      </c>
      <c r="H26">
        <f t="shared" si="3"/>
        <v>31400</v>
      </c>
      <c r="I26">
        <f>Ship_List!$H$10/G26</f>
        <v>38461.538461538439</v>
      </c>
      <c r="J26" s="25">
        <f t="shared" si="4"/>
        <v>0.61538461538461564</v>
      </c>
      <c r="K26" s="23">
        <f t="shared" si="8"/>
        <v>2.6000000000000014</v>
      </c>
      <c r="L26">
        <f t="shared" si="9"/>
        <v>314000</v>
      </c>
      <c r="M26">
        <f>Ship_List!$H$11/K26</f>
        <v>384615.38461538439</v>
      </c>
      <c r="N26" s="25">
        <f t="shared" si="10"/>
        <v>0.61538461538461564</v>
      </c>
    </row>
    <row r="27" spans="2:14" x14ac:dyDescent="0.3">
      <c r="B27">
        <f t="shared" si="5"/>
        <v>17</v>
      </c>
      <c r="C27" s="23">
        <f t="shared" si="2"/>
        <v>2.7000000000000015</v>
      </c>
      <c r="D27" s="25">
        <f t="shared" si="6"/>
        <v>0.62962962962962976</v>
      </c>
      <c r="E27">
        <f>Ship_List!$H$9/C27</f>
        <v>370.37037037037015</v>
      </c>
      <c r="F27" s="21">
        <f t="shared" si="11"/>
        <v>3492</v>
      </c>
      <c r="G27" s="23">
        <f t="shared" si="7"/>
        <v>2.7000000000000015</v>
      </c>
      <c r="H27">
        <f t="shared" si="3"/>
        <v>34920</v>
      </c>
      <c r="I27">
        <f>Ship_List!$H$10/G27</f>
        <v>37037.037037037015</v>
      </c>
      <c r="J27" s="25">
        <f t="shared" si="4"/>
        <v>0.62962962962962987</v>
      </c>
      <c r="K27" s="23">
        <f t="shared" si="8"/>
        <v>2.7000000000000015</v>
      </c>
      <c r="L27">
        <f t="shared" si="9"/>
        <v>349200</v>
      </c>
      <c r="M27">
        <f>Ship_List!$H$11/K27</f>
        <v>370370.37037037016</v>
      </c>
      <c r="N27" s="25">
        <f t="shared" si="10"/>
        <v>0.62962962962962987</v>
      </c>
    </row>
    <row r="28" spans="2:14" x14ac:dyDescent="0.3">
      <c r="B28">
        <f t="shared" si="5"/>
        <v>18</v>
      </c>
      <c r="C28" s="23">
        <f t="shared" si="2"/>
        <v>2.8000000000000016</v>
      </c>
      <c r="D28" s="25">
        <f t="shared" si="6"/>
        <v>0.64285714285714313</v>
      </c>
      <c r="E28">
        <f>Ship_List!$H$9/C28</f>
        <v>357.14285714285694</v>
      </c>
      <c r="F28" s="21">
        <f t="shared" si="11"/>
        <v>3866</v>
      </c>
      <c r="G28" s="23">
        <f t="shared" si="7"/>
        <v>2.8000000000000016</v>
      </c>
      <c r="H28">
        <f t="shared" si="3"/>
        <v>38660</v>
      </c>
      <c r="I28">
        <f>Ship_List!$H$10/G28</f>
        <v>35714.285714285696</v>
      </c>
      <c r="J28" s="25">
        <f t="shared" si="4"/>
        <v>0.64285714285714302</v>
      </c>
      <c r="K28" s="23">
        <f t="shared" si="8"/>
        <v>2.8000000000000016</v>
      </c>
      <c r="L28">
        <f t="shared" si="9"/>
        <v>386600</v>
      </c>
      <c r="M28">
        <f>Ship_List!$H$11/K28</f>
        <v>357142.85714285693</v>
      </c>
      <c r="N28" s="25">
        <f t="shared" si="10"/>
        <v>0.64285714285714313</v>
      </c>
    </row>
    <row r="29" spans="2:14" x14ac:dyDescent="0.3">
      <c r="B29">
        <f t="shared" si="5"/>
        <v>19</v>
      </c>
      <c r="C29" s="23">
        <f t="shared" si="2"/>
        <v>2.9000000000000017</v>
      </c>
      <c r="D29" s="25">
        <f t="shared" si="6"/>
        <v>0.65517241379310376</v>
      </c>
      <c r="E29">
        <f>Ship_List!$H$9/C29</f>
        <v>344.82758620689634</v>
      </c>
      <c r="F29" s="21">
        <f t="shared" si="11"/>
        <v>4262</v>
      </c>
      <c r="G29" s="23">
        <f t="shared" si="7"/>
        <v>2.9000000000000017</v>
      </c>
      <c r="H29">
        <f t="shared" si="3"/>
        <v>42620</v>
      </c>
      <c r="I29">
        <f>Ship_List!$H$10/G29</f>
        <v>34482.758620689638</v>
      </c>
      <c r="J29" s="25">
        <f t="shared" si="4"/>
        <v>0.65517241379310365</v>
      </c>
      <c r="K29" s="23">
        <f t="shared" si="8"/>
        <v>2.9000000000000017</v>
      </c>
      <c r="L29">
        <f t="shared" si="9"/>
        <v>426200</v>
      </c>
      <c r="M29">
        <f>Ship_List!$H$11/K29</f>
        <v>344827.58620689635</v>
      </c>
      <c r="N29" s="25">
        <f t="shared" si="10"/>
        <v>0.65517241379310365</v>
      </c>
    </row>
    <row r="30" spans="2:14" x14ac:dyDescent="0.3">
      <c r="B30">
        <f t="shared" si="5"/>
        <v>20</v>
      </c>
      <c r="C30" s="23">
        <f t="shared" si="2"/>
        <v>3.0000000000000018</v>
      </c>
      <c r="D30" s="25">
        <f t="shared" si="6"/>
        <v>0.66666666666666685</v>
      </c>
      <c r="E30">
        <f>Ship_List!$H$9/C30</f>
        <v>333.33333333333314</v>
      </c>
      <c r="F30" s="21">
        <f t="shared" si="11"/>
        <v>4680</v>
      </c>
      <c r="G30" s="23">
        <f t="shared" si="7"/>
        <v>3.0000000000000018</v>
      </c>
      <c r="H30">
        <f t="shared" si="3"/>
        <v>46800</v>
      </c>
      <c r="I30">
        <f>Ship_List!$H$10/G30</f>
        <v>33333.333333333314</v>
      </c>
      <c r="J30" s="25">
        <f t="shared" si="4"/>
        <v>0.66666666666666685</v>
      </c>
      <c r="K30" s="23">
        <f t="shared" si="8"/>
        <v>3.0000000000000018</v>
      </c>
      <c r="L30">
        <f t="shared" si="9"/>
        <v>468000</v>
      </c>
      <c r="M30">
        <f>Ship_List!$H$11/K30</f>
        <v>333333.33333333314</v>
      </c>
      <c r="N30" s="25">
        <f t="shared" si="10"/>
        <v>0.66666666666666685</v>
      </c>
    </row>
    <row r="31" spans="2:14" x14ac:dyDescent="0.3">
      <c r="B31">
        <f t="shared" si="5"/>
        <v>21</v>
      </c>
      <c r="C31" s="23">
        <f t="shared" si="2"/>
        <v>3.1000000000000019</v>
      </c>
      <c r="D31" s="25">
        <f t="shared" si="6"/>
        <v>0.67741935483870985</v>
      </c>
      <c r="E31">
        <f>Ship_List!$H$9/C31</f>
        <v>322.58064516129014</v>
      </c>
      <c r="F31" s="21">
        <f t="shared" si="11"/>
        <v>5120</v>
      </c>
      <c r="G31" s="23">
        <f t="shared" si="7"/>
        <v>3.1000000000000019</v>
      </c>
      <c r="H31">
        <f t="shared" si="3"/>
        <v>51200</v>
      </c>
      <c r="I31">
        <f>Ship_List!$H$10/G31</f>
        <v>32258.064516129012</v>
      </c>
      <c r="J31" s="25">
        <f t="shared" si="4"/>
        <v>0.67741935483870985</v>
      </c>
      <c r="K31" s="23">
        <f t="shared" si="8"/>
        <v>3.1000000000000019</v>
      </c>
      <c r="L31">
        <f t="shared" si="9"/>
        <v>512000</v>
      </c>
      <c r="M31">
        <f>Ship_List!$H$11/K31</f>
        <v>322580.64516129013</v>
      </c>
      <c r="N31" s="25">
        <f t="shared" si="10"/>
        <v>0.67741935483870985</v>
      </c>
    </row>
    <row r="32" spans="2:14" x14ac:dyDescent="0.3">
      <c r="B32">
        <f t="shared" si="5"/>
        <v>22</v>
      </c>
      <c r="C32" s="23">
        <f t="shared" si="2"/>
        <v>3.200000000000002</v>
      </c>
      <c r="D32" s="25">
        <f t="shared" si="6"/>
        <v>0.68750000000000022</v>
      </c>
      <c r="E32">
        <f>Ship_List!$H$9/C32</f>
        <v>312.49999999999983</v>
      </c>
      <c r="F32" s="21">
        <f t="shared" si="11"/>
        <v>5582</v>
      </c>
      <c r="G32" s="23">
        <f t="shared" si="7"/>
        <v>3.200000000000002</v>
      </c>
      <c r="H32">
        <f t="shared" si="3"/>
        <v>55820</v>
      </c>
      <c r="I32">
        <f>Ship_List!$H$10/G32</f>
        <v>31249.999999999982</v>
      </c>
      <c r="J32" s="25">
        <f t="shared" si="4"/>
        <v>0.68750000000000011</v>
      </c>
      <c r="K32" s="23">
        <f t="shared" si="8"/>
        <v>3.200000000000002</v>
      </c>
      <c r="L32">
        <f t="shared" si="9"/>
        <v>558200</v>
      </c>
      <c r="M32">
        <f>Ship_List!$H$11/K32</f>
        <v>312499.99999999983</v>
      </c>
      <c r="N32" s="25">
        <f t="shared" si="10"/>
        <v>0.68750000000000022</v>
      </c>
    </row>
    <row r="33" spans="2:14" x14ac:dyDescent="0.3">
      <c r="B33">
        <f t="shared" si="5"/>
        <v>23</v>
      </c>
      <c r="C33" s="23">
        <f t="shared" si="2"/>
        <v>3.300000000000002</v>
      </c>
      <c r="D33" s="25">
        <f t="shared" si="6"/>
        <v>0.69696969696969724</v>
      </c>
      <c r="E33">
        <f>Ship_List!$H$9/C33</f>
        <v>303.03030303030283</v>
      </c>
      <c r="F33" s="21">
        <f t="shared" si="11"/>
        <v>6066</v>
      </c>
      <c r="G33" s="23">
        <f t="shared" si="7"/>
        <v>3.300000000000002</v>
      </c>
      <c r="H33">
        <f t="shared" si="3"/>
        <v>60660</v>
      </c>
      <c r="I33">
        <f>Ship_List!$H$10/G33</f>
        <v>30303.030303030286</v>
      </c>
      <c r="J33" s="25">
        <f t="shared" si="4"/>
        <v>0.69696969696969713</v>
      </c>
      <c r="K33" s="23">
        <f t="shared" si="8"/>
        <v>3.300000000000002</v>
      </c>
      <c r="L33">
        <f t="shared" si="9"/>
        <v>606600</v>
      </c>
      <c r="M33">
        <f>Ship_List!$H$11/K33</f>
        <v>303030.30303030286</v>
      </c>
      <c r="N33" s="25">
        <f t="shared" si="10"/>
        <v>0.69696969696969713</v>
      </c>
    </row>
    <row r="34" spans="2:14" x14ac:dyDescent="0.3">
      <c r="B34">
        <f t="shared" si="5"/>
        <v>24</v>
      </c>
      <c r="C34" s="23">
        <f t="shared" si="2"/>
        <v>3.4000000000000021</v>
      </c>
      <c r="D34" s="25">
        <f t="shared" si="6"/>
        <v>0.70588235294117663</v>
      </c>
      <c r="E34">
        <f>Ship_List!$H$9/C34</f>
        <v>294.11764705882337</v>
      </c>
      <c r="F34" s="21">
        <f t="shared" si="11"/>
        <v>6572</v>
      </c>
      <c r="G34" s="23">
        <f t="shared" si="7"/>
        <v>3.4000000000000021</v>
      </c>
      <c r="H34">
        <f t="shared" si="3"/>
        <v>65720</v>
      </c>
      <c r="I34">
        <f>Ship_List!$H$10/G34</f>
        <v>29411.764705882335</v>
      </c>
      <c r="J34" s="25">
        <f t="shared" si="4"/>
        <v>0.70588235294117663</v>
      </c>
      <c r="K34" s="23">
        <f t="shared" si="8"/>
        <v>3.4000000000000021</v>
      </c>
      <c r="L34">
        <f t="shared" si="9"/>
        <v>657200</v>
      </c>
      <c r="M34">
        <f>Ship_List!$H$11/K34</f>
        <v>294117.64705882332</v>
      </c>
      <c r="N34" s="25">
        <f t="shared" si="10"/>
        <v>0.70588235294117663</v>
      </c>
    </row>
    <row r="35" spans="2:14" x14ac:dyDescent="0.3">
      <c r="B35">
        <f t="shared" si="5"/>
        <v>25</v>
      </c>
      <c r="C35" s="23">
        <f t="shared" si="2"/>
        <v>3.5000000000000022</v>
      </c>
      <c r="D35" s="25">
        <f t="shared" si="6"/>
        <v>0.71428571428571441</v>
      </c>
      <c r="E35">
        <f>Ship_List!$H$9/C35</f>
        <v>285.71428571428555</v>
      </c>
      <c r="F35" s="21">
        <f t="shared" si="11"/>
        <v>7100</v>
      </c>
      <c r="G35" s="23">
        <f t="shared" si="7"/>
        <v>3.5000000000000022</v>
      </c>
      <c r="H35">
        <f t="shared" si="3"/>
        <v>71000</v>
      </c>
      <c r="I35">
        <f>Ship_List!$H$10/G35</f>
        <v>28571.428571428554</v>
      </c>
      <c r="J35" s="25">
        <f t="shared" si="4"/>
        <v>0.71428571428571452</v>
      </c>
      <c r="K35" s="23">
        <f t="shared" si="8"/>
        <v>3.5000000000000022</v>
      </c>
      <c r="L35">
        <f t="shared" si="9"/>
        <v>710000</v>
      </c>
      <c r="M35">
        <f>Ship_List!$H$11/K35</f>
        <v>285714.28571428551</v>
      </c>
      <c r="N35" s="25">
        <f t="shared" si="10"/>
        <v>0.71428571428571452</v>
      </c>
    </row>
    <row r="36" spans="2:14" x14ac:dyDescent="0.3">
      <c r="B36">
        <f t="shared" si="5"/>
        <v>26</v>
      </c>
      <c r="C36" s="23">
        <f t="shared" si="2"/>
        <v>3.6000000000000023</v>
      </c>
      <c r="D36" s="25">
        <f t="shared" si="6"/>
        <v>0.72222222222222243</v>
      </c>
      <c r="E36">
        <f>Ship_List!$H$9/C36</f>
        <v>277.7777777777776</v>
      </c>
      <c r="F36" s="21">
        <f t="shared" si="11"/>
        <v>7650</v>
      </c>
      <c r="G36" s="23">
        <f t="shared" si="7"/>
        <v>3.6000000000000023</v>
      </c>
      <c r="H36">
        <f t="shared" si="3"/>
        <v>76500</v>
      </c>
      <c r="I36">
        <f>Ship_List!$H$10/G36</f>
        <v>27777.777777777759</v>
      </c>
      <c r="J36" s="25">
        <f t="shared" si="4"/>
        <v>0.72222222222222243</v>
      </c>
      <c r="K36" s="23">
        <f t="shared" si="8"/>
        <v>3.6000000000000023</v>
      </c>
      <c r="L36">
        <f t="shared" si="9"/>
        <v>765000</v>
      </c>
      <c r="M36">
        <f>Ship_List!$H$11/K36</f>
        <v>277777.77777777758</v>
      </c>
      <c r="N36" s="25">
        <f t="shared" si="10"/>
        <v>0.72222222222222243</v>
      </c>
    </row>
    <row r="37" spans="2:14" x14ac:dyDescent="0.3">
      <c r="B37">
        <f t="shared" si="5"/>
        <v>27</v>
      </c>
      <c r="C37" s="23">
        <f t="shared" si="2"/>
        <v>3.7000000000000024</v>
      </c>
      <c r="D37" s="25">
        <f t="shared" si="6"/>
        <v>0.72972972972972994</v>
      </c>
      <c r="E37">
        <f>Ship_List!$H$9/C37</f>
        <v>270.27027027027009</v>
      </c>
      <c r="F37" s="21">
        <f t="shared" si="11"/>
        <v>8222</v>
      </c>
      <c r="G37" s="23">
        <f t="shared" si="7"/>
        <v>3.7000000000000024</v>
      </c>
      <c r="H37">
        <f t="shared" si="3"/>
        <v>82220</v>
      </c>
      <c r="I37">
        <f>Ship_List!$H$10/G37</f>
        <v>27027.027027027008</v>
      </c>
      <c r="J37" s="25">
        <f t="shared" si="4"/>
        <v>0.72972972972972983</v>
      </c>
      <c r="K37" s="23">
        <f t="shared" si="8"/>
        <v>3.7000000000000024</v>
      </c>
      <c r="L37">
        <f t="shared" si="9"/>
        <v>822200</v>
      </c>
      <c r="M37">
        <f>Ship_List!$H$11/K37</f>
        <v>270270.27027027012</v>
      </c>
      <c r="N37" s="25">
        <f t="shared" si="10"/>
        <v>0.72972972972972994</v>
      </c>
    </row>
    <row r="38" spans="2:14" x14ac:dyDescent="0.3">
      <c r="B38">
        <f t="shared" si="5"/>
        <v>28</v>
      </c>
      <c r="C38" s="23">
        <f t="shared" si="2"/>
        <v>3.8000000000000025</v>
      </c>
      <c r="D38" s="25">
        <f t="shared" si="6"/>
        <v>0.73684210526315819</v>
      </c>
      <c r="E38">
        <f>Ship_List!$H$9/C38</f>
        <v>263.15789473684191</v>
      </c>
      <c r="F38" s="21">
        <f t="shared" si="11"/>
        <v>8816</v>
      </c>
      <c r="G38" s="23">
        <f t="shared" si="7"/>
        <v>3.8000000000000025</v>
      </c>
      <c r="H38">
        <f t="shared" si="3"/>
        <v>88160</v>
      </c>
      <c r="I38">
        <f>Ship_List!$H$10/G38</f>
        <v>26315.789473684192</v>
      </c>
      <c r="J38" s="25">
        <f t="shared" si="4"/>
        <v>0.73684210526315819</v>
      </c>
      <c r="K38" s="23">
        <f t="shared" si="8"/>
        <v>3.8000000000000025</v>
      </c>
      <c r="L38">
        <f t="shared" si="9"/>
        <v>881600</v>
      </c>
      <c r="M38">
        <f>Ship_List!$H$11/K38</f>
        <v>263157.89473684196</v>
      </c>
      <c r="N38" s="25">
        <f t="shared" si="10"/>
        <v>0.73684210526315796</v>
      </c>
    </row>
    <row r="39" spans="2:14" x14ac:dyDescent="0.3">
      <c r="B39">
        <f t="shared" si="5"/>
        <v>29</v>
      </c>
      <c r="C39" s="23">
        <f t="shared" si="2"/>
        <v>3.9000000000000026</v>
      </c>
      <c r="D39" s="25">
        <f t="shared" si="6"/>
        <v>0.74358974358974372</v>
      </c>
      <c r="E39">
        <f>Ship_List!$H$9/C39</f>
        <v>256.41025641025624</v>
      </c>
      <c r="F39" s="21">
        <f t="shared" si="11"/>
        <v>9432</v>
      </c>
      <c r="G39" s="23">
        <f t="shared" si="7"/>
        <v>3.9000000000000026</v>
      </c>
      <c r="H39">
        <f t="shared" si="3"/>
        <v>94320</v>
      </c>
      <c r="I39">
        <f>Ship_List!$H$10/G39</f>
        <v>25641.025641025622</v>
      </c>
      <c r="J39" s="25">
        <f t="shared" si="4"/>
        <v>0.74358974358974372</v>
      </c>
      <c r="K39" s="23">
        <f t="shared" si="8"/>
        <v>3.9000000000000026</v>
      </c>
      <c r="L39">
        <f t="shared" si="9"/>
        <v>943200</v>
      </c>
      <c r="M39">
        <f>Ship_List!$H$11/K39</f>
        <v>256410.25641025623</v>
      </c>
      <c r="N39" s="25">
        <f t="shared" si="10"/>
        <v>0.74358974358974372</v>
      </c>
    </row>
    <row r="40" spans="2:14" x14ac:dyDescent="0.3">
      <c r="B40">
        <f t="shared" si="5"/>
        <v>30</v>
      </c>
      <c r="C40" s="23">
        <f t="shared" si="2"/>
        <v>4.0000000000000027</v>
      </c>
      <c r="D40" s="25">
        <f t="shared" si="6"/>
        <v>0.75000000000000022</v>
      </c>
      <c r="E40">
        <f>Ship_List!$H$9/C40</f>
        <v>249.99999999999983</v>
      </c>
      <c r="F40" s="21">
        <f t="shared" si="11"/>
        <v>10070</v>
      </c>
      <c r="G40" s="23">
        <f t="shared" si="7"/>
        <v>4.0000000000000027</v>
      </c>
      <c r="H40">
        <f t="shared" si="3"/>
        <v>100700</v>
      </c>
      <c r="I40">
        <f>Ship_List!$H$10/G40</f>
        <v>24999.999999999982</v>
      </c>
      <c r="J40" s="25">
        <f t="shared" si="4"/>
        <v>0.75000000000000011</v>
      </c>
      <c r="K40" s="23">
        <f t="shared" si="8"/>
        <v>4.0000000000000027</v>
      </c>
      <c r="L40">
        <f t="shared" si="9"/>
        <v>1007000</v>
      </c>
      <c r="M40">
        <f>Ship_List!$H$11/K40</f>
        <v>249999.99999999983</v>
      </c>
      <c r="N40" s="25">
        <f t="shared" si="10"/>
        <v>0.75000000000000022</v>
      </c>
    </row>
    <row r="41" spans="2:14" x14ac:dyDescent="0.3">
      <c r="B41">
        <f t="shared" si="5"/>
        <v>31</v>
      </c>
      <c r="C41" s="23">
        <f t="shared" si="2"/>
        <v>4.1000000000000023</v>
      </c>
      <c r="D41" s="25">
        <f t="shared" si="6"/>
        <v>0.75609756097560987</v>
      </c>
      <c r="E41">
        <f>Ship_List!$H$9/C41</f>
        <v>243.90243902439011</v>
      </c>
      <c r="F41" s="21">
        <f t="shared" si="11"/>
        <v>10730</v>
      </c>
      <c r="G41" s="23">
        <f t="shared" si="7"/>
        <v>4.1000000000000023</v>
      </c>
      <c r="H41">
        <f t="shared" si="3"/>
        <v>107300</v>
      </c>
      <c r="I41">
        <f>Ship_List!$H$10/G41</f>
        <v>24390.243902439011</v>
      </c>
      <c r="J41" s="25">
        <f t="shared" si="4"/>
        <v>0.75609756097560976</v>
      </c>
      <c r="K41" s="23">
        <f t="shared" si="8"/>
        <v>4.1000000000000023</v>
      </c>
      <c r="L41">
        <f t="shared" si="9"/>
        <v>1073000</v>
      </c>
      <c r="M41">
        <f>Ship_List!$H$11/K41</f>
        <v>243902.4390243901</v>
      </c>
      <c r="N41" s="25">
        <f t="shared" si="10"/>
        <v>0.75609756097560998</v>
      </c>
    </row>
    <row r="42" spans="2:14" x14ac:dyDescent="0.3">
      <c r="B42">
        <f t="shared" si="5"/>
        <v>32</v>
      </c>
      <c r="C42" s="23">
        <f t="shared" si="2"/>
        <v>4.200000000000002</v>
      </c>
      <c r="D42" s="25">
        <f t="shared" si="6"/>
        <v>0.76190476190476208</v>
      </c>
      <c r="E42">
        <f>Ship_List!$H$9/C42</f>
        <v>238.09523809523799</v>
      </c>
      <c r="F42" s="21">
        <f t="shared" si="11"/>
        <v>11412</v>
      </c>
      <c r="G42" s="23">
        <f t="shared" si="7"/>
        <v>4.200000000000002</v>
      </c>
      <c r="H42">
        <f t="shared" si="3"/>
        <v>114120</v>
      </c>
      <c r="I42">
        <f>Ship_List!$H$10/G42</f>
        <v>23809.523809523798</v>
      </c>
      <c r="J42" s="25">
        <f t="shared" si="4"/>
        <v>0.76190476190476197</v>
      </c>
      <c r="K42" s="23">
        <f t="shared" si="8"/>
        <v>4.200000000000002</v>
      </c>
      <c r="L42">
        <f t="shared" si="9"/>
        <v>1141200</v>
      </c>
      <c r="M42">
        <f>Ship_List!$H$11/K42</f>
        <v>238095.23809523799</v>
      </c>
      <c r="N42" s="25">
        <f t="shared" si="10"/>
        <v>0.76190476190476197</v>
      </c>
    </row>
    <row r="43" spans="2:14" x14ac:dyDescent="0.3">
      <c r="B43">
        <f t="shared" si="5"/>
        <v>33</v>
      </c>
      <c r="C43" s="23">
        <f t="shared" ref="C43:C74" si="12">C42+$E$6</f>
        <v>4.3000000000000016</v>
      </c>
      <c r="D43" s="25">
        <f t="shared" ref="D43:D74" si="13">($E$10-E43)/$E$10</f>
        <v>0.76744186046511642</v>
      </c>
      <c r="E43">
        <f>Ship_List!$H$9/C43</f>
        <v>232.55813953488362</v>
      </c>
      <c r="F43" s="21">
        <f t="shared" si="11"/>
        <v>12116</v>
      </c>
      <c r="G43" s="23">
        <f t="shared" si="7"/>
        <v>4.3000000000000016</v>
      </c>
      <c r="H43">
        <f t="shared" si="3"/>
        <v>121160</v>
      </c>
      <c r="I43">
        <f>Ship_List!$H$10/G43</f>
        <v>23255.813953488363</v>
      </c>
      <c r="J43" s="25">
        <f t="shared" ref="J43:J74" si="14">($I$10-I43)/$I$10</f>
        <v>0.76744186046511631</v>
      </c>
      <c r="K43" s="23">
        <f t="shared" si="8"/>
        <v>4.3000000000000016</v>
      </c>
      <c r="L43">
        <f t="shared" si="9"/>
        <v>1211600</v>
      </c>
      <c r="M43">
        <f>Ship_List!$H$11/K43</f>
        <v>232558.13953488364</v>
      </c>
      <c r="N43" s="25">
        <f t="shared" si="10"/>
        <v>0.76744186046511631</v>
      </c>
    </row>
    <row r="44" spans="2:14" x14ac:dyDescent="0.3">
      <c r="B44">
        <f t="shared" si="5"/>
        <v>34</v>
      </c>
      <c r="C44" s="23">
        <f t="shared" si="12"/>
        <v>4.4000000000000012</v>
      </c>
      <c r="D44" s="25">
        <f t="shared" si="13"/>
        <v>0.77272727272727271</v>
      </c>
      <c r="E44">
        <f>Ship_List!$H$9/C44</f>
        <v>227.2727272727272</v>
      </c>
      <c r="F44" s="21">
        <f t="shared" si="11"/>
        <v>12842</v>
      </c>
      <c r="G44" s="23">
        <f t="shared" si="7"/>
        <v>4.4000000000000012</v>
      </c>
      <c r="H44">
        <f t="shared" si="3"/>
        <v>128420</v>
      </c>
      <c r="I44">
        <f>Ship_List!$H$10/G44</f>
        <v>22727.272727272721</v>
      </c>
      <c r="J44" s="25">
        <f t="shared" si="14"/>
        <v>0.77272727272727282</v>
      </c>
      <c r="K44" s="23">
        <f t="shared" si="8"/>
        <v>4.4000000000000012</v>
      </c>
      <c r="L44">
        <f t="shared" si="9"/>
        <v>1284200</v>
      </c>
      <c r="M44">
        <f>Ship_List!$H$11/K44</f>
        <v>227272.72727272721</v>
      </c>
      <c r="N44" s="25">
        <f t="shared" si="10"/>
        <v>0.77272727272727282</v>
      </c>
    </row>
    <row r="45" spans="2:14" x14ac:dyDescent="0.3">
      <c r="B45">
        <f t="shared" si="5"/>
        <v>35</v>
      </c>
      <c r="C45" s="23">
        <f t="shared" si="12"/>
        <v>4.5000000000000009</v>
      </c>
      <c r="D45" s="25">
        <f t="shared" si="13"/>
        <v>0.77777777777777779</v>
      </c>
      <c r="E45">
        <f>Ship_List!$H$9/C45</f>
        <v>222.22222222222217</v>
      </c>
      <c r="F45" s="21">
        <f t="shared" ref="F45:F76" si="15">F44+F44-F43+$D$6</f>
        <v>13590</v>
      </c>
      <c r="G45" s="23">
        <f t="shared" si="7"/>
        <v>4.5000000000000009</v>
      </c>
      <c r="H45">
        <f t="shared" si="3"/>
        <v>135900</v>
      </c>
      <c r="I45">
        <f>Ship_List!$H$10/G45</f>
        <v>22222.222222222219</v>
      </c>
      <c r="J45" s="25">
        <f t="shared" si="14"/>
        <v>0.77777777777777779</v>
      </c>
      <c r="K45" s="23">
        <f t="shared" si="8"/>
        <v>4.5000000000000009</v>
      </c>
      <c r="L45">
        <f t="shared" si="9"/>
        <v>1359000</v>
      </c>
      <c r="M45">
        <f>Ship_List!$H$11/K45</f>
        <v>222222.22222222219</v>
      </c>
      <c r="N45" s="25">
        <f t="shared" si="10"/>
        <v>0.77777777777777779</v>
      </c>
    </row>
    <row r="46" spans="2:14" x14ac:dyDescent="0.3">
      <c r="B46">
        <f t="shared" si="5"/>
        <v>36</v>
      </c>
      <c r="C46" s="23">
        <f t="shared" si="12"/>
        <v>4.6000000000000005</v>
      </c>
      <c r="D46" s="25">
        <f t="shared" si="13"/>
        <v>0.78260869565217395</v>
      </c>
      <c r="E46">
        <f>Ship_List!$H$9/C46</f>
        <v>217.39130434782606</v>
      </c>
      <c r="F46" s="21">
        <f t="shared" si="15"/>
        <v>14360</v>
      </c>
      <c r="G46" s="23">
        <f t="shared" si="7"/>
        <v>4.6000000000000005</v>
      </c>
      <c r="H46">
        <f t="shared" si="3"/>
        <v>143600</v>
      </c>
      <c r="I46">
        <f>Ship_List!$H$10/G46</f>
        <v>21739.130434782604</v>
      </c>
      <c r="J46" s="25">
        <f t="shared" si="14"/>
        <v>0.78260869565217395</v>
      </c>
      <c r="K46" s="23">
        <f t="shared" si="8"/>
        <v>4.6000000000000005</v>
      </c>
      <c r="L46">
        <f t="shared" si="9"/>
        <v>1436000</v>
      </c>
      <c r="M46">
        <f>Ship_List!$H$11/K46</f>
        <v>217391.30434782605</v>
      </c>
      <c r="N46" s="25">
        <f t="shared" si="10"/>
        <v>0.78260869565217395</v>
      </c>
    </row>
    <row r="47" spans="2:14" x14ac:dyDescent="0.3">
      <c r="B47">
        <f t="shared" si="5"/>
        <v>37</v>
      </c>
      <c r="C47" s="23">
        <f t="shared" si="12"/>
        <v>4.7</v>
      </c>
      <c r="D47" s="25">
        <f t="shared" si="13"/>
        <v>0.78723404255319152</v>
      </c>
      <c r="E47">
        <f>Ship_List!$H$9/C47</f>
        <v>212.7659574468085</v>
      </c>
      <c r="F47" s="21">
        <f t="shared" si="15"/>
        <v>15152</v>
      </c>
      <c r="G47" s="23">
        <f t="shared" si="7"/>
        <v>4.7</v>
      </c>
      <c r="H47">
        <f t="shared" si="3"/>
        <v>151520</v>
      </c>
      <c r="I47">
        <f>Ship_List!$H$10/G47</f>
        <v>21276.59574468085</v>
      </c>
      <c r="J47" s="25">
        <f t="shared" si="14"/>
        <v>0.78723404255319152</v>
      </c>
      <c r="K47" s="23">
        <f t="shared" si="8"/>
        <v>4.7</v>
      </c>
      <c r="L47">
        <f t="shared" si="9"/>
        <v>1515200</v>
      </c>
      <c r="M47">
        <f>Ship_List!$H$11/K47</f>
        <v>212765.95744680849</v>
      </c>
      <c r="N47" s="25">
        <f t="shared" si="10"/>
        <v>0.78723404255319152</v>
      </c>
    </row>
    <row r="48" spans="2:14" x14ac:dyDescent="0.3">
      <c r="B48">
        <f t="shared" si="5"/>
        <v>38</v>
      </c>
      <c r="C48" s="23">
        <f t="shared" si="12"/>
        <v>4.8</v>
      </c>
      <c r="D48" s="25">
        <f t="shared" si="13"/>
        <v>0.79166666666666663</v>
      </c>
      <c r="E48">
        <f>Ship_List!$H$9/C48</f>
        <v>208.33333333333334</v>
      </c>
      <c r="F48" s="21">
        <f t="shared" si="15"/>
        <v>15966</v>
      </c>
      <c r="G48" s="23">
        <f t="shared" si="7"/>
        <v>4.8</v>
      </c>
      <c r="H48">
        <f t="shared" si="3"/>
        <v>159660</v>
      </c>
      <c r="I48">
        <f>Ship_List!$H$10/G48</f>
        <v>20833.333333333336</v>
      </c>
      <c r="J48" s="25">
        <f t="shared" si="14"/>
        <v>0.79166666666666652</v>
      </c>
      <c r="K48" s="23">
        <f t="shared" si="8"/>
        <v>4.8</v>
      </c>
      <c r="L48">
        <f t="shared" si="9"/>
        <v>1596600</v>
      </c>
      <c r="M48">
        <f>Ship_List!$H$11/K48</f>
        <v>208333.33333333334</v>
      </c>
      <c r="N48" s="25">
        <f t="shared" si="10"/>
        <v>0.79166666666666663</v>
      </c>
    </row>
    <row r="49" spans="2:14" x14ac:dyDescent="0.3">
      <c r="B49">
        <f t="shared" si="5"/>
        <v>39</v>
      </c>
      <c r="C49" s="23">
        <f t="shared" si="12"/>
        <v>4.8999999999999995</v>
      </c>
      <c r="D49" s="25">
        <f t="shared" si="13"/>
        <v>0.79591836734693877</v>
      </c>
      <c r="E49">
        <f>Ship_List!$H$9/C49</f>
        <v>204.08163265306123</v>
      </c>
      <c r="F49" s="21">
        <f t="shared" si="15"/>
        <v>16802</v>
      </c>
      <c r="G49" s="23">
        <f t="shared" si="7"/>
        <v>4.8999999999999995</v>
      </c>
      <c r="H49">
        <f t="shared" si="3"/>
        <v>168020</v>
      </c>
      <c r="I49">
        <f>Ship_List!$H$10/G49</f>
        <v>20408.163265306124</v>
      </c>
      <c r="J49" s="25">
        <f t="shared" si="14"/>
        <v>0.79591836734693877</v>
      </c>
      <c r="K49" s="23">
        <f t="shared" si="8"/>
        <v>4.8999999999999995</v>
      </c>
      <c r="L49">
        <f t="shared" si="9"/>
        <v>1680200</v>
      </c>
      <c r="M49">
        <f>Ship_List!$H$11/K49</f>
        <v>204081.63265306124</v>
      </c>
      <c r="N49" s="25">
        <f t="shared" si="10"/>
        <v>0.79591836734693866</v>
      </c>
    </row>
    <row r="50" spans="2:14" x14ac:dyDescent="0.3">
      <c r="B50">
        <f t="shared" si="5"/>
        <v>40</v>
      </c>
      <c r="C50" s="23">
        <f t="shared" si="12"/>
        <v>4.9999999999999991</v>
      </c>
      <c r="D50" s="25">
        <f t="shared" si="13"/>
        <v>0.8</v>
      </c>
      <c r="E50">
        <f>Ship_List!$H$9/C50</f>
        <v>200.00000000000003</v>
      </c>
      <c r="F50" s="21">
        <f t="shared" si="15"/>
        <v>17660</v>
      </c>
      <c r="G50" s="23">
        <f t="shared" si="7"/>
        <v>4.9999999999999991</v>
      </c>
      <c r="H50">
        <f t="shared" si="3"/>
        <v>176600</v>
      </c>
      <c r="I50">
        <f>Ship_List!$H$10/G50</f>
        <v>20000.000000000004</v>
      </c>
      <c r="J50" s="25">
        <f t="shared" si="14"/>
        <v>0.8</v>
      </c>
      <c r="K50" s="23">
        <f t="shared" si="8"/>
        <v>4.9999999999999991</v>
      </c>
      <c r="L50">
        <f t="shared" si="9"/>
        <v>1766000</v>
      </c>
      <c r="M50">
        <f>Ship_List!$H$11/K50</f>
        <v>200000.00000000003</v>
      </c>
      <c r="N50" s="25">
        <f t="shared" si="10"/>
        <v>0.8</v>
      </c>
    </row>
    <row r="51" spans="2:14" x14ac:dyDescent="0.3">
      <c r="B51">
        <f t="shared" si="5"/>
        <v>41</v>
      </c>
      <c r="C51" s="23">
        <f t="shared" si="12"/>
        <v>5.0999999999999988</v>
      </c>
      <c r="D51" s="25">
        <f t="shared" si="13"/>
        <v>0.8039215686274509</v>
      </c>
      <c r="E51">
        <f>Ship_List!$H$9/C51</f>
        <v>196.07843137254906</v>
      </c>
      <c r="F51" s="21">
        <f t="shared" si="15"/>
        <v>18540</v>
      </c>
      <c r="G51" s="23">
        <f t="shared" si="7"/>
        <v>5.0999999999999988</v>
      </c>
      <c r="H51">
        <f t="shared" si="3"/>
        <v>185400</v>
      </c>
      <c r="I51">
        <f>Ship_List!$H$10/G51</f>
        <v>19607.843137254906</v>
      </c>
      <c r="J51" s="25">
        <f t="shared" si="14"/>
        <v>0.8039215686274509</v>
      </c>
      <c r="K51" s="23">
        <f t="shared" si="8"/>
        <v>5.0999999999999988</v>
      </c>
      <c r="L51">
        <f t="shared" si="9"/>
        <v>1854000</v>
      </c>
      <c r="M51">
        <f>Ship_List!$H$11/K51</f>
        <v>196078.43137254906</v>
      </c>
      <c r="N51" s="25">
        <f t="shared" si="10"/>
        <v>0.80392156862745101</v>
      </c>
    </row>
    <row r="52" spans="2:14" x14ac:dyDescent="0.3">
      <c r="B52">
        <f t="shared" si="5"/>
        <v>42</v>
      </c>
      <c r="C52" s="23">
        <f t="shared" si="12"/>
        <v>5.1999999999999984</v>
      </c>
      <c r="D52" s="25">
        <f t="shared" si="13"/>
        <v>0.8076923076923076</v>
      </c>
      <c r="E52">
        <f>Ship_List!$H$9/C52</f>
        <v>192.30769230769238</v>
      </c>
      <c r="F52" s="21">
        <f t="shared" si="15"/>
        <v>19442</v>
      </c>
      <c r="G52" s="23">
        <f t="shared" si="7"/>
        <v>5.1999999999999984</v>
      </c>
      <c r="H52">
        <f t="shared" si="3"/>
        <v>194420</v>
      </c>
      <c r="I52">
        <f>Ship_List!$H$10/G52</f>
        <v>19230.769230769238</v>
      </c>
      <c r="J52" s="25">
        <f t="shared" si="14"/>
        <v>0.80769230769230771</v>
      </c>
      <c r="K52" s="23">
        <f t="shared" si="8"/>
        <v>5.1999999999999984</v>
      </c>
      <c r="L52">
        <f t="shared" si="9"/>
        <v>1944200</v>
      </c>
      <c r="M52">
        <f>Ship_List!$H$11/K52</f>
        <v>192307.69230769237</v>
      </c>
      <c r="N52" s="25">
        <f t="shared" si="10"/>
        <v>0.8076923076923076</v>
      </c>
    </row>
    <row r="53" spans="2:14" x14ac:dyDescent="0.3">
      <c r="B53">
        <f t="shared" si="5"/>
        <v>43</v>
      </c>
      <c r="C53" s="23">
        <f t="shared" si="12"/>
        <v>5.299999999999998</v>
      </c>
      <c r="D53" s="25">
        <f t="shared" si="13"/>
        <v>0.81132075471698117</v>
      </c>
      <c r="E53">
        <f>Ship_List!$H$9/C53</f>
        <v>188.67924528301893</v>
      </c>
      <c r="F53" s="21">
        <f t="shared" si="15"/>
        <v>20366</v>
      </c>
      <c r="G53" s="23">
        <f t="shared" si="7"/>
        <v>5.299999999999998</v>
      </c>
      <c r="H53">
        <f t="shared" si="3"/>
        <v>203660</v>
      </c>
      <c r="I53">
        <f>Ship_List!$H$10/G53</f>
        <v>18867.924528301894</v>
      </c>
      <c r="J53" s="25">
        <f t="shared" si="14"/>
        <v>0.81132075471698106</v>
      </c>
      <c r="K53" s="23">
        <f t="shared" si="8"/>
        <v>5.299999999999998</v>
      </c>
      <c r="L53">
        <f t="shared" si="9"/>
        <v>2036600</v>
      </c>
      <c r="M53">
        <f>Ship_List!$H$11/K53</f>
        <v>188679.24528301894</v>
      </c>
      <c r="N53" s="25">
        <f t="shared" si="10"/>
        <v>0.81132075471698106</v>
      </c>
    </row>
    <row r="54" spans="2:14" x14ac:dyDescent="0.3">
      <c r="B54">
        <f t="shared" si="5"/>
        <v>44</v>
      </c>
      <c r="C54" s="23">
        <f t="shared" si="12"/>
        <v>5.3999999999999977</v>
      </c>
      <c r="D54" s="25">
        <f t="shared" si="13"/>
        <v>0.81481481481481477</v>
      </c>
      <c r="E54">
        <f>Ship_List!$H$9/C54</f>
        <v>185.18518518518528</v>
      </c>
      <c r="F54" s="21">
        <f t="shared" si="15"/>
        <v>21312</v>
      </c>
      <c r="G54" s="23">
        <f t="shared" si="7"/>
        <v>5.3999999999999977</v>
      </c>
      <c r="H54">
        <f t="shared" si="3"/>
        <v>213120</v>
      </c>
      <c r="I54">
        <f>Ship_List!$H$10/G54</f>
        <v>18518.518518518526</v>
      </c>
      <c r="J54" s="25">
        <f t="shared" si="14"/>
        <v>0.81481481481481477</v>
      </c>
      <c r="K54" s="23">
        <f t="shared" si="8"/>
        <v>5.3999999999999977</v>
      </c>
      <c r="L54">
        <f t="shared" si="9"/>
        <v>2131200</v>
      </c>
      <c r="M54">
        <f>Ship_List!$H$11/K54</f>
        <v>185185.18518518526</v>
      </c>
      <c r="N54" s="25">
        <f t="shared" si="10"/>
        <v>0.81481481481481477</v>
      </c>
    </row>
    <row r="55" spans="2:14" x14ac:dyDescent="0.3">
      <c r="B55">
        <f t="shared" si="5"/>
        <v>45</v>
      </c>
      <c r="C55" s="23">
        <f t="shared" si="12"/>
        <v>5.4999999999999973</v>
      </c>
      <c r="D55" s="25">
        <f t="shared" si="13"/>
        <v>0.81818181818181812</v>
      </c>
      <c r="E55">
        <f>Ship_List!$H$9/C55</f>
        <v>181.8181818181819</v>
      </c>
      <c r="F55" s="21">
        <f t="shared" si="15"/>
        <v>22280</v>
      </c>
      <c r="G55" s="23">
        <f t="shared" si="7"/>
        <v>5.4999999999999973</v>
      </c>
      <c r="H55">
        <f t="shared" si="3"/>
        <v>222800</v>
      </c>
      <c r="I55">
        <f>Ship_List!$H$10/G55</f>
        <v>18181.818181818191</v>
      </c>
      <c r="J55" s="25">
        <f t="shared" si="14"/>
        <v>0.81818181818181812</v>
      </c>
      <c r="K55" s="23">
        <f t="shared" si="8"/>
        <v>5.4999999999999973</v>
      </c>
      <c r="L55">
        <f t="shared" si="9"/>
        <v>2228000</v>
      </c>
      <c r="M55">
        <f>Ship_List!$H$11/K55</f>
        <v>181818.18181818191</v>
      </c>
      <c r="N55" s="25">
        <f t="shared" si="10"/>
        <v>0.81818181818181812</v>
      </c>
    </row>
    <row r="56" spans="2:14" x14ac:dyDescent="0.3">
      <c r="B56">
        <f t="shared" si="5"/>
        <v>46</v>
      </c>
      <c r="C56" s="23">
        <f t="shared" si="12"/>
        <v>5.599999999999997</v>
      </c>
      <c r="D56" s="25">
        <f t="shared" si="13"/>
        <v>0.82142857142857129</v>
      </c>
      <c r="E56">
        <f>Ship_List!$H$9/C56</f>
        <v>178.57142857142867</v>
      </c>
      <c r="F56" s="21">
        <f t="shared" si="15"/>
        <v>23270</v>
      </c>
      <c r="G56" s="23">
        <f t="shared" si="7"/>
        <v>5.599999999999997</v>
      </c>
      <c r="H56">
        <f t="shared" si="3"/>
        <v>232700</v>
      </c>
      <c r="I56">
        <f>Ship_List!$H$10/G56</f>
        <v>17857.142857142866</v>
      </c>
      <c r="J56" s="25">
        <f t="shared" si="14"/>
        <v>0.82142857142857129</v>
      </c>
      <c r="K56" s="23">
        <f t="shared" si="8"/>
        <v>5.599999999999997</v>
      </c>
      <c r="L56">
        <f t="shared" si="9"/>
        <v>2327000</v>
      </c>
      <c r="M56">
        <f>Ship_List!$H$11/K56</f>
        <v>178571.42857142867</v>
      </c>
      <c r="N56" s="25">
        <f t="shared" si="10"/>
        <v>0.8214285714285714</v>
      </c>
    </row>
    <row r="57" spans="2:14" x14ac:dyDescent="0.3">
      <c r="B57">
        <f t="shared" si="5"/>
        <v>47</v>
      </c>
      <c r="C57" s="23">
        <f t="shared" si="12"/>
        <v>5.6999999999999966</v>
      </c>
      <c r="D57" s="25">
        <f t="shared" si="13"/>
        <v>0.82456140350877183</v>
      </c>
      <c r="E57">
        <f>Ship_List!$H$9/C57</f>
        <v>175.43859649122817</v>
      </c>
      <c r="F57" s="21">
        <f t="shared" si="15"/>
        <v>24282</v>
      </c>
      <c r="G57" s="23">
        <f t="shared" si="7"/>
        <v>5.6999999999999966</v>
      </c>
      <c r="H57">
        <f t="shared" si="3"/>
        <v>242820</v>
      </c>
      <c r="I57">
        <f>Ship_List!$H$10/G57</f>
        <v>17543.859649122816</v>
      </c>
      <c r="J57" s="25">
        <f t="shared" si="14"/>
        <v>0.82456140350877194</v>
      </c>
      <c r="K57" s="23">
        <f t="shared" si="8"/>
        <v>5.6999999999999966</v>
      </c>
      <c r="L57">
        <f t="shared" si="9"/>
        <v>2428200</v>
      </c>
      <c r="M57">
        <f>Ship_List!$H$11/K57</f>
        <v>175438.59649122818</v>
      </c>
      <c r="N57" s="25">
        <f t="shared" si="10"/>
        <v>0.82456140350877183</v>
      </c>
    </row>
    <row r="58" spans="2:14" x14ac:dyDescent="0.3">
      <c r="B58">
        <f t="shared" si="5"/>
        <v>48</v>
      </c>
      <c r="C58" s="23">
        <f t="shared" si="12"/>
        <v>5.7999999999999963</v>
      </c>
      <c r="D58" s="25">
        <f t="shared" si="13"/>
        <v>0.8275862068965516</v>
      </c>
      <c r="E58">
        <f>Ship_List!$H$9/C58</f>
        <v>172.4137931034484</v>
      </c>
      <c r="F58" s="21">
        <f t="shared" si="15"/>
        <v>25316</v>
      </c>
      <c r="G58" s="23">
        <f t="shared" si="7"/>
        <v>5.7999999999999963</v>
      </c>
      <c r="H58">
        <f t="shared" si="3"/>
        <v>253160</v>
      </c>
      <c r="I58">
        <f>Ship_List!$H$10/G58</f>
        <v>17241.379310344837</v>
      </c>
      <c r="J58" s="25">
        <f t="shared" si="14"/>
        <v>0.8275862068965516</v>
      </c>
      <c r="K58" s="23">
        <f t="shared" si="8"/>
        <v>5.7999999999999963</v>
      </c>
      <c r="L58">
        <f t="shared" si="9"/>
        <v>2531600</v>
      </c>
      <c r="M58">
        <f>Ship_List!$H$11/K58</f>
        <v>172413.79310344838</v>
      </c>
      <c r="N58" s="25">
        <f t="shared" si="10"/>
        <v>0.8275862068965516</v>
      </c>
    </row>
    <row r="59" spans="2:14" x14ac:dyDescent="0.3">
      <c r="B59">
        <f t="shared" si="5"/>
        <v>49</v>
      </c>
      <c r="C59" s="23">
        <f t="shared" si="12"/>
        <v>5.8999999999999959</v>
      </c>
      <c r="D59" s="25">
        <f t="shared" si="13"/>
        <v>0.83050847457627108</v>
      </c>
      <c r="E59">
        <f>Ship_List!$H$9/C59</f>
        <v>169.49152542372894</v>
      </c>
      <c r="F59" s="21">
        <f t="shared" si="15"/>
        <v>26372</v>
      </c>
      <c r="G59" s="23">
        <f t="shared" si="7"/>
        <v>5.8999999999999959</v>
      </c>
      <c r="H59">
        <f t="shared" si="3"/>
        <v>263720</v>
      </c>
      <c r="I59">
        <f>Ship_List!$H$10/G59</f>
        <v>16949.152542372893</v>
      </c>
      <c r="J59" s="25">
        <f t="shared" si="14"/>
        <v>0.83050847457627108</v>
      </c>
      <c r="K59" s="23">
        <f t="shared" si="8"/>
        <v>5.8999999999999959</v>
      </c>
      <c r="L59">
        <f t="shared" si="9"/>
        <v>2637200</v>
      </c>
      <c r="M59">
        <f>Ship_List!$H$11/K59</f>
        <v>169491.52542372892</v>
      </c>
      <c r="N59" s="25">
        <f t="shared" si="10"/>
        <v>0.83050847457627119</v>
      </c>
    </row>
    <row r="60" spans="2:14" x14ac:dyDescent="0.3">
      <c r="B60">
        <f t="shared" si="5"/>
        <v>50</v>
      </c>
      <c r="C60" s="23">
        <f t="shared" si="12"/>
        <v>5.9999999999999956</v>
      </c>
      <c r="D60" s="25">
        <f t="shared" si="13"/>
        <v>0.83333333333333326</v>
      </c>
      <c r="E60">
        <f>Ship_List!$H$9/C60</f>
        <v>166.6666666666668</v>
      </c>
      <c r="F60" s="21">
        <f t="shared" si="15"/>
        <v>27450</v>
      </c>
      <c r="G60" s="23">
        <f t="shared" si="7"/>
        <v>5.9999999999999956</v>
      </c>
      <c r="H60">
        <f t="shared" si="3"/>
        <v>274500</v>
      </c>
      <c r="I60">
        <f>Ship_List!$H$10/G60</f>
        <v>16666.666666666679</v>
      </c>
      <c r="J60" s="25">
        <f t="shared" si="14"/>
        <v>0.83333333333333315</v>
      </c>
      <c r="K60" s="23">
        <f t="shared" si="8"/>
        <v>5.9999999999999956</v>
      </c>
      <c r="L60">
        <f t="shared" si="9"/>
        <v>2745000</v>
      </c>
      <c r="M60">
        <f>Ship_List!$H$11/K60</f>
        <v>166666.6666666668</v>
      </c>
      <c r="N60" s="25">
        <f t="shared" si="10"/>
        <v>0.83333333333333326</v>
      </c>
    </row>
    <row r="61" spans="2:14" x14ac:dyDescent="0.3">
      <c r="B61">
        <f t="shared" si="5"/>
        <v>51</v>
      </c>
      <c r="C61" s="23">
        <f t="shared" si="12"/>
        <v>6.0999999999999952</v>
      </c>
      <c r="D61" s="25">
        <f t="shared" si="13"/>
        <v>0.83606557377049173</v>
      </c>
      <c r="E61">
        <f>Ship_List!$H$9/C61</f>
        <v>163.93442622950832</v>
      </c>
      <c r="F61" s="21">
        <f t="shared" si="15"/>
        <v>28550</v>
      </c>
      <c r="G61" s="23">
        <f t="shared" si="7"/>
        <v>6.0999999999999952</v>
      </c>
      <c r="H61">
        <f t="shared" si="3"/>
        <v>285500</v>
      </c>
      <c r="I61">
        <f>Ship_List!$H$10/G61</f>
        <v>16393.442622950832</v>
      </c>
      <c r="J61" s="25">
        <f t="shared" si="14"/>
        <v>0.83606557377049173</v>
      </c>
      <c r="K61" s="23">
        <f t="shared" si="8"/>
        <v>6.0999999999999952</v>
      </c>
      <c r="L61">
        <f t="shared" si="9"/>
        <v>2855000</v>
      </c>
      <c r="M61">
        <f>Ship_List!$H$11/K61</f>
        <v>163934.42622950833</v>
      </c>
      <c r="N61" s="25">
        <f t="shared" si="10"/>
        <v>0.83606557377049162</v>
      </c>
    </row>
    <row r="62" spans="2:14" x14ac:dyDescent="0.3">
      <c r="B62">
        <f t="shared" si="5"/>
        <v>52</v>
      </c>
      <c r="C62" s="23">
        <f t="shared" si="12"/>
        <v>6.1999999999999948</v>
      </c>
      <c r="D62" s="25">
        <f t="shared" si="13"/>
        <v>0.83870967741935465</v>
      </c>
      <c r="E62">
        <f>Ship_List!$H$9/C62</f>
        <v>161.2903225806453</v>
      </c>
      <c r="F62" s="21">
        <f t="shared" si="15"/>
        <v>29672</v>
      </c>
      <c r="G62" s="23">
        <f t="shared" si="7"/>
        <v>6.1999999999999948</v>
      </c>
      <c r="H62">
        <f t="shared" si="3"/>
        <v>296720</v>
      </c>
      <c r="I62">
        <f>Ship_List!$H$10/G62</f>
        <v>16129.03225806453</v>
      </c>
      <c r="J62" s="25">
        <f t="shared" si="14"/>
        <v>0.83870967741935465</v>
      </c>
      <c r="K62" s="23">
        <f t="shared" si="8"/>
        <v>6.1999999999999948</v>
      </c>
      <c r="L62">
        <f t="shared" si="9"/>
        <v>2967200</v>
      </c>
      <c r="M62">
        <f>Ship_List!$H$11/K62</f>
        <v>161290.3225806453</v>
      </c>
      <c r="N62" s="25">
        <f t="shared" si="10"/>
        <v>0.83870967741935465</v>
      </c>
    </row>
    <row r="63" spans="2:14" x14ac:dyDescent="0.3">
      <c r="B63">
        <f t="shared" si="5"/>
        <v>53</v>
      </c>
      <c r="C63" s="23">
        <f t="shared" si="12"/>
        <v>6.2999999999999945</v>
      </c>
      <c r="D63" s="25">
        <f t="shared" si="13"/>
        <v>0.84126984126984106</v>
      </c>
      <c r="E63">
        <f>Ship_List!$H$9/C63</f>
        <v>158.73015873015888</v>
      </c>
      <c r="F63" s="21">
        <f t="shared" si="15"/>
        <v>30816</v>
      </c>
      <c r="G63" s="23">
        <f t="shared" si="7"/>
        <v>6.2999999999999945</v>
      </c>
      <c r="H63">
        <f t="shared" si="3"/>
        <v>308160</v>
      </c>
      <c r="I63">
        <f>Ship_List!$H$10/G63</f>
        <v>15873.015873015887</v>
      </c>
      <c r="J63" s="25">
        <f t="shared" si="14"/>
        <v>0.84126984126984117</v>
      </c>
      <c r="K63" s="23">
        <f t="shared" si="8"/>
        <v>6.2999999999999945</v>
      </c>
      <c r="L63">
        <f t="shared" si="9"/>
        <v>3081600</v>
      </c>
      <c r="M63">
        <f>Ship_List!$H$11/K63</f>
        <v>158730.15873015887</v>
      </c>
      <c r="N63" s="25">
        <f t="shared" si="10"/>
        <v>0.84126984126984117</v>
      </c>
    </row>
    <row r="64" spans="2:14" x14ac:dyDescent="0.3">
      <c r="B64">
        <f t="shared" si="5"/>
        <v>54</v>
      </c>
      <c r="C64" s="23">
        <f t="shared" si="12"/>
        <v>6.3999999999999941</v>
      </c>
      <c r="D64" s="25">
        <f t="shared" si="13"/>
        <v>0.84374999999999989</v>
      </c>
      <c r="E64">
        <f>Ship_List!$H$9/C64</f>
        <v>156.25000000000014</v>
      </c>
      <c r="F64" s="21">
        <f t="shared" si="15"/>
        <v>31982</v>
      </c>
      <c r="G64" s="23">
        <f t="shared" si="7"/>
        <v>6.3999999999999941</v>
      </c>
      <c r="H64">
        <f t="shared" si="3"/>
        <v>319820</v>
      </c>
      <c r="I64">
        <f>Ship_List!$H$10/G64</f>
        <v>15625.000000000015</v>
      </c>
      <c r="J64" s="25">
        <f t="shared" si="14"/>
        <v>0.84374999999999989</v>
      </c>
      <c r="K64" s="23">
        <f t="shared" si="8"/>
        <v>6.3999999999999941</v>
      </c>
      <c r="L64">
        <f t="shared" si="9"/>
        <v>3198200</v>
      </c>
      <c r="M64">
        <f>Ship_List!$H$11/K64</f>
        <v>156250.00000000015</v>
      </c>
      <c r="N64" s="25">
        <f t="shared" si="10"/>
        <v>0.84374999999999989</v>
      </c>
    </row>
    <row r="65" spans="2:14" x14ac:dyDescent="0.3">
      <c r="B65">
        <f t="shared" si="5"/>
        <v>55</v>
      </c>
      <c r="C65" s="23">
        <f t="shared" si="12"/>
        <v>6.4999999999999938</v>
      </c>
      <c r="D65" s="25">
        <f t="shared" si="13"/>
        <v>0.84615384615384592</v>
      </c>
      <c r="E65">
        <f>Ship_List!$H$9/C65</f>
        <v>153.84615384615398</v>
      </c>
      <c r="F65" s="21">
        <f t="shared" si="15"/>
        <v>33170</v>
      </c>
      <c r="G65" s="23">
        <f t="shared" si="7"/>
        <v>6.4999999999999938</v>
      </c>
      <c r="H65">
        <f t="shared" si="3"/>
        <v>331700</v>
      </c>
      <c r="I65">
        <f>Ship_List!$H$10/G65</f>
        <v>15384.615384615399</v>
      </c>
      <c r="J65" s="25">
        <f t="shared" si="14"/>
        <v>0.84615384615384592</v>
      </c>
      <c r="K65" s="23">
        <f t="shared" si="8"/>
        <v>6.4999999999999938</v>
      </c>
      <c r="L65">
        <f t="shared" si="9"/>
        <v>3317000</v>
      </c>
      <c r="M65">
        <f>Ship_List!$H$11/K65</f>
        <v>153846.15384615399</v>
      </c>
      <c r="N65" s="25">
        <f t="shared" si="10"/>
        <v>0.84615384615384603</v>
      </c>
    </row>
    <row r="66" spans="2:14" x14ac:dyDescent="0.3">
      <c r="B66">
        <f t="shared" si="5"/>
        <v>56</v>
      </c>
      <c r="C66" s="23">
        <f t="shared" si="12"/>
        <v>6.5999999999999934</v>
      </c>
      <c r="D66" s="25">
        <f t="shared" si="13"/>
        <v>0.84848484848484829</v>
      </c>
      <c r="E66">
        <f>Ship_List!$H$9/C66</f>
        <v>151.51515151515167</v>
      </c>
      <c r="F66" s="21">
        <f t="shared" si="15"/>
        <v>34380</v>
      </c>
      <c r="G66" s="23">
        <f t="shared" si="7"/>
        <v>6.5999999999999934</v>
      </c>
      <c r="H66">
        <f t="shared" si="3"/>
        <v>343800</v>
      </c>
      <c r="I66">
        <f>Ship_List!$H$10/G66</f>
        <v>15151.515151515167</v>
      </c>
      <c r="J66" s="25">
        <f t="shared" si="14"/>
        <v>0.84848484848484829</v>
      </c>
      <c r="K66" s="23">
        <f t="shared" si="8"/>
        <v>6.5999999999999934</v>
      </c>
      <c r="L66">
        <f t="shared" si="9"/>
        <v>3438000</v>
      </c>
      <c r="M66">
        <f>Ship_List!$H$11/K66</f>
        <v>151515.15151515167</v>
      </c>
      <c r="N66" s="25">
        <f t="shared" si="10"/>
        <v>0.8484848484848484</v>
      </c>
    </row>
    <row r="67" spans="2:14" x14ac:dyDescent="0.3">
      <c r="B67">
        <f t="shared" si="5"/>
        <v>57</v>
      </c>
      <c r="C67" s="23">
        <f t="shared" si="12"/>
        <v>6.6999999999999931</v>
      </c>
      <c r="D67" s="25">
        <f t="shared" si="13"/>
        <v>0.85074626865671621</v>
      </c>
      <c r="E67">
        <f>Ship_List!$H$9/C67</f>
        <v>149.25373134328373</v>
      </c>
      <c r="F67" s="21">
        <f t="shared" si="15"/>
        <v>35612</v>
      </c>
      <c r="G67" s="23">
        <f t="shared" si="7"/>
        <v>6.6999999999999931</v>
      </c>
      <c r="H67">
        <f t="shared" si="3"/>
        <v>356120</v>
      </c>
      <c r="I67">
        <f>Ship_List!$H$10/G67</f>
        <v>14925.373134328374</v>
      </c>
      <c r="J67" s="25">
        <f t="shared" si="14"/>
        <v>0.85074626865671632</v>
      </c>
      <c r="K67" s="23">
        <f t="shared" si="8"/>
        <v>6.6999999999999931</v>
      </c>
      <c r="L67">
        <f t="shared" si="9"/>
        <v>3561200</v>
      </c>
      <c r="M67">
        <f>Ship_List!$H$11/K67</f>
        <v>149253.73134328373</v>
      </c>
      <c r="N67" s="25">
        <f t="shared" si="10"/>
        <v>0.85074626865671621</v>
      </c>
    </row>
    <row r="68" spans="2:14" x14ac:dyDescent="0.3">
      <c r="B68">
        <f t="shared" si="5"/>
        <v>58</v>
      </c>
      <c r="C68" s="23">
        <f t="shared" si="12"/>
        <v>6.7999999999999927</v>
      </c>
      <c r="D68" s="25">
        <f t="shared" si="13"/>
        <v>0.85294117647058809</v>
      </c>
      <c r="E68">
        <f>Ship_List!$H$9/C68</f>
        <v>147.05882352941191</v>
      </c>
      <c r="F68" s="21">
        <f t="shared" si="15"/>
        <v>36866</v>
      </c>
      <c r="G68" s="23">
        <f t="shared" si="7"/>
        <v>6.7999999999999927</v>
      </c>
      <c r="H68">
        <f t="shared" si="3"/>
        <v>368660</v>
      </c>
      <c r="I68">
        <f>Ship_List!$H$10/G68</f>
        <v>14705.882352941193</v>
      </c>
      <c r="J68" s="25">
        <f t="shared" si="14"/>
        <v>0.85294117647058809</v>
      </c>
      <c r="K68" s="23">
        <f t="shared" si="8"/>
        <v>6.7999999999999927</v>
      </c>
      <c r="L68">
        <f t="shared" si="9"/>
        <v>3686600</v>
      </c>
      <c r="M68">
        <f>Ship_List!$H$11/K68</f>
        <v>147058.82352941192</v>
      </c>
      <c r="N68" s="25">
        <f t="shared" si="10"/>
        <v>0.85294117647058809</v>
      </c>
    </row>
    <row r="69" spans="2:14" x14ac:dyDescent="0.3">
      <c r="B69">
        <f t="shared" si="5"/>
        <v>59</v>
      </c>
      <c r="C69" s="23">
        <f t="shared" si="12"/>
        <v>6.8999999999999924</v>
      </c>
      <c r="D69" s="25">
        <f t="shared" si="13"/>
        <v>0.85507246376811574</v>
      </c>
      <c r="E69">
        <f>Ship_List!$H$9/C69</f>
        <v>144.92753623188423</v>
      </c>
      <c r="F69" s="21">
        <f t="shared" si="15"/>
        <v>38142</v>
      </c>
      <c r="G69" s="23">
        <f t="shared" si="7"/>
        <v>6.8999999999999924</v>
      </c>
      <c r="H69">
        <f t="shared" si="3"/>
        <v>381420</v>
      </c>
      <c r="I69">
        <f>Ship_List!$H$10/G69</f>
        <v>14492.753623188422</v>
      </c>
      <c r="J69" s="25">
        <f t="shared" si="14"/>
        <v>0.85507246376811585</v>
      </c>
      <c r="K69" s="23">
        <f t="shared" si="8"/>
        <v>6.8999999999999924</v>
      </c>
      <c r="L69">
        <f t="shared" si="9"/>
        <v>3814200</v>
      </c>
      <c r="M69">
        <f>Ship_List!$H$11/K69</f>
        <v>144927.53623188421</v>
      </c>
      <c r="N69" s="25">
        <f t="shared" si="10"/>
        <v>0.85507246376811574</v>
      </c>
    </row>
    <row r="70" spans="2:14" x14ac:dyDescent="0.3">
      <c r="B70">
        <f t="shared" si="5"/>
        <v>60</v>
      </c>
      <c r="C70" s="23">
        <f t="shared" si="12"/>
        <v>6.999999999999992</v>
      </c>
      <c r="D70" s="25">
        <f t="shared" si="13"/>
        <v>0.85714285714285698</v>
      </c>
      <c r="E70">
        <f>Ship_List!$H$9/C70</f>
        <v>142.85714285714303</v>
      </c>
      <c r="F70" s="21">
        <f t="shared" si="15"/>
        <v>39440</v>
      </c>
      <c r="G70" s="23">
        <f t="shared" si="7"/>
        <v>6.999999999999992</v>
      </c>
      <c r="H70">
        <f t="shared" si="3"/>
        <v>394400</v>
      </c>
      <c r="I70">
        <f>Ship_List!$H$10/G70</f>
        <v>14285.714285714303</v>
      </c>
      <c r="J70" s="25">
        <f t="shared" si="14"/>
        <v>0.85714285714285698</v>
      </c>
      <c r="K70" s="23">
        <f t="shared" si="8"/>
        <v>6.999999999999992</v>
      </c>
      <c r="L70">
        <f t="shared" si="9"/>
        <v>3944000</v>
      </c>
      <c r="M70">
        <f>Ship_List!$H$11/K70</f>
        <v>142857.14285714302</v>
      </c>
      <c r="N70" s="25">
        <f t="shared" si="10"/>
        <v>0.8571428571428571</v>
      </c>
    </row>
    <row r="71" spans="2:14" x14ac:dyDescent="0.3">
      <c r="B71">
        <f t="shared" si="5"/>
        <v>61</v>
      </c>
      <c r="C71" s="23">
        <f t="shared" si="12"/>
        <v>7.0999999999999917</v>
      </c>
      <c r="D71" s="25">
        <f t="shared" si="13"/>
        <v>0.85915492957746464</v>
      </c>
      <c r="E71">
        <f>Ship_List!$H$9/C71</f>
        <v>140.84507042253537</v>
      </c>
      <c r="F71" s="21">
        <f t="shared" si="15"/>
        <v>40760</v>
      </c>
      <c r="G71" s="23">
        <f t="shared" si="7"/>
        <v>7.0999999999999917</v>
      </c>
      <c r="H71">
        <f t="shared" si="3"/>
        <v>407600</v>
      </c>
      <c r="I71">
        <f>Ship_List!$H$10/G71</f>
        <v>14084.507042253537</v>
      </c>
      <c r="J71" s="25">
        <f t="shared" si="14"/>
        <v>0.85915492957746464</v>
      </c>
      <c r="K71" s="23">
        <f t="shared" si="8"/>
        <v>7.0999999999999917</v>
      </c>
      <c r="L71">
        <f t="shared" si="9"/>
        <v>4076000</v>
      </c>
      <c r="M71">
        <f>Ship_List!$H$11/K71</f>
        <v>140845.07042253538</v>
      </c>
      <c r="N71" s="25">
        <f t="shared" si="10"/>
        <v>0.85915492957746453</v>
      </c>
    </row>
    <row r="72" spans="2:14" x14ac:dyDescent="0.3">
      <c r="B72">
        <f t="shared" si="5"/>
        <v>62</v>
      </c>
      <c r="C72" s="23">
        <f t="shared" si="12"/>
        <v>7.1999999999999913</v>
      </c>
      <c r="D72" s="25">
        <f t="shared" si="13"/>
        <v>0.86111111111111094</v>
      </c>
      <c r="E72">
        <f>Ship_List!$H$9/C72</f>
        <v>138.88888888888906</v>
      </c>
      <c r="F72" s="21">
        <f t="shared" si="15"/>
        <v>42102</v>
      </c>
      <c r="G72" s="23">
        <f t="shared" si="7"/>
        <v>7.1999999999999913</v>
      </c>
      <c r="H72">
        <f t="shared" si="3"/>
        <v>421020</v>
      </c>
      <c r="I72">
        <f>Ship_List!$H$10/G72</f>
        <v>13888.888888888905</v>
      </c>
      <c r="J72" s="25">
        <f t="shared" si="14"/>
        <v>0.86111111111111094</v>
      </c>
      <c r="K72" s="23">
        <f t="shared" si="8"/>
        <v>7.1999999999999913</v>
      </c>
      <c r="L72">
        <f t="shared" si="9"/>
        <v>4210200</v>
      </c>
      <c r="M72">
        <f>Ship_List!$H$11/K72</f>
        <v>138888.88888888905</v>
      </c>
      <c r="N72" s="25">
        <f t="shared" si="10"/>
        <v>0.86111111111111105</v>
      </c>
    </row>
    <row r="73" spans="2:14" x14ac:dyDescent="0.3">
      <c r="B73">
        <f t="shared" si="5"/>
        <v>63</v>
      </c>
      <c r="C73" s="23">
        <f t="shared" si="12"/>
        <v>7.2999999999999909</v>
      </c>
      <c r="D73" s="25">
        <f t="shared" si="13"/>
        <v>0.86301369863013677</v>
      </c>
      <c r="E73">
        <f>Ship_List!$H$9/C73</f>
        <v>136.98630136986318</v>
      </c>
      <c r="F73" s="21">
        <f t="shared" si="15"/>
        <v>43466</v>
      </c>
      <c r="G73" s="23">
        <f t="shared" si="7"/>
        <v>7.2999999999999909</v>
      </c>
      <c r="H73">
        <f t="shared" si="3"/>
        <v>434660</v>
      </c>
      <c r="I73">
        <f>Ship_List!$H$10/G73</f>
        <v>13698.630136986318</v>
      </c>
      <c r="J73" s="25">
        <f t="shared" si="14"/>
        <v>0.86301369863013677</v>
      </c>
      <c r="K73" s="23">
        <f t="shared" si="8"/>
        <v>7.2999999999999909</v>
      </c>
      <c r="L73">
        <f t="shared" si="9"/>
        <v>4346600</v>
      </c>
      <c r="M73">
        <f>Ship_List!$H$11/K73</f>
        <v>136986.30136986318</v>
      </c>
      <c r="N73" s="25">
        <f t="shared" si="10"/>
        <v>0.86301369863013677</v>
      </c>
    </row>
    <row r="74" spans="2:14" x14ac:dyDescent="0.3">
      <c r="B74">
        <f t="shared" si="5"/>
        <v>64</v>
      </c>
      <c r="C74" s="23">
        <f t="shared" si="12"/>
        <v>7.3999999999999906</v>
      </c>
      <c r="D74" s="25">
        <f t="shared" si="13"/>
        <v>0.86486486486486469</v>
      </c>
      <c r="E74">
        <f>Ship_List!$H$9/C74</f>
        <v>135.1351351351353</v>
      </c>
      <c r="F74" s="21">
        <f t="shared" si="15"/>
        <v>44852</v>
      </c>
      <c r="G74" s="23">
        <f t="shared" si="7"/>
        <v>7.3999999999999906</v>
      </c>
      <c r="H74">
        <f t="shared" si="3"/>
        <v>448520</v>
      </c>
      <c r="I74">
        <f>Ship_List!$H$10/G74</f>
        <v>13513.513513513532</v>
      </c>
      <c r="J74" s="25">
        <f t="shared" si="14"/>
        <v>0.86486486486486469</v>
      </c>
      <c r="K74" s="23">
        <f t="shared" si="8"/>
        <v>7.3999999999999906</v>
      </c>
      <c r="L74">
        <f t="shared" si="9"/>
        <v>4485200</v>
      </c>
      <c r="M74">
        <f>Ship_List!$H$11/K74</f>
        <v>135135.13513513529</v>
      </c>
      <c r="N74" s="25">
        <f t="shared" si="10"/>
        <v>0.86486486486486469</v>
      </c>
    </row>
    <row r="75" spans="2:14" x14ac:dyDescent="0.3">
      <c r="B75">
        <f t="shared" si="5"/>
        <v>65</v>
      </c>
      <c r="C75" s="23">
        <f t="shared" ref="C75:C109" si="16">C74+$E$6</f>
        <v>7.4999999999999902</v>
      </c>
      <c r="D75" s="25">
        <f t="shared" ref="D75:D106" si="17">($E$10-E75)/$E$10</f>
        <v>0.86666666666666647</v>
      </c>
      <c r="E75">
        <f>Ship_List!$H$9/C75</f>
        <v>133.33333333333351</v>
      </c>
      <c r="F75" s="21">
        <f t="shared" si="15"/>
        <v>46260</v>
      </c>
      <c r="G75" s="23">
        <f t="shared" si="7"/>
        <v>7.4999999999999902</v>
      </c>
      <c r="H75">
        <f t="shared" ref="H75:H138" si="18">F75*$F$6</f>
        <v>462600</v>
      </c>
      <c r="I75">
        <f>Ship_List!$H$10/G75</f>
        <v>13333.33333333335</v>
      </c>
      <c r="J75" s="25">
        <f t="shared" ref="J75:J106" si="19">($I$10-I75)/$I$10</f>
        <v>0.86666666666666659</v>
      </c>
      <c r="K75" s="23">
        <f t="shared" si="8"/>
        <v>7.4999999999999902</v>
      </c>
      <c r="L75">
        <f t="shared" si="9"/>
        <v>4626000</v>
      </c>
      <c r="M75">
        <f>Ship_List!$H$11/K75</f>
        <v>133333.33333333352</v>
      </c>
      <c r="N75" s="25">
        <f t="shared" si="10"/>
        <v>0.86666666666666647</v>
      </c>
    </row>
    <row r="76" spans="2:14" x14ac:dyDescent="0.3">
      <c r="B76">
        <f t="shared" ref="B76:B139" si="20">B75+1</f>
        <v>66</v>
      </c>
      <c r="C76" s="23">
        <f t="shared" si="16"/>
        <v>7.5999999999999899</v>
      </c>
      <c r="D76" s="25">
        <f t="shared" si="17"/>
        <v>0.86842105263157876</v>
      </c>
      <c r="E76">
        <f>Ship_List!$H$9/C76</f>
        <v>131.57894736842124</v>
      </c>
      <c r="F76" s="21">
        <f t="shared" si="15"/>
        <v>47690</v>
      </c>
      <c r="G76" s="23">
        <f t="shared" ref="G76:G139" si="21">G75+$E$6</f>
        <v>7.5999999999999899</v>
      </c>
      <c r="H76">
        <f t="shared" si="18"/>
        <v>476900</v>
      </c>
      <c r="I76">
        <f>Ship_List!$H$10/G76</f>
        <v>13157.894736842123</v>
      </c>
      <c r="J76" s="25">
        <f t="shared" si="19"/>
        <v>0.86842105263157876</v>
      </c>
      <c r="K76" s="23">
        <f t="shared" ref="K76:K139" si="22">K75+$E$6</f>
        <v>7.5999999999999899</v>
      </c>
      <c r="L76">
        <f t="shared" ref="L76:L139" si="23">H76*$F$6</f>
        <v>4769000</v>
      </c>
      <c r="M76">
        <f>Ship_List!$H$11/K76</f>
        <v>131578.94736842121</v>
      </c>
      <c r="N76" s="25">
        <f t="shared" ref="N76:N139" si="24">($M$10-M76)/$M$10</f>
        <v>0.86842105263157876</v>
      </c>
    </row>
    <row r="77" spans="2:14" x14ac:dyDescent="0.3">
      <c r="B77">
        <f t="shared" si="20"/>
        <v>67</v>
      </c>
      <c r="C77" s="23">
        <f t="shared" si="16"/>
        <v>7.6999999999999895</v>
      </c>
      <c r="D77" s="25">
        <f t="shared" si="17"/>
        <v>0.87012987012986986</v>
      </c>
      <c r="E77">
        <f>Ship_List!$H$9/C77</f>
        <v>129.87012987013006</v>
      </c>
      <c r="F77" s="21">
        <f t="shared" ref="F77:F108" si="25">F76+F76-F75+$D$6</f>
        <v>49142</v>
      </c>
      <c r="G77" s="23">
        <f t="shared" si="21"/>
        <v>7.6999999999999895</v>
      </c>
      <c r="H77">
        <f t="shared" si="18"/>
        <v>491420</v>
      </c>
      <c r="I77">
        <f>Ship_List!$H$10/G77</f>
        <v>12987.012987013004</v>
      </c>
      <c r="J77" s="25">
        <f t="shared" si="19"/>
        <v>0.87012987012986998</v>
      </c>
      <c r="K77" s="23">
        <f t="shared" si="22"/>
        <v>7.6999999999999895</v>
      </c>
      <c r="L77">
        <f t="shared" si="23"/>
        <v>4914200</v>
      </c>
      <c r="M77">
        <f>Ship_List!$H$11/K77</f>
        <v>129870.12987013004</v>
      </c>
      <c r="N77" s="25">
        <f t="shared" si="24"/>
        <v>0.87012987012986998</v>
      </c>
    </row>
    <row r="78" spans="2:14" x14ac:dyDescent="0.3">
      <c r="B78">
        <f t="shared" si="20"/>
        <v>68</v>
      </c>
      <c r="C78" s="23">
        <f t="shared" si="16"/>
        <v>7.7999999999999892</v>
      </c>
      <c r="D78" s="25">
        <f t="shared" si="17"/>
        <v>0.87179487179487158</v>
      </c>
      <c r="E78">
        <f>Ship_List!$H$9/C78</f>
        <v>128.20512820512837</v>
      </c>
      <c r="F78" s="21">
        <f t="shared" si="25"/>
        <v>50616</v>
      </c>
      <c r="G78" s="23">
        <f t="shared" si="21"/>
        <v>7.7999999999999892</v>
      </c>
      <c r="H78">
        <f t="shared" si="18"/>
        <v>506160</v>
      </c>
      <c r="I78">
        <f>Ship_List!$H$10/G78</f>
        <v>12820.512820512839</v>
      </c>
      <c r="J78" s="25">
        <f t="shared" si="19"/>
        <v>0.87179487179487158</v>
      </c>
      <c r="K78" s="23">
        <f t="shared" si="22"/>
        <v>7.7999999999999892</v>
      </c>
      <c r="L78">
        <f t="shared" si="23"/>
        <v>5061600</v>
      </c>
      <c r="M78">
        <f>Ship_List!$H$11/K78</f>
        <v>128205.12820512838</v>
      </c>
      <c r="N78" s="25">
        <f t="shared" si="24"/>
        <v>0.87179487179487158</v>
      </c>
    </row>
    <row r="79" spans="2:14" x14ac:dyDescent="0.3">
      <c r="B79">
        <f t="shared" si="20"/>
        <v>69</v>
      </c>
      <c r="C79" s="23">
        <f t="shared" si="16"/>
        <v>7.8999999999999888</v>
      </c>
      <c r="D79" s="25">
        <f t="shared" si="17"/>
        <v>0.87341772151898711</v>
      </c>
      <c r="E79">
        <f>Ship_List!$H$9/C79</f>
        <v>126.58227848101284</v>
      </c>
      <c r="F79" s="21">
        <f t="shared" si="25"/>
        <v>52112</v>
      </c>
      <c r="G79" s="23">
        <f t="shared" si="21"/>
        <v>7.8999999999999888</v>
      </c>
      <c r="H79">
        <f t="shared" si="18"/>
        <v>521120</v>
      </c>
      <c r="I79">
        <f>Ship_List!$H$10/G79</f>
        <v>12658.227848101284</v>
      </c>
      <c r="J79" s="25">
        <f t="shared" si="19"/>
        <v>0.87341772151898711</v>
      </c>
      <c r="K79" s="23">
        <f t="shared" si="22"/>
        <v>7.8999999999999888</v>
      </c>
      <c r="L79">
        <f t="shared" si="23"/>
        <v>5211200</v>
      </c>
      <c r="M79">
        <f>Ship_List!$H$11/K79</f>
        <v>126582.27848101284</v>
      </c>
      <c r="N79" s="25">
        <f t="shared" si="24"/>
        <v>0.87341772151898722</v>
      </c>
    </row>
    <row r="80" spans="2:14" x14ac:dyDescent="0.3">
      <c r="B80">
        <f t="shared" si="20"/>
        <v>70</v>
      </c>
      <c r="C80" s="23">
        <f t="shared" si="16"/>
        <v>7.9999999999999885</v>
      </c>
      <c r="D80" s="25">
        <f t="shared" si="17"/>
        <v>0.87499999999999978</v>
      </c>
      <c r="E80">
        <f>Ship_List!$H$9/C80</f>
        <v>125.00000000000018</v>
      </c>
      <c r="F80" s="21">
        <f t="shared" si="25"/>
        <v>53630</v>
      </c>
      <c r="G80" s="23">
        <f t="shared" si="21"/>
        <v>7.9999999999999885</v>
      </c>
      <c r="H80">
        <f t="shared" si="18"/>
        <v>536300</v>
      </c>
      <c r="I80">
        <f>Ship_List!$H$10/G80</f>
        <v>12500.000000000018</v>
      </c>
      <c r="J80" s="25">
        <f t="shared" si="19"/>
        <v>0.87499999999999989</v>
      </c>
      <c r="K80" s="23">
        <f t="shared" si="22"/>
        <v>7.9999999999999885</v>
      </c>
      <c r="L80">
        <f t="shared" si="23"/>
        <v>5363000</v>
      </c>
      <c r="M80">
        <f>Ship_List!$H$11/K80</f>
        <v>125000.00000000017</v>
      </c>
      <c r="N80" s="25">
        <f t="shared" si="24"/>
        <v>0.87499999999999978</v>
      </c>
    </row>
    <row r="81" spans="2:14" x14ac:dyDescent="0.3">
      <c r="B81">
        <f t="shared" si="20"/>
        <v>71</v>
      </c>
      <c r="C81" s="23">
        <f t="shared" si="16"/>
        <v>8.099999999999989</v>
      </c>
      <c r="D81" s="25">
        <f t="shared" si="17"/>
        <v>0.87654320987654311</v>
      </c>
      <c r="E81">
        <f>Ship_List!$H$9/C81</f>
        <v>123.45679012345695</v>
      </c>
      <c r="F81" s="21">
        <f t="shared" si="25"/>
        <v>55170</v>
      </c>
      <c r="G81" s="23">
        <f t="shared" si="21"/>
        <v>8.099999999999989</v>
      </c>
      <c r="H81">
        <f t="shared" si="18"/>
        <v>551700</v>
      </c>
      <c r="I81">
        <f>Ship_List!$H$10/G81</f>
        <v>12345.679012345696</v>
      </c>
      <c r="J81" s="25">
        <f t="shared" si="19"/>
        <v>0.87654320987654299</v>
      </c>
      <c r="K81" s="23">
        <f t="shared" si="22"/>
        <v>8.099999999999989</v>
      </c>
      <c r="L81">
        <f t="shared" si="23"/>
        <v>5517000</v>
      </c>
      <c r="M81">
        <f>Ship_List!$H$11/K81</f>
        <v>123456.79012345696</v>
      </c>
      <c r="N81" s="25">
        <f t="shared" si="24"/>
        <v>0.87654320987654299</v>
      </c>
    </row>
    <row r="82" spans="2:14" x14ac:dyDescent="0.3">
      <c r="B82">
        <f t="shared" si="20"/>
        <v>72</v>
      </c>
      <c r="C82" s="23">
        <f t="shared" si="16"/>
        <v>8.1999999999999886</v>
      </c>
      <c r="D82" s="25">
        <f t="shared" si="17"/>
        <v>0.87804878048780477</v>
      </c>
      <c r="E82">
        <f>Ship_List!$H$9/C82</f>
        <v>121.95121951219529</v>
      </c>
      <c r="F82" s="21">
        <f t="shared" si="25"/>
        <v>56732</v>
      </c>
      <c r="G82" s="23">
        <f t="shared" si="21"/>
        <v>8.1999999999999886</v>
      </c>
      <c r="H82">
        <f t="shared" si="18"/>
        <v>567320</v>
      </c>
      <c r="I82">
        <f>Ship_List!$H$10/G82</f>
        <v>12195.121951219529</v>
      </c>
      <c r="J82" s="25">
        <f t="shared" si="19"/>
        <v>0.87804878048780477</v>
      </c>
      <c r="K82" s="23">
        <f t="shared" si="22"/>
        <v>8.1999999999999886</v>
      </c>
      <c r="L82">
        <f t="shared" si="23"/>
        <v>5673200</v>
      </c>
      <c r="M82">
        <f>Ship_List!$H$11/K82</f>
        <v>121951.2195121953</v>
      </c>
      <c r="N82" s="25">
        <f t="shared" si="24"/>
        <v>0.87804878048780466</v>
      </c>
    </row>
    <row r="83" spans="2:14" x14ac:dyDescent="0.3">
      <c r="B83">
        <f t="shared" si="20"/>
        <v>73</v>
      </c>
      <c r="C83" s="23">
        <f t="shared" si="16"/>
        <v>8.2999999999999883</v>
      </c>
      <c r="D83" s="25">
        <f t="shared" si="17"/>
        <v>0.87951807228915646</v>
      </c>
      <c r="E83">
        <f>Ship_List!$H$9/C83</f>
        <v>120.48192771084355</v>
      </c>
      <c r="F83" s="21">
        <f t="shared" si="25"/>
        <v>58316</v>
      </c>
      <c r="G83" s="23">
        <f t="shared" si="21"/>
        <v>8.2999999999999883</v>
      </c>
      <c r="H83">
        <f t="shared" si="18"/>
        <v>583160</v>
      </c>
      <c r="I83">
        <f>Ship_List!$H$10/G83</f>
        <v>12048.192771084354</v>
      </c>
      <c r="J83" s="25">
        <f t="shared" si="19"/>
        <v>0.87951807228915646</v>
      </c>
      <c r="K83" s="23">
        <f t="shared" si="22"/>
        <v>8.2999999999999883</v>
      </c>
      <c r="L83">
        <f t="shared" si="23"/>
        <v>5831600</v>
      </c>
      <c r="M83">
        <f>Ship_List!$H$11/K83</f>
        <v>120481.92771084355</v>
      </c>
      <c r="N83" s="25">
        <f t="shared" si="24"/>
        <v>0.87951807228915646</v>
      </c>
    </row>
    <row r="84" spans="2:14" x14ac:dyDescent="0.3">
      <c r="B84">
        <f t="shared" si="20"/>
        <v>74</v>
      </c>
      <c r="C84" s="23">
        <f t="shared" si="16"/>
        <v>8.3999999999999879</v>
      </c>
      <c r="D84" s="25">
        <f t="shared" si="17"/>
        <v>0.88095238095238071</v>
      </c>
      <c r="E84">
        <f>Ship_List!$H$9/C84</f>
        <v>119.04761904761922</v>
      </c>
      <c r="F84" s="21">
        <f t="shared" si="25"/>
        <v>59922</v>
      </c>
      <c r="G84" s="23">
        <f t="shared" si="21"/>
        <v>8.3999999999999879</v>
      </c>
      <c r="H84">
        <f t="shared" si="18"/>
        <v>599220</v>
      </c>
      <c r="I84">
        <f>Ship_List!$H$10/G84</f>
        <v>11904.761904761923</v>
      </c>
      <c r="J84" s="25">
        <f t="shared" si="19"/>
        <v>0.88095238095238082</v>
      </c>
      <c r="K84" s="23">
        <f t="shared" si="22"/>
        <v>8.3999999999999879</v>
      </c>
      <c r="L84">
        <f t="shared" si="23"/>
        <v>5992200</v>
      </c>
      <c r="M84">
        <f>Ship_List!$H$11/K84</f>
        <v>119047.61904761921</v>
      </c>
      <c r="N84" s="25">
        <f t="shared" si="24"/>
        <v>0.88095238095238082</v>
      </c>
    </row>
    <row r="85" spans="2:14" x14ac:dyDescent="0.3">
      <c r="B85">
        <f t="shared" si="20"/>
        <v>75</v>
      </c>
      <c r="C85" s="23">
        <f t="shared" si="16"/>
        <v>8.4999999999999876</v>
      </c>
      <c r="D85" s="25">
        <f t="shared" si="17"/>
        <v>0.88235294117647034</v>
      </c>
      <c r="E85">
        <f>Ship_List!$H$9/C85</f>
        <v>117.64705882352959</v>
      </c>
      <c r="F85" s="21">
        <f t="shared" si="25"/>
        <v>61550</v>
      </c>
      <c r="G85" s="23">
        <f t="shared" si="21"/>
        <v>8.4999999999999876</v>
      </c>
      <c r="H85">
        <f t="shared" si="18"/>
        <v>615500</v>
      </c>
      <c r="I85">
        <f>Ship_List!$H$10/G85</f>
        <v>11764.705882352959</v>
      </c>
      <c r="J85" s="25">
        <f t="shared" si="19"/>
        <v>0.88235294117647045</v>
      </c>
      <c r="K85" s="23">
        <f t="shared" si="22"/>
        <v>8.4999999999999876</v>
      </c>
      <c r="L85">
        <f t="shared" si="23"/>
        <v>6155000</v>
      </c>
      <c r="M85">
        <f>Ship_List!$H$11/K85</f>
        <v>117647.05882352959</v>
      </c>
      <c r="N85" s="25">
        <f t="shared" si="24"/>
        <v>0.88235294117647034</v>
      </c>
    </row>
    <row r="86" spans="2:14" x14ac:dyDescent="0.3">
      <c r="B86">
        <f t="shared" si="20"/>
        <v>76</v>
      </c>
      <c r="C86" s="23">
        <f t="shared" si="16"/>
        <v>8.5999999999999872</v>
      </c>
      <c r="D86" s="25">
        <f t="shared" si="17"/>
        <v>0.88372093023255793</v>
      </c>
      <c r="E86">
        <f>Ship_List!$H$9/C86</f>
        <v>116.27906976744204</v>
      </c>
      <c r="F86" s="21">
        <f t="shared" si="25"/>
        <v>63200</v>
      </c>
      <c r="G86" s="23">
        <f t="shared" si="21"/>
        <v>8.5999999999999872</v>
      </c>
      <c r="H86">
        <f t="shared" si="18"/>
        <v>632000</v>
      </c>
      <c r="I86">
        <f>Ship_List!$H$10/G86</f>
        <v>11627.906976744203</v>
      </c>
      <c r="J86" s="25">
        <f t="shared" si="19"/>
        <v>0.88372093023255804</v>
      </c>
      <c r="K86" s="23">
        <f t="shared" si="22"/>
        <v>8.5999999999999872</v>
      </c>
      <c r="L86">
        <f t="shared" si="23"/>
        <v>6320000</v>
      </c>
      <c r="M86">
        <f>Ship_List!$H$11/K86</f>
        <v>116279.06976744204</v>
      </c>
      <c r="N86" s="25">
        <f t="shared" si="24"/>
        <v>0.88372093023255793</v>
      </c>
    </row>
    <row r="87" spans="2:14" x14ac:dyDescent="0.3">
      <c r="B87">
        <f t="shared" si="20"/>
        <v>77</v>
      </c>
      <c r="C87" s="23">
        <f t="shared" si="16"/>
        <v>8.6999999999999869</v>
      </c>
      <c r="D87" s="25">
        <f t="shared" si="17"/>
        <v>0.88505747126436762</v>
      </c>
      <c r="E87">
        <f>Ship_List!$H$9/C87</f>
        <v>114.94252873563235</v>
      </c>
      <c r="F87" s="21">
        <f t="shared" si="25"/>
        <v>64872</v>
      </c>
      <c r="G87" s="23">
        <f t="shared" si="21"/>
        <v>8.6999999999999869</v>
      </c>
      <c r="H87">
        <f t="shared" si="18"/>
        <v>648720</v>
      </c>
      <c r="I87">
        <f>Ship_List!$H$10/G87</f>
        <v>11494.252873563235</v>
      </c>
      <c r="J87" s="25">
        <f t="shared" si="19"/>
        <v>0.88505747126436762</v>
      </c>
      <c r="K87" s="23">
        <f t="shared" si="22"/>
        <v>8.6999999999999869</v>
      </c>
      <c r="L87">
        <f t="shared" si="23"/>
        <v>6487200</v>
      </c>
      <c r="M87">
        <f>Ship_List!$H$11/K87</f>
        <v>114942.52873563235</v>
      </c>
      <c r="N87" s="25">
        <f t="shared" si="24"/>
        <v>0.88505747126436773</v>
      </c>
    </row>
    <row r="88" spans="2:14" x14ac:dyDescent="0.3">
      <c r="B88">
        <f t="shared" si="20"/>
        <v>78</v>
      </c>
      <c r="C88" s="23">
        <f t="shared" si="16"/>
        <v>8.7999999999999865</v>
      </c>
      <c r="D88" s="25">
        <f t="shared" si="17"/>
        <v>0.88636363636363613</v>
      </c>
      <c r="E88">
        <f>Ship_List!$H$9/C88</f>
        <v>113.63636363636381</v>
      </c>
      <c r="F88" s="21">
        <f t="shared" si="25"/>
        <v>66566</v>
      </c>
      <c r="G88" s="23">
        <f t="shared" si="21"/>
        <v>8.7999999999999865</v>
      </c>
      <c r="H88">
        <f t="shared" si="18"/>
        <v>665660</v>
      </c>
      <c r="I88">
        <f>Ship_List!$H$10/G88</f>
        <v>11363.63636363638</v>
      </c>
      <c r="J88" s="25">
        <f t="shared" si="19"/>
        <v>0.88636363636363613</v>
      </c>
      <c r="K88" s="23">
        <f t="shared" si="22"/>
        <v>8.7999999999999865</v>
      </c>
      <c r="L88">
        <f t="shared" si="23"/>
        <v>6656600</v>
      </c>
      <c r="M88">
        <f>Ship_List!$H$11/K88</f>
        <v>113636.36363636381</v>
      </c>
      <c r="N88" s="25">
        <f t="shared" si="24"/>
        <v>0.88636363636363624</v>
      </c>
    </row>
    <row r="89" spans="2:14" x14ac:dyDescent="0.3">
      <c r="B89">
        <f t="shared" si="20"/>
        <v>79</v>
      </c>
      <c r="C89" s="23">
        <f t="shared" si="16"/>
        <v>8.8999999999999861</v>
      </c>
      <c r="D89" s="25">
        <f t="shared" si="17"/>
        <v>0.88764044943820208</v>
      </c>
      <c r="E89">
        <f>Ship_List!$H$9/C89</f>
        <v>112.35955056179793</v>
      </c>
      <c r="F89" s="21">
        <f t="shared" si="25"/>
        <v>68282</v>
      </c>
      <c r="G89" s="23">
        <f t="shared" si="21"/>
        <v>8.8999999999999861</v>
      </c>
      <c r="H89">
        <f t="shared" si="18"/>
        <v>682820</v>
      </c>
      <c r="I89">
        <f>Ship_List!$H$10/G89</f>
        <v>11235.955056179793</v>
      </c>
      <c r="J89" s="25">
        <f t="shared" si="19"/>
        <v>0.88764044943820208</v>
      </c>
      <c r="K89" s="23">
        <f t="shared" si="22"/>
        <v>8.8999999999999861</v>
      </c>
      <c r="L89">
        <f t="shared" si="23"/>
        <v>6828200</v>
      </c>
      <c r="M89">
        <f>Ship_List!$H$11/K89</f>
        <v>112359.55056179792</v>
      </c>
      <c r="N89" s="25">
        <f t="shared" si="24"/>
        <v>0.88764044943820208</v>
      </c>
    </row>
    <row r="90" spans="2:14" x14ac:dyDescent="0.3">
      <c r="B90">
        <f t="shared" si="20"/>
        <v>80</v>
      </c>
      <c r="C90" s="23">
        <f t="shared" si="16"/>
        <v>8.9999999999999858</v>
      </c>
      <c r="D90" s="25">
        <f t="shared" si="17"/>
        <v>0.88888888888888873</v>
      </c>
      <c r="E90">
        <f>Ship_List!$H$9/C90</f>
        <v>111.11111111111128</v>
      </c>
      <c r="F90" s="21">
        <f t="shared" si="25"/>
        <v>70020</v>
      </c>
      <c r="G90" s="23">
        <f t="shared" si="21"/>
        <v>8.9999999999999858</v>
      </c>
      <c r="H90">
        <f t="shared" si="18"/>
        <v>700200</v>
      </c>
      <c r="I90">
        <f>Ship_List!$H$10/G90</f>
        <v>11111.11111111113</v>
      </c>
      <c r="J90" s="25">
        <f t="shared" si="19"/>
        <v>0.88888888888888873</v>
      </c>
      <c r="K90" s="23">
        <f t="shared" si="22"/>
        <v>8.9999999999999858</v>
      </c>
      <c r="L90">
        <f t="shared" si="23"/>
        <v>7002000</v>
      </c>
      <c r="M90">
        <f>Ship_List!$H$11/K90</f>
        <v>111111.11111111128</v>
      </c>
      <c r="N90" s="25">
        <f t="shared" si="24"/>
        <v>0.88888888888888873</v>
      </c>
    </row>
    <row r="91" spans="2:14" x14ac:dyDescent="0.3">
      <c r="B91">
        <f t="shared" si="20"/>
        <v>81</v>
      </c>
      <c r="C91" s="23">
        <f t="shared" si="16"/>
        <v>9.0999999999999854</v>
      </c>
      <c r="D91" s="25">
        <f t="shared" si="17"/>
        <v>0.89010989010988983</v>
      </c>
      <c r="E91">
        <f>Ship_List!$H$9/C91</f>
        <v>109.89010989011007</v>
      </c>
      <c r="F91" s="21">
        <f t="shared" si="25"/>
        <v>71780</v>
      </c>
      <c r="G91" s="23">
        <f t="shared" si="21"/>
        <v>9.0999999999999854</v>
      </c>
      <c r="H91">
        <f t="shared" si="18"/>
        <v>717800</v>
      </c>
      <c r="I91">
        <f>Ship_List!$H$10/G91</f>
        <v>10989.010989011007</v>
      </c>
      <c r="J91" s="25">
        <f t="shared" si="19"/>
        <v>0.89010989010988995</v>
      </c>
      <c r="K91" s="23">
        <f t="shared" si="22"/>
        <v>9.0999999999999854</v>
      </c>
      <c r="L91">
        <f t="shared" si="23"/>
        <v>7178000</v>
      </c>
      <c r="M91">
        <f>Ship_List!$H$11/K91</f>
        <v>109890.10989011006</v>
      </c>
      <c r="N91" s="25">
        <f t="shared" si="24"/>
        <v>0.89010989010988995</v>
      </c>
    </row>
    <row r="92" spans="2:14" x14ac:dyDescent="0.3">
      <c r="B92">
        <f t="shared" si="20"/>
        <v>82</v>
      </c>
      <c r="C92" s="23">
        <f t="shared" si="16"/>
        <v>9.1999999999999851</v>
      </c>
      <c r="D92" s="25">
        <f t="shared" si="17"/>
        <v>0.89130434782608681</v>
      </c>
      <c r="E92">
        <f>Ship_List!$H$9/C92</f>
        <v>108.69565217391322</v>
      </c>
      <c r="F92" s="21">
        <f t="shared" si="25"/>
        <v>73562</v>
      </c>
      <c r="G92" s="23">
        <f t="shared" si="21"/>
        <v>9.1999999999999851</v>
      </c>
      <c r="H92">
        <f t="shared" si="18"/>
        <v>735620</v>
      </c>
      <c r="I92">
        <f>Ship_List!$H$10/G92</f>
        <v>10869.565217391322</v>
      </c>
      <c r="J92" s="25">
        <f t="shared" si="19"/>
        <v>0.8913043478260867</v>
      </c>
      <c r="K92" s="23">
        <f t="shared" si="22"/>
        <v>9.1999999999999851</v>
      </c>
      <c r="L92">
        <f t="shared" si="23"/>
        <v>7356200</v>
      </c>
      <c r="M92">
        <f>Ship_List!$H$11/K92</f>
        <v>108695.65217391321</v>
      </c>
      <c r="N92" s="25">
        <f t="shared" si="24"/>
        <v>0.89130434782608681</v>
      </c>
    </row>
    <row r="93" spans="2:14" x14ac:dyDescent="0.3">
      <c r="B93">
        <f t="shared" si="20"/>
        <v>83</v>
      </c>
      <c r="C93" s="23">
        <f t="shared" si="16"/>
        <v>9.2999999999999847</v>
      </c>
      <c r="D93" s="25">
        <f t="shared" si="17"/>
        <v>0.89247311827956965</v>
      </c>
      <c r="E93">
        <f>Ship_List!$H$9/C93</f>
        <v>107.52688172043028</v>
      </c>
      <c r="F93" s="21">
        <f t="shared" si="25"/>
        <v>75366</v>
      </c>
      <c r="G93" s="23">
        <f t="shared" si="21"/>
        <v>9.2999999999999847</v>
      </c>
      <c r="H93">
        <f t="shared" si="18"/>
        <v>753660</v>
      </c>
      <c r="I93">
        <f>Ship_List!$H$10/G93</f>
        <v>10752.688172043028</v>
      </c>
      <c r="J93" s="25">
        <f t="shared" si="19"/>
        <v>0.89247311827956977</v>
      </c>
      <c r="K93" s="23">
        <f t="shared" si="22"/>
        <v>9.2999999999999847</v>
      </c>
      <c r="L93">
        <f t="shared" si="23"/>
        <v>7536600</v>
      </c>
      <c r="M93">
        <f>Ship_List!$H$11/K93</f>
        <v>107526.88172043029</v>
      </c>
      <c r="N93" s="25">
        <f t="shared" si="24"/>
        <v>0.89247311827956965</v>
      </c>
    </row>
    <row r="94" spans="2:14" x14ac:dyDescent="0.3">
      <c r="B94">
        <f t="shared" si="20"/>
        <v>84</v>
      </c>
      <c r="C94" s="23">
        <f t="shared" si="16"/>
        <v>9.3999999999999844</v>
      </c>
      <c r="D94" s="25">
        <f t="shared" si="17"/>
        <v>0.89361702127659559</v>
      </c>
      <c r="E94">
        <f>Ship_List!$H$9/C94</f>
        <v>106.38297872340443</v>
      </c>
      <c r="F94" s="21">
        <f t="shared" si="25"/>
        <v>77192</v>
      </c>
      <c r="G94" s="23">
        <f t="shared" si="21"/>
        <v>9.3999999999999844</v>
      </c>
      <c r="H94">
        <f t="shared" si="18"/>
        <v>771920</v>
      </c>
      <c r="I94">
        <f>Ship_List!$H$10/G94</f>
        <v>10638.297872340443</v>
      </c>
      <c r="J94" s="25">
        <f t="shared" si="19"/>
        <v>0.89361702127659559</v>
      </c>
      <c r="K94" s="23">
        <f t="shared" si="22"/>
        <v>9.3999999999999844</v>
      </c>
      <c r="L94">
        <f t="shared" si="23"/>
        <v>7719200</v>
      </c>
      <c r="M94">
        <f>Ship_List!$H$11/K94</f>
        <v>106382.97872340443</v>
      </c>
      <c r="N94" s="25">
        <f t="shared" si="24"/>
        <v>0.89361702127659559</v>
      </c>
    </row>
    <row r="95" spans="2:14" x14ac:dyDescent="0.3">
      <c r="B95">
        <f t="shared" si="20"/>
        <v>85</v>
      </c>
      <c r="C95" s="23">
        <f t="shared" si="16"/>
        <v>9.499999999999984</v>
      </c>
      <c r="D95" s="25">
        <f t="shared" si="17"/>
        <v>0.89473684210526305</v>
      </c>
      <c r="E95">
        <f>Ship_List!$H$9/C95</f>
        <v>105.26315789473702</v>
      </c>
      <c r="F95" s="21">
        <f t="shared" si="25"/>
        <v>79040</v>
      </c>
      <c r="G95" s="23">
        <f t="shared" si="21"/>
        <v>9.499999999999984</v>
      </c>
      <c r="H95">
        <f t="shared" si="18"/>
        <v>790400</v>
      </c>
      <c r="I95">
        <f>Ship_List!$H$10/G95</f>
        <v>10526.315789473701</v>
      </c>
      <c r="J95" s="25">
        <f t="shared" si="19"/>
        <v>0.89473684210526294</v>
      </c>
      <c r="K95" s="23">
        <f t="shared" si="22"/>
        <v>9.499999999999984</v>
      </c>
      <c r="L95">
        <f t="shared" si="23"/>
        <v>7904000</v>
      </c>
      <c r="M95">
        <f>Ship_List!$H$11/K95</f>
        <v>105263.15789473701</v>
      </c>
      <c r="N95" s="25">
        <f t="shared" si="24"/>
        <v>0.89473684210526305</v>
      </c>
    </row>
    <row r="96" spans="2:14" x14ac:dyDescent="0.3">
      <c r="B96">
        <f t="shared" si="20"/>
        <v>86</v>
      </c>
      <c r="C96" s="23">
        <f t="shared" si="16"/>
        <v>9.5999999999999837</v>
      </c>
      <c r="D96" s="25">
        <f t="shared" si="17"/>
        <v>0.89583333333333315</v>
      </c>
      <c r="E96">
        <f>Ship_List!$H$9/C96</f>
        <v>104.16666666666684</v>
      </c>
      <c r="F96" s="21">
        <f t="shared" si="25"/>
        <v>80910</v>
      </c>
      <c r="G96" s="23">
        <f t="shared" si="21"/>
        <v>9.5999999999999837</v>
      </c>
      <c r="H96">
        <f t="shared" si="18"/>
        <v>809100</v>
      </c>
      <c r="I96">
        <f>Ship_List!$H$10/G96</f>
        <v>10416.666666666684</v>
      </c>
      <c r="J96" s="25">
        <f t="shared" si="19"/>
        <v>0.89583333333333315</v>
      </c>
      <c r="K96" s="23">
        <f t="shared" si="22"/>
        <v>9.5999999999999837</v>
      </c>
      <c r="L96">
        <f t="shared" si="23"/>
        <v>8091000</v>
      </c>
      <c r="M96">
        <f>Ship_List!$H$11/K96</f>
        <v>104166.66666666685</v>
      </c>
      <c r="N96" s="25">
        <f t="shared" si="24"/>
        <v>0.89583333333333315</v>
      </c>
    </row>
    <row r="97" spans="2:14" x14ac:dyDescent="0.3">
      <c r="B97">
        <f t="shared" si="20"/>
        <v>87</v>
      </c>
      <c r="C97" s="23">
        <f t="shared" si="16"/>
        <v>9.6999999999999833</v>
      </c>
      <c r="D97" s="25">
        <f t="shared" si="17"/>
        <v>0.89690721649484517</v>
      </c>
      <c r="E97">
        <f>Ship_List!$H$9/C97</f>
        <v>103.09278350515481</v>
      </c>
      <c r="F97" s="21">
        <f t="shared" si="25"/>
        <v>82802</v>
      </c>
      <c r="G97" s="23">
        <f t="shared" si="21"/>
        <v>9.6999999999999833</v>
      </c>
      <c r="H97">
        <f t="shared" si="18"/>
        <v>828020</v>
      </c>
      <c r="I97">
        <f>Ship_List!$H$10/G97</f>
        <v>10309.278350515482</v>
      </c>
      <c r="J97" s="25">
        <f t="shared" si="19"/>
        <v>0.89690721649484517</v>
      </c>
      <c r="K97" s="23">
        <f t="shared" si="22"/>
        <v>9.6999999999999833</v>
      </c>
      <c r="L97">
        <f t="shared" si="23"/>
        <v>8280200</v>
      </c>
      <c r="M97">
        <f>Ship_List!$H$11/K97</f>
        <v>103092.78350515482</v>
      </c>
      <c r="N97" s="25">
        <f t="shared" si="24"/>
        <v>0.89690721649484517</v>
      </c>
    </row>
    <row r="98" spans="2:14" x14ac:dyDescent="0.3">
      <c r="B98">
        <f t="shared" si="20"/>
        <v>88</v>
      </c>
      <c r="C98" s="23">
        <f t="shared" si="16"/>
        <v>9.7999999999999829</v>
      </c>
      <c r="D98" s="25">
        <f t="shared" si="17"/>
        <v>0.89795918367346916</v>
      </c>
      <c r="E98">
        <f>Ship_List!$H$9/C98</f>
        <v>102.04081632653079</v>
      </c>
      <c r="F98" s="21">
        <f t="shared" si="25"/>
        <v>84716</v>
      </c>
      <c r="G98" s="23">
        <f t="shared" si="21"/>
        <v>9.7999999999999829</v>
      </c>
      <c r="H98">
        <f t="shared" si="18"/>
        <v>847160</v>
      </c>
      <c r="I98">
        <f>Ship_List!$H$10/G98</f>
        <v>10204.081632653078</v>
      </c>
      <c r="J98" s="25">
        <f t="shared" si="19"/>
        <v>0.89795918367346927</v>
      </c>
      <c r="K98" s="23">
        <f t="shared" si="22"/>
        <v>9.7999999999999829</v>
      </c>
      <c r="L98">
        <f t="shared" si="23"/>
        <v>8471600</v>
      </c>
      <c r="M98">
        <f>Ship_List!$H$11/K98</f>
        <v>102040.8163265308</v>
      </c>
      <c r="N98" s="25">
        <f t="shared" si="24"/>
        <v>0.89795918367346927</v>
      </c>
    </row>
    <row r="99" spans="2:14" x14ac:dyDescent="0.3">
      <c r="B99">
        <f t="shared" si="20"/>
        <v>89</v>
      </c>
      <c r="C99" s="23">
        <f t="shared" si="16"/>
        <v>9.8999999999999826</v>
      </c>
      <c r="D99" s="25">
        <f t="shared" si="17"/>
        <v>0.89898989898989889</v>
      </c>
      <c r="E99">
        <f>Ship_List!$H$9/C99</f>
        <v>101.01010101010118</v>
      </c>
      <c r="F99" s="21">
        <f t="shared" si="25"/>
        <v>86652</v>
      </c>
      <c r="G99" s="23">
        <f t="shared" si="21"/>
        <v>9.8999999999999826</v>
      </c>
      <c r="H99">
        <f t="shared" si="18"/>
        <v>866520</v>
      </c>
      <c r="I99">
        <f>Ship_List!$H$10/G99</f>
        <v>10101.010101010119</v>
      </c>
      <c r="J99" s="25">
        <f t="shared" si="19"/>
        <v>0.89898989898989878</v>
      </c>
      <c r="K99" s="23">
        <f t="shared" si="22"/>
        <v>9.8999999999999826</v>
      </c>
      <c r="L99">
        <f t="shared" si="23"/>
        <v>8665200</v>
      </c>
      <c r="M99">
        <f>Ship_List!$H$11/K99</f>
        <v>101010.10101010119</v>
      </c>
      <c r="N99" s="25">
        <f t="shared" si="24"/>
        <v>0.89898989898989889</v>
      </c>
    </row>
    <row r="100" spans="2:14" x14ac:dyDescent="0.3">
      <c r="B100">
        <f t="shared" si="20"/>
        <v>90</v>
      </c>
      <c r="C100" s="23">
        <f t="shared" si="16"/>
        <v>9.9999999999999822</v>
      </c>
      <c r="D100" s="25">
        <f t="shared" si="17"/>
        <v>0.8999999999999998</v>
      </c>
      <c r="E100">
        <f>Ship_List!$H$9/C100</f>
        <v>100.00000000000017</v>
      </c>
      <c r="F100" s="21">
        <f t="shared" si="25"/>
        <v>88610</v>
      </c>
      <c r="G100" s="23">
        <f t="shared" si="21"/>
        <v>9.9999999999999822</v>
      </c>
      <c r="H100">
        <f t="shared" si="18"/>
        <v>886100</v>
      </c>
      <c r="I100">
        <f>Ship_List!$H$10/G100</f>
        <v>10000.000000000018</v>
      </c>
      <c r="J100" s="25">
        <f t="shared" si="19"/>
        <v>0.8999999999999998</v>
      </c>
      <c r="K100" s="23">
        <f t="shared" si="22"/>
        <v>9.9999999999999822</v>
      </c>
      <c r="L100">
        <f t="shared" si="23"/>
        <v>8861000</v>
      </c>
      <c r="M100">
        <f>Ship_List!$H$11/K100</f>
        <v>100000.00000000017</v>
      </c>
      <c r="N100" s="25">
        <f t="shared" si="24"/>
        <v>0.8999999999999998</v>
      </c>
    </row>
    <row r="101" spans="2:14" x14ac:dyDescent="0.3">
      <c r="B101">
        <f t="shared" si="20"/>
        <v>91</v>
      </c>
      <c r="C101" s="23">
        <f t="shared" si="16"/>
        <v>10.099999999999982</v>
      </c>
      <c r="D101" s="25">
        <f t="shared" si="17"/>
        <v>0.9009900990099009</v>
      </c>
      <c r="E101">
        <f>Ship_List!$H$9/C101</f>
        <v>99.009900990099183</v>
      </c>
      <c r="F101" s="21">
        <f t="shared" si="25"/>
        <v>90590</v>
      </c>
      <c r="G101" s="23">
        <f t="shared" si="21"/>
        <v>10.099999999999982</v>
      </c>
      <c r="H101">
        <f t="shared" si="18"/>
        <v>905900</v>
      </c>
      <c r="I101">
        <f>Ship_List!$H$10/G101</f>
        <v>9900.9900990099195</v>
      </c>
      <c r="J101" s="25">
        <f t="shared" si="19"/>
        <v>0.9009900990099009</v>
      </c>
      <c r="K101" s="23">
        <f t="shared" si="22"/>
        <v>10.099999999999982</v>
      </c>
      <c r="L101">
        <f t="shared" si="23"/>
        <v>9059000</v>
      </c>
      <c r="M101">
        <f>Ship_List!$H$11/K101</f>
        <v>99009.90099009918</v>
      </c>
      <c r="N101" s="25">
        <f t="shared" si="24"/>
        <v>0.90099009900990079</v>
      </c>
    </row>
    <row r="102" spans="2:14" x14ac:dyDescent="0.3">
      <c r="B102">
        <f t="shared" si="20"/>
        <v>92</v>
      </c>
      <c r="C102" s="23">
        <f t="shared" si="16"/>
        <v>10.199999999999982</v>
      </c>
      <c r="D102" s="25">
        <f t="shared" si="17"/>
        <v>0.90196078431372528</v>
      </c>
      <c r="E102">
        <f>Ship_List!$H$9/C102</f>
        <v>98.039215686274687</v>
      </c>
      <c r="F102" s="21">
        <f t="shared" si="25"/>
        <v>92592</v>
      </c>
      <c r="G102" s="23">
        <f t="shared" si="21"/>
        <v>10.199999999999982</v>
      </c>
      <c r="H102">
        <f t="shared" si="18"/>
        <v>925920</v>
      </c>
      <c r="I102">
        <f>Ship_List!$H$10/G102</f>
        <v>9803.9215686274692</v>
      </c>
      <c r="J102" s="25">
        <f t="shared" si="19"/>
        <v>0.90196078431372528</v>
      </c>
      <c r="K102" s="23">
        <f t="shared" si="22"/>
        <v>10.199999999999982</v>
      </c>
      <c r="L102">
        <f t="shared" si="23"/>
        <v>9259200</v>
      </c>
      <c r="M102">
        <f>Ship_List!$H$11/K102</f>
        <v>98039.215686274692</v>
      </c>
      <c r="N102" s="25">
        <f t="shared" si="24"/>
        <v>0.90196078431372528</v>
      </c>
    </row>
    <row r="103" spans="2:14" x14ac:dyDescent="0.3">
      <c r="B103">
        <f t="shared" si="20"/>
        <v>93</v>
      </c>
      <c r="C103" s="23">
        <f t="shared" si="16"/>
        <v>10.299999999999981</v>
      </c>
      <c r="D103" s="25">
        <f t="shared" si="17"/>
        <v>0.90291262135922312</v>
      </c>
      <c r="E103">
        <f>Ship_List!$H$9/C103</f>
        <v>97.087378640776876</v>
      </c>
      <c r="F103" s="21">
        <f t="shared" si="25"/>
        <v>94616</v>
      </c>
      <c r="G103" s="23">
        <f t="shared" si="21"/>
        <v>10.299999999999981</v>
      </c>
      <c r="H103">
        <f t="shared" si="18"/>
        <v>946160</v>
      </c>
      <c r="I103">
        <f>Ship_List!$H$10/G103</f>
        <v>9708.7378640776878</v>
      </c>
      <c r="J103" s="25">
        <f t="shared" si="19"/>
        <v>0.90291262135922312</v>
      </c>
      <c r="K103" s="23">
        <f t="shared" si="22"/>
        <v>10.299999999999981</v>
      </c>
      <c r="L103">
        <f t="shared" si="23"/>
        <v>9461600</v>
      </c>
      <c r="M103">
        <f>Ship_List!$H$11/K103</f>
        <v>97087.378640776878</v>
      </c>
      <c r="N103" s="25">
        <f t="shared" si="24"/>
        <v>0.90291262135922312</v>
      </c>
    </row>
    <row r="104" spans="2:14" x14ac:dyDescent="0.3">
      <c r="B104">
        <f t="shared" si="20"/>
        <v>94</v>
      </c>
      <c r="C104" s="23">
        <f t="shared" si="16"/>
        <v>10.399999999999981</v>
      </c>
      <c r="D104" s="25">
        <f t="shared" si="17"/>
        <v>0.90384615384615374</v>
      </c>
      <c r="E104">
        <f>Ship_List!$H$9/C104</f>
        <v>96.153846153846331</v>
      </c>
      <c r="F104" s="21">
        <f t="shared" si="25"/>
        <v>96662</v>
      </c>
      <c r="G104" s="23">
        <f t="shared" si="21"/>
        <v>10.399999999999981</v>
      </c>
      <c r="H104">
        <f t="shared" si="18"/>
        <v>966620</v>
      </c>
      <c r="I104">
        <f>Ship_List!$H$10/G104</f>
        <v>9615.3846153846334</v>
      </c>
      <c r="J104" s="25">
        <f t="shared" si="19"/>
        <v>0.90384615384615363</v>
      </c>
      <c r="K104" s="23">
        <f t="shared" si="22"/>
        <v>10.399999999999981</v>
      </c>
      <c r="L104">
        <f t="shared" si="23"/>
        <v>9666200</v>
      </c>
      <c r="M104">
        <f>Ship_List!$H$11/K104</f>
        <v>96153.846153846331</v>
      </c>
      <c r="N104" s="25">
        <f t="shared" si="24"/>
        <v>0.90384615384615363</v>
      </c>
    </row>
    <row r="105" spans="2:14" x14ac:dyDescent="0.3">
      <c r="B105">
        <f t="shared" si="20"/>
        <v>95</v>
      </c>
      <c r="C105" s="23">
        <f t="shared" si="16"/>
        <v>10.49999999999998</v>
      </c>
      <c r="D105" s="25">
        <f t="shared" si="17"/>
        <v>0.90476190476190455</v>
      </c>
      <c r="E105">
        <f>Ship_List!$H$9/C105</f>
        <v>95.238095238095411</v>
      </c>
      <c r="F105" s="21">
        <f t="shared" si="25"/>
        <v>98730</v>
      </c>
      <c r="G105" s="23">
        <f t="shared" si="21"/>
        <v>10.49999999999998</v>
      </c>
      <c r="H105">
        <f t="shared" si="18"/>
        <v>987300</v>
      </c>
      <c r="I105">
        <f>Ship_List!$H$10/G105</f>
        <v>9523.8095238095411</v>
      </c>
      <c r="J105" s="25">
        <f t="shared" si="19"/>
        <v>0.90476190476190455</v>
      </c>
      <c r="K105" s="23">
        <f t="shared" si="22"/>
        <v>10.49999999999998</v>
      </c>
      <c r="L105">
        <f t="shared" si="23"/>
        <v>9873000</v>
      </c>
      <c r="M105">
        <f>Ship_List!$H$11/K105</f>
        <v>95238.095238095411</v>
      </c>
      <c r="N105" s="25">
        <f t="shared" si="24"/>
        <v>0.90476190476190466</v>
      </c>
    </row>
    <row r="106" spans="2:14" x14ac:dyDescent="0.3">
      <c r="B106">
        <f t="shared" si="20"/>
        <v>96</v>
      </c>
      <c r="C106" s="23">
        <f t="shared" si="16"/>
        <v>10.59999999999998</v>
      </c>
      <c r="D106" s="25">
        <f t="shared" si="17"/>
        <v>0.90566037735849048</v>
      </c>
      <c r="E106">
        <f>Ship_List!$H$9/C106</f>
        <v>94.339622641509607</v>
      </c>
      <c r="F106" s="21">
        <f t="shared" si="25"/>
        <v>100820</v>
      </c>
      <c r="G106" s="23">
        <f t="shared" si="21"/>
        <v>10.59999999999998</v>
      </c>
      <c r="H106">
        <f t="shared" si="18"/>
        <v>1008200</v>
      </c>
      <c r="I106">
        <f>Ship_List!$H$10/G106</f>
        <v>9433.9622641509613</v>
      </c>
      <c r="J106" s="25">
        <f t="shared" si="19"/>
        <v>0.90566037735849036</v>
      </c>
      <c r="K106" s="23">
        <f t="shared" si="22"/>
        <v>10.59999999999998</v>
      </c>
      <c r="L106">
        <f t="shared" si="23"/>
        <v>10082000</v>
      </c>
      <c r="M106">
        <f>Ship_List!$H$11/K106</f>
        <v>94339.622641509617</v>
      </c>
      <c r="N106" s="25">
        <f t="shared" si="24"/>
        <v>0.90566037735849036</v>
      </c>
    </row>
    <row r="107" spans="2:14" x14ac:dyDescent="0.3">
      <c r="B107">
        <f t="shared" si="20"/>
        <v>97</v>
      </c>
      <c r="C107" s="23">
        <f t="shared" si="16"/>
        <v>10.69999999999998</v>
      </c>
      <c r="D107" s="25">
        <f t="shared" ref="D107:D109" si="26">($E$10-E107)/$E$10</f>
        <v>0.90654205607476612</v>
      </c>
      <c r="E107">
        <f>Ship_List!$H$9/C107</f>
        <v>93.45794392523382</v>
      </c>
      <c r="F107" s="21">
        <f t="shared" si="25"/>
        <v>102932</v>
      </c>
      <c r="G107" s="23">
        <f t="shared" si="21"/>
        <v>10.69999999999998</v>
      </c>
      <c r="H107">
        <f t="shared" si="18"/>
        <v>1029320</v>
      </c>
      <c r="I107">
        <f>Ship_List!$H$10/G107</f>
        <v>9345.7943925233831</v>
      </c>
      <c r="J107" s="25">
        <f t="shared" ref="J107:J138" si="27">($I$10-I107)/$I$10</f>
        <v>0.90654205607476612</v>
      </c>
      <c r="K107" s="23">
        <f t="shared" si="22"/>
        <v>10.69999999999998</v>
      </c>
      <c r="L107">
        <f t="shared" si="23"/>
        <v>10293200</v>
      </c>
      <c r="M107">
        <f>Ship_List!$H$11/K107</f>
        <v>93457.94392523382</v>
      </c>
      <c r="N107" s="25">
        <f t="shared" si="24"/>
        <v>0.90654205607476623</v>
      </c>
    </row>
    <row r="108" spans="2:14" x14ac:dyDescent="0.3">
      <c r="B108">
        <f t="shared" si="20"/>
        <v>98</v>
      </c>
      <c r="C108" s="23">
        <f t="shared" si="16"/>
        <v>10.799999999999979</v>
      </c>
      <c r="D108" s="25">
        <f t="shared" si="26"/>
        <v>0.90740740740740733</v>
      </c>
      <c r="E108">
        <f>Ship_List!$H$9/C108</f>
        <v>92.592592592592766</v>
      </c>
      <c r="F108" s="21">
        <f t="shared" si="25"/>
        <v>105066</v>
      </c>
      <c r="G108" s="23">
        <f t="shared" si="21"/>
        <v>10.799999999999979</v>
      </c>
      <c r="H108">
        <f t="shared" si="18"/>
        <v>1050660</v>
      </c>
      <c r="I108">
        <f>Ship_List!$H$10/G108</f>
        <v>9259.2592592592773</v>
      </c>
      <c r="J108" s="25">
        <f t="shared" si="27"/>
        <v>0.90740740740740733</v>
      </c>
      <c r="K108" s="23">
        <f t="shared" si="22"/>
        <v>10.799999999999979</v>
      </c>
      <c r="L108">
        <f t="shared" si="23"/>
        <v>10506600</v>
      </c>
      <c r="M108">
        <f>Ship_List!$H$11/K108</f>
        <v>92592.592592592773</v>
      </c>
      <c r="N108" s="25">
        <f t="shared" si="24"/>
        <v>0.90740740740740722</v>
      </c>
    </row>
    <row r="109" spans="2:14" x14ac:dyDescent="0.3">
      <c r="B109">
        <f t="shared" si="20"/>
        <v>99</v>
      </c>
      <c r="C109" s="23">
        <f t="shared" si="16"/>
        <v>10.899999999999979</v>
      </c>
      <c r="D109" s="25">
        <f t="shared" si="26"/>
        <v>0.90825688073394473</v>
      </c>
      <c r="E109">
        <f>Ship_List!$H$9/C109</f>
        <v>91.743119266055217</v>
      </c>
      <c r="F109" s="21">
        <f t="shared" ref="F109" si="28">F108+F108-F107+$D$6</f>
        <v>107222</v>
      </c>
      <c r="G109" s="23">
        <f t="shared" si="21"/>
        <v>10.899999999999979</v>
      </c>
      <c r="H109">
        <f t="shared" si="18"/>
        <v>1072220</v>
      </c>
      <c r="I109">
        <f>Ship_List!$H$10/G109</f>
        <v>9174.3119266055219</v>
      </c>
      <c r="J109" s="25">
        <f t="shared" si="27"/>
        <v>0.90825688073394473</v>
      </c>
      <c r="K109" s="23">
        <f t="shared" si="22"/>
        <v>10.899999999999979</v>
      </c>
      <c r="L109">
        <f t="shared" si="23"/>
        <v>10722200</v>
      </c>
      <c r="M109">
        <f>Ship_List!$H$11/K109</f>
        <v>91743.119266055219</v>
      </c>
      <c r="N109" s="25">
        <f t="shared" si="24"/>
        <v>0.90825688073394484</v>
      </c>
    </row>
    <row r="110" spans="2:14" x14ac:dyDescent="0.3">
      <c r="B110">
        <f t="shared" si="20"/>
        <v>100</v>
      </c>
      <c r="C110" s="23">
        <f t="shared" ref="C110:C173" si="29">C109+$E$6</f>
        <v>10.999999999999979</v>
      </c>
      <c r="D110" s="25">
        <f t="shared" ref="D110:D173" si="30">($E$10-E110)/$E$10</f>
        <v>0.90909090909090895</v>
      </c>
      <c r="E110">
        <f>Ship_List!$H$9/C110</f>
        <v>90.909090909091091</v>
      </c>
      <c r="F110" s="21">
        <f t="shared" ref="F110:F173" si="31">F109+F109-F108+$D$6</f>
        <v>109400</v>
      </c>
      <c r="G110" s="23">
        <f>G109+$E$6</f>
        <v>10.999999999999979</v>
      </c>
      <c r="H110">
        <f t="shared" si="18"/>
        <v>1094000</v>
      </c>
      <c r="I110">
        <f>Ship_List!$H$10/G110</f>
        <v>9090.9090909091083</v>
      </c>
      <c r="J110" s="25">
        <f t="shared" si="27"/>
        <v>0.90909090909090895</v>
      </c>
      <c r="K110" s="23">
        <f t="shared" si="22"/>
        <v>10.999999999999979</v>
      </c>
      <c r="L110">
        <f t="shared" si="23"/>
        <v>10940000</v>
      </c>
      <c r="M110">
        <f>Ship_List!$H$11/K110</f>
        <v>90909.090909091086</v>
      </c>
      <c r="N110" s="25">
        <f t="shared" si="24"/>
        <v>0.90909090909090895</v>
      </c>
    </row>
    <row r="111" spans="2:14" x14ac:dyDescent="0.3">
      <c r="B111">
        <f t="shared" si="20"/>
        <v>101</v>
      </c>
      <c r="C111" s="23">
        <f t="shared" si="29"/>
        <v>11.099999999999978</v>
      </c>
      <c r="D111" s="25">
        <f t="shared" si="30"/>
        <v>0.90990990990990972</v>
      </c>
      <c r="E111">
        <f>Ship_List!$H$9/C111</f>
        <v>90.090090090090271</v>
      </c>
      <c r="F111" s="21">
        <f t="shared" si="31"/>
        <v>111600</v>
      </c>
      <c r="G111" s="23">
        <f t="shared" si="21"/>
        <v>11.099999999999978</v>
      </c>
      <c r="H111">
        <f t="shared" si="18"/>
        <v>1116000</v>
      </c>
      <c r="I111">
        <f>Ship_List!$H$10/G111</f>
        <v>9009.0090090090271</v>
      </c>
      <c r="J111" s="25">
        <f t="shared" si="27"/>
        <v>0.90990990990990972</v>
      </c>
      <c r="K111" s="23">
        <f t="shared" si="22"/>
        <v>11.099999999999978</v>
      </c>
      <c r="L111">
        <f t="shared" si="23"/>
        <v>11160000</v>
      </c>
      <c r="M111">
        <f>Ship_List!$H$11/K111</f>
        <v>90090.090090090263</v>
      </c>
      <c r="N111" s="25">
        <f t="shared" si="24"/>
        <v>0.90990990990990972</v>
      </c>
    </row>
    <row r="112" spans="2:14" x14ac:dyDescent="0.3">
      <c r="B112">
        <f t="shared" si="20"/>
        <v>102</v>
      </c>
      <c r="C112" s="23">
        <f t="shared" si="29"/>
        <v>11.199999999999978</v>
      </c>
      <c r="D112" s="25">
        <f t="shared" si="30"/>
        <v>0.91071428571428559</v>
      </c>
      <c r="E112">
        <f>Ship_List!$H$9/C112</f>
        <v>89.285714285714462</v>
      </c>
      <c r="F112" s="21">
        <f t="shared" si="31"/>
        <v>113822</v>
      </c>
      <c r="G112" s="23">
        <f t="shared" si="21"/>
        <v>11.199999999999978</v>
      </c>
      <c r="H112">
        <f t="shared" si="18"/>
        <v>1138220</v>
      </c>
      <c r="I112">
        <f>Ship_List!$H$10/G112</f>
        <v>8928.5714285714457</v>
      </c>
      <c r="J112" s="25">
        <f t="shared" si="27"/>
        <v>0.91071428571428548</v>
      </c>
      <c r="K112" s="23">
        <f t="shared" si="22"/>
        <v>11.199999999999978</v>
      </c>
      <c r="L112">
        <f t="shared" si="23"/>
        <v>11382200</v>
      </c>
      <c r="M112">
        <f>Ship_List!$H$11/K112</f>
        <v>89285.714285714464</v>
      </c>
      <c r="N112" s="25">
        <f t="shared" si="24"/>
        <v>0.91071428571428559</v>
      </c>
    </row>
    <row r="113" spans="2:14" x14ac:dyDescent="0.3">
      <c r="B113">
        <f t="shared" si="20"/>
        <v>103</v>
      </c>
      <c r="C113" s="23">
        <f t="shared" si="29"/>
        <v>11.299999999999978</v>
      </c>
      <c r="D113" s="25">
        <f t="shared" si="30"/>
        <v>0.91150442477876092</v>
      </c>
      <c r="E113">
        <f>Ship_List!$H$9/C113</f>
        <v>88.495575221239108</v>
      </c>
      <c r="F113" s="21">
        <f t="shared" si="31"/>
        <v>116066</v>
      </c>
      <c r="G113" s="23">
        <f t="shared" si="21"/>
        <v>11.299999999999978</v>
      </c>
      <c r="H113">
        <f t="shared" si="18"/>
        <v>1160660</v>
      </c>
      <c r="I113">
        <f>Ship_List!$H$10/G113</f>
        <v>8849.5575221239105</v>
      </c>
      <c r="J113" s="25">
        <f t="shared" si="27"/>
        <v>0.91150442477876092</v>
      </c>
      <c r="K113" s="23">
        <f t="shared" si="22"/>
        <v>11.299999999999978</v>
      </c>
      <c r="L113">
        <f t="shared" si="23"/>
        <v>11606600</v>
      </c>
      <c r="M113">
        <f>Ship_List!$H$11/K113</f>
        <v>88495.575221239109</v>
      </c>
      <c r="N113" s="25">
        <f t="shared" si="24"/>
        <v>0.91150442477876092</v>
      </c>
    </row>
    <row r="114" spans="2:14" x14ac:dyDescent="0.3">
      <c r="B114">
        <f t="shared" si="20"/>
        <v>104</v>
      </c>
      <c r="C114" s="23">
        <f t="shared" si="29"/>
        <v>11.399999999999977</v>
      </c>
      <c r="D114" s="25">
        <f t="shared" si="30"/>
        <v>0.91228070175438569</v>
      </c>
      <c r="E114">
        <f>Ship_List!$H$9/C114</f>
        <v>87.719298245614212</v>
      </c>
      <c r="F114" s="21">
        <f t="shared" si="31"/>
        <v>118332</v>
      </c>
      <c r="G114" s="23">
        <f t="shared" si="21"/>
        <v>11.399999999999977</v>
      </c>
      <c r="H114">
        <f t="shared" si="18"/>
        <v>1183320</v>
      </c>
      <c r="I114">
        <f>Ship_List!$H$10/G114</f>
        <v>8771.9298245614209</v>
      </c>
      <c r="J114" s="25">
        <f t="shared" si="27"/>
        <v>0.9122807017543858</v>
      </c>
      <c r="K114" s="23">
        <f t="shared" si="22"/>
        <v>11.399999999999977</v>
      </c>
      <c r="L114">
        <f t="shared" si="23"/>
        <v>11833200</v>
      </c>
      <c r="M114">
        <f>Ship_List!$H$11/K114</f>
        <v>87719.298245614205</v>
      </c>
      <c r="N114" s="25">
        <f t="shared" si="24"/>
        <v>0.9122807017543858</v>
      </c>
    </row>
    <row r="115" spans="2:14" x14ac:dyDescent="0.3">
      <c r="B115">
        <f t="shared" si="20"/>
        <v>105</v>
      </c>
      <c r="C115" s="23">
        <f t="shared" si="29"/>
        <v>11.499999999999977</v>
      </c>
      <c r="D115" s="25">
        <f t="shared" si="30"/>
        <v>0.9130434782608694</v>
      </c>
      <c r="E115">
        <f>Ship_List!$H$9/C115</f>
        <v>86.956521739130608</v>
      </c>
      <c r="F115" s="21">
        <f t="shared" si="31"/>
        <v>120620</v>
      </c>
      <c r="G115" s="23">
        <f t="shared" si="21"/>
        <v>11.499999999999977</v>
      </c>
      <c r="H115">
        <f t="shared" si="18"/>
        <v>1206200</v>
      </c>
      <c r="I115">
        <f>Ship_List!$H$10/G115</f>
        <v>8695.6521739130603</v>
      </c>
      <c r="J115" s="25">
        <f t="shared" si="27"/>
        <v>0.9130434782608694</v>
      </c>
      <c r="K115" s="23">
        <f t="shared" si="22"/>
        <v>11.499999999999977</v>
      </c>
      <c r="L115">
        <f t="shared" si="23"/>
        <v>12062000</v>
      </c>
      <c r="M115">
        <f>Ship_List!$H$11/K115</f>
        <v>86956.521739130607</v>
      </c>
      <c r="N115" s="25">
        <f t="shared" si="24"/>
        <v>0.9130434782608694</v>
      </c>
    </row>
    <row r="116" spans="2:14" x14ac:dyDescent="0.3">
      <c r="B116">
        <f t="shared" si="20"/>
        <v>106</v>
      </c>
      <c r="C116" s="23">
        <f t="shared" si="29"/>
        <v>11.599999999999977</v>
      </c>
      <c r="D116" s="25">
        <f t="shared" si="30"/>
        <v>0.91379310344827569</v>
      </c>
      <c r="E116">
        <f>Ship_List!$H$9/C116</f>
        <v>86.206896551724313</v>
      </c>
      <c r="F116" s="21">
        <f t="shared" si="31"/>
        <v>122930</v>
      </c>
      <c r="G116" s="23">
        <f t="shared" si="21"/>
        <v>11.599999999999977</v>
      </c>
      <c r="H116">
        <f t="shared" si="18"/>
        <v>1229300</v>
      </c>
      <c r="I116">
        <f>Ship_List!$H$10/G116</f>
        <v>8620.6896551724312</v>
      </c>
      <c r="J116" s="25">
        <f t="shared" si="27"/>
        <v>0.91379310344827569</v>
      </c>
      <c r="K116" s="23">
        <f t="shared" si="22"/>
        <v>11.599999999999977</v>
      </c>
      <c r="L116">
        <f t="shared" si="23"/>
        <v>12293000</v>
      </c>
      <c r="M116">
        <f>Ship_List!$H$11/K116</f>
        <v>86206.896551724305</v>
      </c>
      <c r="N116" s="25">
        <f t="shared" si="24"/>
        <v>0.91379310344827569</v>
      </c>
    </row>
    <row r="117" spans="2:14" x14ac:dyDescent="0.3">
      <c r="B117">
        <f t="shared" si="20"/>
        <v>107</v>
      </c>
      <c r="C117" s="23">
        <f t="shared" si="29"/>
        <v>11.699999999999976</v>
      </c>
      <c r="D117" s="25">
        <f t="shared" si="30"/>
        <v>0.91452991452991428</v>
      </c>
      <c r="E117">
        <f>Ship_List!$H$9/C117</f>
        <v>85.47008547008565</v>
      </c>
      <c r="F117" s="21">
        <f t="shared" si="31"/>
        <v>125262</v>
      </c>
      <c r="G117" s="23">
        <f t="shared" si="21"/>
        <v>11.699999999999976</v>
      </c>
      <c r="H117">
        <f t="shared" si="18"/>
        <v>1252620</v>
      </c>
      <c r="I117">
        <f>Ship_List!$H$10/G117</f>
        <v>8547.0085470085651</v>
      </c>
      <c r="J117" s="25">
        <f t="shared" si="27"/>
        <v>0.91452991452991439</v>
      </c>
      <c r="K117" s="23">
        <f t="shared" si="22"/>
        <v>11.699999999999976</v>
      </c>
      <c r="L117">
        <f t="shared" si="23"/>
        <v>12526200</v>
      </c>
      <c r="M117">
        <f>Ship_List!$H$11/K117</f>
        <v>85470.085470085643</v>
      </c>
      <c r="N117" s="25">
        <f t="shared" si="24"/>
        <v>0.91452991452991439</v>
      </c>
    </row>
    <row r="118" spans="2:14" x14ac:dyDescent="0.3">
      <c r="B118">
        <f t="shared" si="20"/>
        <v>108</v>
      </c>
      <c r="C118" s="23">
        <f t="shared" si="29"/>
        <v>11.799999999999976</v>
      </c>
      <c r="D118" s="25">
        <f t="shared" si="30"/>
        <v>0.91525423728813537</v>
      </c>
      <c r="E118">
        <f>Ship_List!$H$9/C118</f>
        <v>84.745762711864586</v>
      </c>
      <c r="F118" s="21">
        <f t="shared" si="31"/>
        <v>127616</v>
      </c>
      <c r="G118" s="23">
        <f t="shared" si="21"/>
        <v>11.799999999999976</v>
      </c>
      <c r="H118">
        <f t="shared" si="18"/>
        <v>1276160</v>
      </c>
      <c r="I118">
        <f>Ship_List!$H$10/G118</f>
        <v>8474.5762711864572</v>
      </c>
      <c r="J118" s="25">
        <f t="shared" si="27"/>
        <v>0.91525423728813549</v>
      </c>
      <c r="K118" s="23">
        <f t="shared" si="22"/>
        <v>11.799999999999976</v>
      </c>
      <c r="L118">
        <f t="shared" si="23"/>
        <v>12761600</v>
      </c>
      <c r="M118">
        <f>Ship_List!$H$11/K118</f>
        <v>84745.762711864576</v>
      </c>
      <c r="N118" s="25">
        <f t="shared" si="24"/>
        <v>0.91525423728813549</v>
      </c>
    </row>
    <row r="119" spans="2:14" x14ac:dyDescent="0.3">
      <c r="B119">
        <f t="shared" si="20"/>
        <v>109</v>
      </c>
      <c r="C119" s="23">
        <f t="shared" si="29"/>
        <v>11.899999999999975</v>
      </c>
      <c r="D119" s="25">
        <f t="shared" si="30"/>
        <v>0.91596638655462159</v>
      </c>
      <c r="E119">
        <f>Ship_List!$H$9/C119</f>
        <v>84.033613445378322</v>
      </c>
      <c r="F119" s="21">
        <f t="shared" si="31"/>
        <v>129992</v>
      </c>
      <c r="G119" s="23">
        <f t="shared" si="21"/>
        <v>11.899999999999975</v>
      </c>
      <c r="H119">
        <f t="shared" si="18"/>
        <v>1299920</v>
      </c>
      <c r="I119">
        <f>Ship_List!$H$10/G119</f>
        <v>8403.3613445378323</v>
      </c>
      <c r="J119" s="25">
        <f t="shared" si="27"/>
        <v>0.9159663865546217</v>
      </c>
      <c r="K119" s="23">
        <f t="shared" si="22"/>
        <v>11.899999999999975</v>
      </c>
      <c r="L119">
        <f t="shared" si="23"/>
        <v>12999200</v>
      </c>
      <c r="M119">
        <f>Ship_List!$H$11/K119</f>
        <v>84033.613445378331</v>
      </c>
      <c r="N119" s="25">
        <f t="shared" si="24"/>
        <v>0.91596638655462159</v>
      </c>
    </row>
    <row r="120" spans="2:14" x14ac:dyDescent="0.3">
      <c r="B120">
        <f t="shared" si="20"/>
        <v>110</v>
      </c>
      <c r="C120" s="23">
        <f t="shared" si="29"/>
        <v>11.999999999999975</v>
      </c>
      <c r="D120" s="25">
        <f t="shared" si="30"/>
        <v>0.91666666666666652</v>
      </c>
      <c r="E120">
        <f>Ship_List!$H$9/C120</f>
        <v>83.333333333333499</v>
      </c>
      <c r="F120" s="21">
        <f t="shared" si="31"/>
        <v>132390</v>
      </c>
      <c r="G120" s="23">
        <f t="shared" si="21"/>
        <v>11.999999999999975</v>
      </c>
      <c r="H120">
        <f t="shared" si="18"/>
        <v>1323900</v>
      </c>
      <c r="I120">
        <f>Ship_List!$H$10/G120</f>
        <v>8333.3333333333503</v>
      </c>
      <c r="J120" s="25">
        <f t="shared" si="27"/>
        <v>0.91666666666666652</v>
      </c>
      <c r="K120" s="23">
        <f t="shared" si="22"/>
        <v>11.999999999999975</v>
      </c>
      <c r="L120">
        <f t="shared" si="23"/>
        <v>13239000</v>
      </c>
      <c r="M120">
        <f>Ship_List!$H$11/K120</f>
        <v>83333.333333333503</v>
      </c>
      <c r="N120" s="25">
        <f t="shared" si="24"/>
        <v>0.91666666666666652</v>
      </c>
    </row>
    <row r="121" spans="2:14" x14ac:dyDescent="0.3">
      <c r="B121">
        <f t="shared" si="20"/>
        <v>111</v>
      </c>
      <c r="C121" s="23">
        <f t="shared" si="29"/>
        <v>12.099999999999975</v>
      </c>
      <c r="D121" s="25">
        <f t="shared" si="30"/>
        <v>0.91735537190082628</v>
      </c>
      <c r="E121">
        <f>Ship_List!$H$9/C121</f>
        <v>82.64462809917373</v>
      </c>
      <c r="F121" s="21">
        <f t="shared" si="31"/>
        <v>134810</v>
      </c>
      <c r="G121" s="23">
        <f t="shared" si="21"/>
        <v>12.099999999999975</v>
      </c>
      <c r="H121">
        <f t="shared" si="18"/>
        <v>1348100</v>
      </c>
      <c r="I121">
        <f>Ship_List!$H$10/G121</f>
        <v>8264.4628099173733</v>
      </c>
      <c r="J121" s="25">
        <f t="shared" si="27"/>
        <v>0.91735537190082628</v>
      </c>
      <c r="K121" s="23">
        <f t="shared" si="22"/>
        <v>12.099999999999975</v>
      </c>
      <c r="L121">
        <f t="shared" si="23"/>
        <v>13481000</v>
      </c>
      <c r="M121">
        <f>Ship_List!$H$11/K121</f>
        <v>82644.628099173729</v>
      </c>
      <c r="N121" s="25">
        <f t="shared" si="24"/>
        <v>0.91735537190082628</v>
      </c>
    </row>
    <row r="122" spans="2:14" x14ac:dyDescent="0.3">
      <c r="B122">
        <f t="shared" si="20"/>
        <v>112</v>
      </c>
      <c r="C122" s="23">
        <f t="shared" si="29"/>
        <v>12.199999999999974</v>
      </c>
      <c r="D122" s="25">
        <f t="shared" si="30"/>
        <v>0.9180327868852457</v>
      </c>
      <c r="E122">
        <f>Ship_List!$H$9/C122</f>
        <v>81.967213114754273</v>
      </c>
      <c r="F122" s="21">
        <f t="shared" si="31"/>
        <v>137252</v>
      </c>
      <c r="G122" s="23">
        <f t="shared" si="21"/>
        <v>12.199999999999974</v>
      </c>
      <c r="H122">
        <f t="shared" si="18"/>
        <v>1372520</v>
      </c>
      <c r="I122">
        <f>Ship_List!$H$10/G122</f>
        <v>8196.7213114754268</v>
      </c>
      <c r="J122" s="25">
        <f t="shared" si="27"/>
        <v>0.9180327868852457</v>
      </c>
      <c r="K122" s="23">
        <f t="shared" si="22"/>
        <v>12.199999999999974</v>
      </c>
      <c r="L122">
        <f t="shared" si="23"/>
        <v>13725200</v>
      </c>
      <c r="M122">
        <f>Ship_List!$H$11/K122</f>
        <v>81967.213114754268</v>
      </c>
      <c r="N122" s="25">
        <f t="shared" si="24"/>
        <v>0.9180327868852457</v>
      </c>
    </row>
    <row r="123" spans="2:14" x14ac:dyDescent="0.3">
      <c r="B123">
        <f t="shared" si="20"/>
        <v>113</v>
      </c>
      <c r="C123" s="23">
        <f t="shared" si="29"/>
        <v>12.299999999999974</v>
      </c>
      <c r="D123" s="25">
        <f t="shared" si="30"/>
        <v>0.9186991869918697</v>
      </c>
      <c r="E123">
        <f>Ship_List!$H$9/C123</f>
        <v>81.300813008130248</v>
      </c>
      <c r="F123" s="21">
        <f t="shared" si="31"/>
        <v>139716</v>
      </c>
      <c r="G123" s="23">
        <f t="shared" si="21"/>
        <v>12.299999999999974</v>
      </c>
      <c r="H123">
        <f t="shared" si="18"/>
        <v>1397160</v>
      </c>
      <c r="I123">
        <f>Ship_List!$H$10/G123</f>
        <v>8130.0813008130253</v>
      </c>
      <c r="J123" s="25">
        <f t="shared" si="27"/>
        <v>0.91869918699186981</v>
      </c>
      <c r="K123" s="23">
        <f t="shared" si="22"/>
        <v>12.299999999999974</v>
      </c>
      <c r="L123">
        <f t="shared" si="23"/>
        <v>13971600</v>
      </c>
      <c r="M123">
        <f>Ship_List!$H$11/K123</f>
        <v>81300.813008130252</v>
      </c>
      <c r="N123" s="25">
        <f t="shared" si="24"/>
        <v>0.9186991869918697</v>
      </c>
    </row>
    <row r="124" spans="2:14" x14ac:dyDescent="0.3">
      <c r="B124">
        <f t="shared" si="20"/>
        <v>114</v>
      </c>
      <c r="C124" s="23">
        <f t="shared" si="29"/>
        <v>12.399999999999974</v>
      </c>
      <c r="D124" s="25">
        <f t="shared" si="30"/>
        <v>0.91935483870967716</v>
      </c>
      <c r="E124">
        <f>Ship_List!$H$9/C124</f>
        <v>80.645161290322747</v>
      </c>
      <c r="F124" s="21">
        <f t="shared" si="31"/>
        <v>142202</v>
      </c>
      <c r="G124" s="23">
        <f t="shared" si="21"/>
        <v>12.399999999999974</v>
      </c>
      <c r="H124">
        <f t="shared" si="18"/>
        <v>1422020</v>
      </c>
      <c r="I124">
        <f>Ship_List!$H$10/G124</f>
        <v>8064.5161290322749</v>
      </c>
      <c r="J124" s="25">
        <f t="shared" si="27"/>
        <v>0.91935483870967727</v>
      </c>
      <c r="K124" s="23">
        <f t="shared" si="22"/>
        <v>12.399999999999974</v>
      </c>
      <c r="L124">
        <f t="shared" si="23"/>
        <v>14220200</v>
      </c>
      <c r="M124">
        <f>Ship_List!$H$11/K124</f>
        <v>80645.161290322751</v>
      </c>
      <c r="N124" s="25">
        <f t="shared" si="24"/>
        <v>0.91935483870967727</v>
      </c>
    </row>
    <row r="125" spans="2:14" x14ac:dyDescent="0.3">
      <c r="B125">
        <f t="shared" si="20"/>
        <v>115</v>
      </c>
      <c r="C125" s="23">
        <f t="shared" si="29"/>
        <v>12.499999999999973</v>
      </c>
      <c r="D125" s="25">
        <f t="shared" si="30"/>
        <v>0.91999999999999982</v>
      </c>
      <c r="E125">
        <f>Ship_List!$H$9/C125</f>
        <v>80.000000000000171</v>
      </c>
      <c r="F125" s="21">
        <f t="shared" si="31"/>
        <v>144710</v>
      </c>
      <c r="G125" s="23">
        <f t="shared" si="21"/>
        <v>12.499999999999973</v>
      </c>
      <c r="H125">
        <f t="shared" si="18"/>
        <v>1447100</v>
      </c>
      <c r="I125">
        <f>Ship_List!$H$10/G125</f>
        <v>8000.0000000000173</v>
      </c>
      <c r="J125" s="25">
        <f t="shared" si="27"/>
        <v>0.91999999999999982</v>
      </c>
      <c r="K125" s="23">
        <f t="shared" si="22"/>
        <v>12.499999999999973</v>
      </c>
      <c r="L125">
        <f t="shared" si="23"/>
        <v>14471000</v>
      </c>
      <c r="M125">
        <f>Ship_List!$H$11/K125</f>
        <v>80000.000000000175</v>
      </c>
      <c r="N125" s="25">
        <f t="shared" si="24"/>
        <v>0.91999999999999982</v>
      </c>
    </row>
    <row r="126" spans="2:14" x14ac:dyDescent="0.3">
      <c r="B126">
        <f t="shared" si="20"/>
        <v>116</v>
      </c>
      <c r="C126" s="23">
        <f t="shared" si="29"/>
        <v>12.599999999999973</v>
      </c>
      <c r="D126" s="25">
        <f t="shared" si="30"/>
        <v>0.92063492063492047</v>
      </c>
      <c r="E126">
        <f>Ship_List!$H$9/C126</f>
        <v>79.365079365079538</v>
      </c>
      <c r="F126" s="21">
        <f t="shared" si="31"/>
        <v>147240</v>
      </c>
      <c r="G126" s="23">
        <f t="shared" si="21"/>
        <v>12.599999999999973</v>
      </c>
      <c r="H126">
        <f t="shared" si="18"/>
        <v>1472400</v>
      </c>
      <c r="I126">
        <f>Ship_List!$H$10/G126</f>
        <v>7936.5079365079537</v>
      </c>
      <c r="J126" s="25">
        <f t="shared" si="27"/>
        <v>0.92063492063492047</v>
      </c>
      <c r="K126" s="23">
        <f t="shared" si="22"/>
        <v>12.599999999999973</v>
      </c>
      <c r="L126">
        <f t="shared" si="23"/>
        <v>14724000</v>
      </c>
      <c r="M126">
        <f>Ship_List!$H$11/K126</f>
        <v>79365.079365079539</v>
      </c>
      <c r="N126" s="25">
        <f t="shared" si="24"/>
        <v>0.92063492063492047</v>
      </c>
    </row>
    <row r="127" spans="2:14" x14ac:dyDescent="0.3">
      <c r="B127">
        <f t="shared" si="20"/>
        <v>117</v>
      </c>
      <c r="C127" s="23">
        <f t="shared" si="29"/>
        <v>12.699999999999973</v>
      </c>
      <c r="D127" s="25">
        <f t="shared" si="30"/>
        <v>0.92125984251968485</v>
      </c>
      <c r="E127">
        <f>Ship_List!$H$9/C127</f>
        <v>78.740157480315133</v>
      </c>
      <c r="F127" s="21">
        <f t="shared" si="31"/>
        <v>149792</v>
      </c>
      <c r="G127" s="23">
        <f t="shared" si="21"/>
        <v>12.699999999999973</v>
      </c>
      <c r="H127">
        <f t="shared" si="18"/>
        <v>1497920</v>
      </c>
      <c r="I127">
        <f>Ship_List!$H$10/G127</f>
        <v>7874.0157480315129</v>
      </c>
      <c r="J127" s="25">
        <f t="shared" si="27"/>
        <v>0.92125984251968485</v>
      </c>
      <c r="K127" s="23">
        <f t="shared" si="22"/>
        <v>12.699999999999973</v>
      </c>
      <c r="L127">
        <f t="shared" si="23"/>
        <v>14979200</v>
      </c>
      <c r="M127">
        <f>Ship_List!$H$11/K127</f>
        <v>78740.157480315131</v>
      </c>
      <c r="N127" s="25">
        <f t="shared" si="24"/>
        <v>0.92125984251968496</v>
      </c>
    </row>
    <row r="128" spans="2:14" x14ac:dyDescent="0.3">
      <c r="B128">
        <f t="shared" si="20"/>
        <v>118</v>
      </c>
      <c r="C128" s="23">
        <f t="shared" si="29"/>
        <v>12.799999999999972</v>
      </c>
      <c r="D128" s="25">
        <f t="shared" si="30"/>
        <v>0.92187499999999978</v>
      </c>
      <c r="E128">
        <f>Ship_List!$H$9/C128</f>
        <v>78.125000000000171</v>
      </c>
      <c r="F128" s="21">
        <f t="shared" si="31"/>
        <v>152366</v>
      </c>
      <c r="G128" s="23">
        <f t="shared" si="21"/>
        <v>12.799999999999972</v>
      </c>
      <c r="H128">
        <f t="shared" si="18"/>
        <v>1523660</v>
      </c>
      <c r="I128">
        <f>Ship_List!$H$10/G128</f>
        <v>7812.5000000000173</v>
      </c>
      <c r="J128" s="25">
        <f t="shared" si="27"/>
        <v>0.92187499999999989</v>
      </c>
      <c r="K128" s="23">
        <f t="shared" si="22"/>
        <v>12.799999999999972</v>
      </c>
      <c r="L128">
        <f t="shared" si="23"/>
        <v>15236600</v>
      </c>
      <c r="M128">
        <f>Ship_List!$H$11/K128</f>
        <v>78125.000000000175</v>
      </c>
      <c r="N128" s="25">
        <f t="shared" si="24"/>
        <v>0.92187499999999978</v>
      </c>
    </row>
    <row r="129" spans="2:14" x14ac:dyDescent="0.3">
      <c r="B129">
        <f t="shared" si="20"/>
        <v>119</v>
      </c>
      <c r="C129" s="23">
        <f t="shared" si="29"/>
        <v>12.899999999999972</v>
      </c>
      <c r="D129" s="25">
        <f t="shared" si="30"/>
        <v>0.92248062015503862</v>
      </c>
      <c r="E129">
        <f>Ship_List!$H$9/C129</f>
        <v>77.519379844961406</v>
      </c>
      <c r="F129" s="21">
        <f t="shared" si="31"/>
        <v>154962</v>
      </c>
      <c r="G129" s="23">
        <f t="shared" si="21"/>
        <v>12.899999999999972</v>
      </c>
      <c r="H129">
        <f t="shared" si="18"/>
        <v>1549620</v>
      </c>
      <c r="I129">
        <f>Ship_List!$H$10/G129</f>
        <v>7751.9379844961413</v>
      </c>
      <c r="J129" s="25">
        <f t="shared" si="27"/>
        <v>0.92248062015503862</v>
      </c>
      <c r="K129" s="23">
        <f t="shared" si="22"/>
        <v>12.899999999999972</v>
      </c>
      <c r="L129">
        <f t="shared" si="23"/>
        <v>15496200</v>
      </c>
      <c r="M129">
        <f>Ship_List!$H$11/K129</f>
        <v>77519.379844961411</v>
      </c>
      <c r="N129" s="25">
        <f t="shared" si="24"/>
        <v>0.92248062015503851</v>
      </c>
    </row>
    <row r="130" spans="2:14" x14ac:dyDescent="0.3">
      <c r="B130">
        <f t="shared" si="20"/>
        <v>120</v>
      </c>
      <c r="C130" s="23">
        <f t="shared" si="29"/>
        <v>12.999999999999972</v>
      </c>
      <c r="D130" s="25">
        <f t="shared" si="30"/>
        <v>0.92307692307692291</v>
      </c>
      <c r="E130">
        <f>Ship_List!$H$9/C130</f>
        <v>76.92307692307709</v>
      </c>
      <c r="F130" s="21">
        <f t="shared" si="31"/>
        <v>157580</v>
      </c>
      <c r="G130" s="23">
        <f t="shared" si="21"/>
        <v>12.999999999999972</v>
      </c>
      <c r="H130">
        <f t="shared" si="18"/>
        <v>1575800</v>
      </c>
      <c r="I130">
        <f>Ship_List!$H$10/G130</f>
        <v>7692.3076923077087</v>
      </c>
      <c r="J130" s="25">
        <f t="shared" si="27"/>
        <v>0.92307692307692302</v>
      </c>
      <c r="K130" s="23">
        <f t="shared" si="22"/>
        <v>12.999999999999972</v>
      </c>
      <c r="L130">
        <f t="shared" si="23"/>
        <v>15758000</v>
      </c>
      <c r="M130">
        <f>Ship_List!$H$11/K130</f>
        <v>76923.076923077097</v>
      </c>
      <c r="N130" s="25">
        <f t="shared" si="24"/>
        <v>0.92307692307692291</v>
      </c>
    </row>
    <row r="131" spans="2:14" x14ac:dyDescent="0.3">
      <c r="B131">
        <f t="shared" si="20"/>
        <v>121</v>
      </c>
      <c r="C131" s="23">
        <f t="shared" si="29"/>
        <v>13.099999999999971</v>
      </c>
      <c r="D131" s="25">
        <f t="shared" si="30"/>
        <v>0.92366412213740445</v>
      </c>
      <c r="E131">
        <f>Ship_List!$H$9/C131</f>
        <v>76.335877862595581</v>
      </c>
      <c r="F131" s="21">
        <f t="shared" si="31"/>
        <v>160220</v>
      </c>
      <c r="G131" s="23">
        <f t="shared" si="21"/>
        <v>13.099999999999971</v>
      </c>
      <c r="H131">
        <f t="shared" si="18"/>
        <v>1602200</v>
      </c>
      <c r="I131">
        <f>Ship_List!$H$10/G131</f>
        <v>7633.5877862595589</v>
      </c>
      <c r="J131" s="25">
        <f t="shared" si="27"/>
        <v>0.92366412213740434</v>
      </c>
      <c r="K131" s="23">
        <f t="shared" si="22"/>
        <v>13.099999999999971</v>
      </c>
      <c r="L131">
        <f t="shared" si="23"/>
        <v>16022000</v>
      </c>
      <c r="M131">
        <f>Ship_List!$H$11/K131</f>
        <v>76335.877862595589</v>
      </c>
      <c r="N131" s="25">
        <f t="shared" si="24"/>
        <v>0.92366412213740434</v>
      </c>
    </row>
    <row r="132" spans="2:14" x14ac:dyDescent="0.3">
      <c r="B132">
        <f t="shared" si="20"/>
        <v>122</v>
      </c>
      <c r="C132" s="23">
        <f t="shared" si="29"/>
        <v>13.199999999999971</v>
      </c>
      <c r="D132" s="25">
        <f t="shared" si="30"/>
        <v>0.92424242424242398</v>
      </c>
      <c r="E132">
        <f>Ship_List!$H$9/C132</f>
        <v>75.757575757575921</v>
      </c>
      <c r="F132" s="21">
        <f t="shared" si="31"/>
        <v>162882</v>
      </c>
      <c r="G132" s="23">
        <f t="shared" si="21"/>
        <v>13.199999999999971</v>
      </c>
      <c r="H132">
        <f t="shared" si="18"/>
        <v>1628820</v>
      </c>
      <c r="I132">
        <f>Ship_List!$H$10/G132</f>
        <v>7575.7575757575923</v>
      </c>
      <c r="J132" s="25">
        <f t="shared" si="27"/>
        <v>0.92424242424242398</v>
      </c>
      <c r="K132" s="23">
        <f t="shared" si="22"/>
        <v>13.199999999999971</v>
      </c>
      <c r="L132">
        <f t="shared" si="23"/>
        <v>16288200</v>
      </c>
      <c r="M132">
        <f>Ship_List!$H$11/K132</f>
        <v>75757.57575757592</v>
      </c>
      <c r="N132" s="25">
        <f t="shared" si="24"/>
        <v>0.92424242424242409</v>
      </c>
    </row>
    <row r="133" spans="2:14" x14ac:dyDescent="0.3">
      <c r="B133">
        <f t="shared" si="20"/>
        <v>123</v>
      </c>
      <c r="C133" s="23">
        <f t="shared" si="29"/>
        <v>13.299999999999971</v>
      </c>
      <c r="D133" s="25">
        <f t="shared" si="30"/>
        <v>0.92481203007518775</v>
      </c>
      <c r="E133">
        <f>Ship_List!$H$9/C133</f>
        <v>75.187969924812194</v>
      </c>
      <c r="F133" s="21">
        <f t="shared" si="31"/>
        <v>165566</v>
      </c>
      <c r="G133" s="23">
        <f t="shared" si="21"/>
        <v>13.299999999999971</v>
      </c>
      <c r="H133">
        <f t="shared" si="18"/>
        <v>1655660</v>
      </c>
      <c r="I133">
        <f>Ship_List!$H$10/G133</f>
        <v>7518.7969924812196</v>
      </c>
      <c r="J133" s="25">
        <f t="shared" si="27"/>
        <v>0.92481203007518775</v>
      </c>
      <c r="K133" s="23">
        <f t="shared" si="22"/>
        <v>13.299999999999971</v>
      </c>
      <c r="L133">
        <f t="shared" si="23"/>
        <v>16556600</v>
      </c>
      <c r="M133">
        <f>Ship_List!$H$11/K133</f>
        <v>75187.969924812191</v>
      </c>
      <c r="N133" s="25">
        <f t="shared" si="24"/>
        <v>0.92481203007518775</v>
      </c>
    </row>
    <row r="134" spans="2:14" x14ac:dyDescent="0.3">
      <c r="B134">
        <f t="shared" si="20"/>
        <v>124</v>
      </c>
      <c r="C134" s="23">
        <f t="shared" si="29"/>
        <v>13.39999999999997</v>
      </c>
      <c r="D134" s="25">
        <f t="shared" si="30"/>
        <v>0.92537313432835799</v>
      </c>
      <c r="E134">
        <f>Ship_List!$H$9/C134</f>
        <v>74.626865671641951</v>
      </c>
      <c r="F134" s="21">
        <f t="shared" si="31"/>
        <v>168272</v>
      </c>
      <c r="G134" s="23">
        <f t="shared" si="21"/>
        <v>13.39999999999997</v>
      </c>
      <c r="H134">
        <f t="shared" si="18"/>
        <v>1682720</v>
      </c>
      <c r="I134">
        <f>Ship_List!$H$10/G134</f>
        <v>7462.6865671641954</v>
      </c>
      <c r="J134" s="25">
        <f t="shared" si="27"/>
        <v>0.92537313432835799</v>
      </c>
      <c r="K134" s="23">
        <f t="shared" si="22"/>
        <v>13.39999999999997</v>
      </c>
      <c r="L134">
        <f t="shared" si="23"/>
        <v>16827200</v>
      </c>
      <c r="M134">
        <f>Ship_List!$H$11/K134</f>
        <v>74626.86567164195</v>
      </c>
      <c r="N134" s="25">
        <f t="shared" si="24"/>
        <v>0.9253731343283581</v>
      </c>
    </row>
    <row r="135" spans="2:14" x14ac:dyDescent="0.3">
      <c r="B135">
        <f t="shared" si="20"/>
        <v>125</v>
      </c>
      <c r="C135" s="23">
        <f t="shared" si="29"/>
        <v>13.49999999999997</v>
      </c>
      <c r="D135" s="25">
        <f t="shared" si="30"/>
        <v>0.92592592592592571</v>
      </c>
      <c r="E135">
        <f>Ship_List!$H$9/C135</f>
        <v>74.074074074074247</v>
      </c>
      <c r="F135" s="21">
        <f t="shared" si="31"/>
        <v>171000</v>
      </c>
      <c r="G135" s="23">
        <f t="shared" si="21"/>
        <v>13.49999999999997</v>
      </c>
      <c r="H135">
        <f t="shared" si="18"/>
        <v>1710000</v>
      </c>
      <c r="I135">
        <f>Ship_List!$H$10/G135</f>
        <v>7407.4074074074242</v>
      </c>
      <c r="J135" s="25">
        <f t="shared" si="27"/>
        <v>0.92592592592592571</v>
      </c>
      <c r="K135" s="23">
        <f t="shared" si="22"/>
        <v>13.49999999999997</v>
      </c>
      <c r="L135">
        <f t="shared" si="23"/>
        <v>17100000</v>
      </c>
      <c r="M135">
        <f>Ship_List!$H$11/K135</f>
        <v>74074.074074074233</v>
      </c>
      <c r="N135" s="25">
        <f t="shared" si="24"/>
        <v>0.92592592592592571</v>
      </c>
    </row>
    <row r="136" spans="2:14" x14ac:dyDescent="0.3">
      <c r="B136">
        <f t="shared" si="20"/>
        <v>126</v>
      </c>
      <c r="C136" s="23">
        <f t="shared" si="29"/>
        <v>13.599999999999969</v>
      </c>
      <c r="D136" s="25">
        <f t="shared" si="30"/>
        <v>0.92647058823529393</v>
      </c>
      <c r="E136">
        <f>Ship_List!$H$9/C136</f>
        <v>73.529411764706055</v>
      </c>
      <c r="F136" s="21">
        <f t="shared" si="31"/>
        <v>173750</v>
      </c>
      <c r="G136" s="23">
        <f t="shared" si="21"/>
        <v>13.599999999999969</v>
      </c>
      <c r="H136">
        <f t="shared" si="18"/>
        <v>1737500</v>
      </c>
      <c r="I136">
        <f>Ship_List!$H$10/G136</f>
        <v>7352.9411764706047</v>
      </c>
      <c r="J136" s="25">
        <f t="shared" si="27"/>
        <v>0.92647058823529393</v>
      </c>
      <c r="K136" s="23">
        <f t="shared" si="22"/>
        <v>13.599999999999969</v>
      </c>
      <c r="L136">
        <f t="shared" si="23"/>
        <v>17375000</v>
      </c>
      <c r="M136">
        <f>Ship_List!$H$11/K136</f>
        <v>73529.411764706048</v>
      </c>
      <c r="N136" s="25">
        <f t="shared" si="24"/>
        <v>0.92647058823529393</v>
      </c>
    </row>
    <row r="137" spans="2:14" x14ac:dyDescent="0.3">
      <c r="B137">
        <f t="shared" si="20"/>
        <v>127</v>
      </c>
      <c r="C137" s="23">
        <f t="shared" si="29"/>
        <v>13.699999999999969</v>
      </c>
      <c r="D137" s="25">
        <f t="shared" si="30"/>
        <v>0.92700729927007286</v>
      </c>
      <c r="E137">
        <f>Ship_List!$H$9/C137</f>
        <v>72.992700729927165</v>
      </c>
      <c r="F137" s="21">
        <f t="shared" si="31"/>
        <v>176522</v>
      </c>
      <c r="G137" s="23">
        <f t="shared" si="21"/>
        <v>13.699999999999969</v>
      </c>
      <c r="H137">
        <f t="shared" si="18"/>
        <v>1765220</v>
      </c>
      <c r="I137">
        <f>Ship_List!$H$10/G137</f>
        <v>7299.2700729927174</v>
      </c>
      <c r="J137" s="25">
        <f t="shared" si="27"/>
        <v>0.92700729927007286</v>
      </c>
      <c r="K137" s="23">
        <f t="shared" si="22"/>
        <v>13.699999999999969</v>
      </c>
      <c r="L137">
        <f t="shared" si="23"/>
        <v>17652200</v>
      </c>
      <c r="M137">
        <f>Ship_List!$H$11/K137</f>
        <v>72992.700729927179</v>
      </c>
      <c r="N137" s="25">
        <f t="shared" si="24"/>
        <v>0.92700729927007286</v>
      </c>
    </row>
    <row r="138" spans="2:14" x14ac:dyDescent="0.3">
      <c r="B138">
        <f t="shared" si="20"/>
        <v>128</v>
      </c>
      <c r="C138" s="23">
        <f t="shared" si="29"/>
        <v>13.799999999999969</v>
      </c>
      <c r="D138" s="25">
        <f t="shared" si="30"/>
        <v>0.92753623188405776</v>
      </c>
      <c r="E138">
        <f>Ship_List!$H$9/C138</f>
        <v>72.463768115942187</v>
      </c>
      <c r="F138" s="21">
        <f t="shared" si="31"/>
        <v>179316</v>
      </c>
      <c r="G138" s="23">
        <f t="shared" si="21"/>
        <v>13.799999999999969</v>
      </c>
      <c r="H138">
        <f t="shared" si="18"/>
        <v>1793160</v>
      </c>
      <c r="I138">
        <f>Ship_List!$H$10/G138</f>
        <v>7246.3768115942194</v>
      </c>
      <c r="J138" s="25">
        <f t="shared" si="27"/>
        <v>0.92753623188405776</v>
      </c>
      <c r="K138" s="23">
        <f t="shared" si="22"/>
        <v>13.799999999999969</v>
      </c>
      <c r="L138">
        <f t="shared" si="23"/>
        <v>17931600</v>
      </c>
      <c r="M138">
        <f>Ship_List!$H$11/K138</f>
        <v>72463.768115942192</v>
      </c>
      <c r="N138" s="25">
        <f t="shared" si="24"/>
        <v>0.92753623188405787</v>
      </c>
    </row>
    <row r="139" spans="2:14" x14ac:dyDescent="0.3">
      <c r="B139">
        <f t="shared" si="20"/>
        <v>129</v>
      </c>
      <c r="C139" s="23">
        <f t="shared" si="29"/>
        <v>13.899999999999968</v>
      </c>
      <c r="D139" s="25">
        <f t="shared" si="30"/>
        <v>0.92805755395683431</v>
      </c>
      <c r="E139">
        <f>Ship_List!$H$9/C139</f>
        <v>71.942446043165631</v>
      </c>
      <c r="F139" s="21">
        <f t="shared" si="31"/>
        <v>182132</v>
      </c>
      <c r="G139" s="23">
        <f t="shared" si="21"/>
        <v>13.899999999999968</v>
      </c>
      <c r="H139">
        <f t="shared" ref="H139:H202" si="32">F139*$F$6</f>
        <v>1821320</v>
      </c>
      <c r="I139">
        <f>Ship_List!$H$10/G139</f>
        <v>7194.2446043165628</v>
      </c>
      <c r="J139" s="25">
        <f t="shared" ref="J139" si="33">($I$10-I139)/$I$10</f>
        <v>0.92805755395683431</v>
      </c>
      <c r="K139" s="23">
        <f t="shared" si="22"/>
        <v>13.899999999999968</v>
      </c>
      <c r="L139">
        <f t="shared" si="23"/>
        <v>18213200</v>
      </c>
      <c r="M139">
        <f>Ship_List!$H$11/K139</f>
        <v>71942.446043165633</v>
      </c>
      <c r="N139" s="25">
        <f t="shared" si="24"/>
        <v>0.92805755395683431</v>
      </c>
    </row>
    <row r="140" spans="2:14" x14ac:dyDescent="0.3">
      <c r="B140">
        <f t="shared" ref="B140:B203" si="34">B139+1</f>
        <v>130</v>
      </c>
      <c r="C140" s="23">
        <f t="shared" si="29"/>
        <v>13.999999999999968</v>
      </c>
      <c r="D140" s="25">
        <f t="shared" si="30"/>
        <v>0.92857142857142849</v>
      </c>
      <c r="E140">
        <f>Ship_List!$H$9/C140</f>
        <v>71.428571428571587</v>
      </c>
      <c r="F140" s="21">
        <f t="shared" si="31"/>
        <v>184970</v>
      </c>
      <c r="G140" s="23">
        <f t="shared" ref="G140:G203" si="35">G139+$E$6</f>
        <v>13.999999999999968</v>
      </c>
      <c r="H140">
        <f t="shared" si="32"/>
        <v>1849700</v>
      </c>
      <c r="I140">
        <f>Ship_List!$H$10/G140</f>
        <v>7142.8571428571595</v>
      </c>
      <c r="J140" s="25">
        <f t="shared" ref="J140:J203" si="36">($I$10-I140)/$I$10</f>
        <v>0.92857142857142838</v>
      </c>
      <c r="K140" s="23">
        <f t="shared" ref="K140:K203" si="37">K139+$E$6</f>
        <v>13.999999999999968</v>
      </c>
      <c r="L140">
        <f t="shared" ref="L140:L203" si="38">H140*$F$6</f>
        <v>18497000</v>
      </c>
      <c r="M140">
        <f>Ship_List!$H$11/K140</f>
        <v>71428.571428571595</v>
      </c>
      <c r="N140" s="25">
        <f t="shared" ref="N140:N203" si="39">($M$10-M140)/$M$10</f>
        <v>0.92857142857142838</v>
      </c>
    </row>
    <row r="141" spans="2:14" x14ac:dyDescent="0.3">
      <c r="B141">
        <f t="shared" si="34"/>
        <v>131</v>
      </c>
      <c r="C141" s="23">
        <f t="shared" si="29"/>
        <v>14.099999999999968</v>
      </c>
      <c r="D141" s="25">
        <f t="shared" si="30"/>
        <v>0.92907801418439706</v>
      </c>
      <c r="E141">
        <f>Ship_List!$H$9/C141</f>
        <v>70.921985815602994</v>
      </c>
      <c r="F141" s="21">
        <f t="shared" si="31"/>
        <v>187830</v>
      </c>
      <c r="G141" s="23">
        <f t="shared" si="35"/>
        <v>14.099999999999968</v>
      </c>
      <c r="H141">
        <f t="shared" si="32"/>
        <v>1878300</v>
      </c>
      <c r="I141">
        <f>Ship_List!$H$10/G141</f>
        <v>7092.1985815603002</v>
      </c>
      <c r="J141" s="25">
        <f t="shared" si="36"/>
        <v>0.92907801418439706</v>
      </c>
      <c r="K141" s="23">
        <f t="shared" si="37"/>
        <v>14.099999999999968</v>
      </c>
      <c r="L141">
        <f t="shared" si="38"/>
        <v>18783000</v>
      </c>
      <c r="M141">
        <f>Ship_List!$H$11/K141</f>
        <v>70921.985815602995</v>
      </c>
      <c r="N141" s="25">
        <f t="shared" si="39"/>
        <v>0.92907801418439695</v>
      </c>
    </row>
    <row r="142" spans="2:14" x14ac:dyDescent="0.3">
      <c r="B142">
        <f t="shared" si="34"/>
        <v>132</v>
      </c>
      <c r="C142" s="23">
        <f t="shared" si="29"/>
        <v>14.199999999999967</v>
      </c>
      <c r="D142" s="25">
        <f t="shared" si="30"/>
        <v>0.92957746478873216</v>
      </c>
      <c r="E142">
        <f>Ship_List!$H$9/C142</f>
        <v>70.422535211267771</v>
      </c>
      <c r="F142" s="21">
        <f t="shared" si="31"/>
        <v>190712</v>
      </c>
      <c r="G142" s="23">
        <f t="shared" si="35"/>
        <v>14.199999999999967</v>
      </c>
      <c r="H142">
        <f t="shared" si="32"/>
        <v>1907120</v>
      </c>
      <c r="I142">
        <f>Ship_List!$H$10/G142</f>
        <v>7042.2535211267768</v>
      </c>
      <c r="J142" s="25">
        <f t="shared" si="36"/>
        <v>0.92957746478873216</v>
      </c>
      <c r="K142" s="23">
        <f t="shared" si="37"/>
        <v>14.199999999999967</v>
      </c>
      <c r="L142">
        <f t="shared" si="38"/>
        <v>19071200</v>
      </c>
      <c r="M142">
        <f>Ship_List!$H$11/K142</f>
        <v>70422.535211267765</v>
      </c>
      <c r="N142" s="25">
        <f t="shared" si="39"/>
        <v>0.92957746478873227</v>
      </c>
    </row>
    <row r="143" spans="2:14" x14ac:dyDescent="0.3">
      <c r="B143">
        <f t="shared" si="34"/>
        <v>133</v>
      </c>
      <c r="C143" s="23">
        <f t="shared" si="29"/>
        <v>14.299999999999967</v>
      </c>
      <c r="D143" s="25">
        <f t="shared" si="30"/>
        <v>0.93006993006992988</v>
      </c>
      <c r="E143">
        <f>Ship_List!$H$9/C143</f>
        <v>69.93006993007009</v>
      </c>
      <c r="F143" s="21">
        <f t="shared" si="31"/>
        <v>193616</v>
      </c>
      <c r="G143" s="23">
        <f t="shared" si="35"/>
        <v>14.299999999999967</v>
      </c>
      <c r="H143">
        <f t="shared" si="32"/>
        <v>1936160</v>
      </c>
      <c r="I143">
        <f>Ship_List!$H$10/G143</f>
        <v>6993.0069930070094</v>
      </c>
      <c r="J143" s="25">
        <f t="shared" si="36"/>
        <v>0.93006993006993</v>
      </c>
      <c r="K143" s="23">
        <f t="shared" si="37"/>
        <v>14.299999999999967</v>
      </c>
      <c r="L143">
        <f t="shared" si="38"/>
        <v>19361600</v>
      </c>
      <c r="M143">
        <f>Ship_List!$H$11/K143</f>
        <v>69930.069930070094</v>
      </c>
      <c r="N143" s="25">
        <f t="shared" si="39"/>
        <v>0.93006993006992988</v>
      </c>
    </row>
    <row r="144" spans="2:14" x14ac:dyDescent="0.3">
      <c r="B144">
        <f t="shared" si="34"/>
        <v>134</v>
      </c>
      <c r="C144" s="23">
        <f t="shared" si="29"/>
        <v>14.399999999999967</v>
      </c>
      <c r="D144" s="25">
        <f t="shared" si="30"/>
        <v>0.93055555555555547</v>
      </c>
      <c r="E144">
        <f>Ship_List!$H$9/C144</f>
        <v>69.444444444444599</v>
      </c>
      <c r="F144" s="21">
        <f t="shared" si="31"/>
        <v>196542</v>
      </c>
      <c r="G144" s="23">
        <f t="shared" si="35"/>
        <v>14.399999999999967</v>
      </c>
      <c r="H144">
        <f t="shared" si="32"/>
        <v>1965420</v>
      </c>
      <c r="I144">
        <f>Ship_List!$H$10/G144</f>
        <v>6944.4444444444607</v>
      </c>
      <c r="J144" s="25">
        <f t="shared" si="36"/>
        <v>0.93055555555555536</v>
      </c>
      <c r="K144" s="23">
        <f t="shared" si="37"/>
        <v>14.399999999999967</v>
      </c>
      <c r="L144">
        <f t="shared" si="38"/>
        <v>19654200</v>
      </c>
      <c r="M144">
        <f>Ship_List!$H$11/K144</f>
        <v>69444.444444444613</v>
      </c>
      <c r="N144" s="25">
        <f t="shared" si="39"/>
        <v>0.93055555555555536</v>
      </c>
    </row>
    <row r="145" spans="2:14" x14ac:dyDescent="0.3">
      <c r="B145">
        <f t="shared" si="34"/>
        <v>135</v>
      </c>
      <c r="C145" s="23">
        <f t="shared" si="29"/>
        <v>14.499999999999966</v>
      </c>
      <c r="D145" s="25">
        <f t="shared" si="30"/>
        <v>0.93103448275862044</v>
      </c>
      <c r="E145">
        <f>Ship_List!$H$9/C145</f>
        <v>68.965517241379473</v>
      </c>
      <c r="F145" s="21">
        <f t="shared" si="31"/>
        <v>199490</v>
      </c>
      <c r="G145" s="23">
        <f t="shared" si="35"/>
        <v>14.499999999999966</v>
      </c>
      <c r="H145">
        <f t="shared" si="32"/>
        <v>1994900</v>
      </c>
      <c r="I145">
        <f>Ship_List!$H$10/G145</f>
        <v>6896.5517241379475</v>
      </c>
      <c r="J145" s="25">
        <f t="shared" si="36"/>
        <v>0.93103448275862055</v>
      </c>
      <c r="K145" s="23">
        <f t="shared" si="37"/>
        <v>14.499999999999966</v>
      </c>
      <c r="L145">
        <f t="shared" si="38"/>
        <v>19949000</v>
      </c>
      <c r="M145">
        <f>Ship_List!$H$11/K145</f>
        <v>68965.517241379464</v>
      </c>
      <c r="N145" s="25">
        <f t="shared" si="39"/>
        <v>0.93103448275862055</v>
      </c>
    </row>
    <row r="146" spans="2:14" x14ac:dyDescent="0.3">
      <c r="B146">
        <f t="shared" si="34"/>
        <v>136</v>
      </c>
      <c r="C146" s="23">
        <f t="shared" si="29"/>
        <v>14.599999999999966</v>
      </c>
      <c r="D146" s="25">
        <f t="shared" si="30"/>
        <v>0.93150684931506844</v>
      </c>
      <c r="E146">
        <f>Ship_List!$H$9/C146</f>
        <v>68.493150684931663</v>
      </c>
      <c r="F146" s="21">
        <f t="shared" si="31"/>
        <v>202460</v>
      </c>
      <c r="G146" s="23">
        <f t="shared" si="35"/>
        <v>14.599999999999966</v>
      </c>
      <c r="H146">
        <f t="shared" si="32"/>
        <v>2024600</v>
      </c>
      <c r="I146">
        <f>Ship_List!$H$10/G146</f>
        <v>6849.315068493167</v>
      </c>
      <c r="J146" s="25">
        <f t="shared" si="36"/>
        <v>0.93150684931506844</v>
      </c>
      <c r="K146" s="23">
        <f t="shared" si="37"/>
        <v>14.599999999999966</v>
      </c>
      <c r="L146">
        <f t="shared" si="38"/>
        <v>20246000</v>
      </c>
      <c r="M146">
        <f>Ship_List!$H$11/K146</f>
        <v>68493.150684931665</v>
      </c>
      <c r="N146" s="25">
        <f t="shared" si="39"/>
        <v>0.93150684931506833</v>
      </c>
    </row>
    <row r="147" spans="2:14" x14ac:dyDescent="0.3">
      <c r="B147">
        <f t="shared" si="34"/>
        <v>137</v>
      </c>
      <c r="C147" s="23">
        <f t="shared" si="29"/>
        <v>14.699999999999966</v>
      </c>
      <c r="D147" s="25">
        <f t="shared" si="30"/>
        <v>0.93197278911564607</v>
      </c>
      <c r="E147">
        <f>Ship_List!$H$9/C147</f>
        <v>68.027210884353906</v>
      </c>
      <c r="F147" s="21">
        <f t="shared" si="31"/>
        <v>205452</v>
      </c>
      <c r="G147" s="23">
        <f t="shared" si="35"/>
        <v>14.699999999999966</v>
      </c>
      <c r="H147">
        <f t="shared" si="32"/>
        <v>2054520</v>
      </c>
      <c r="I147">
        <f>Ship_List!$H$10/G147</f>
        <v>6802.7210884353899</v>
      </c>
      <c r="J147" s="25">
        <f t="shared" si="36"/>
        <v>0.93197278911564618</v>
      </c>
      <c r="K147" s="23">
        <f t="shared" si="37"/>
        <v>14.699999999999966</v>
      </c>
      <c r="L147">
        <f t="shared" si="38"/>
        <v>20545200</v>
      </c>
      <c r="M147">
        <f>Ship_List!$H$11/K147</f>
        <v>68027.210884353903</v>
      </c>
      <c r="N147" s="25">
        <f t="shared" si="39"/>
        <v>0.93197278911564618</v>
      </c>
    </row>
    <row r="148" spans="2:14" x14ac:dyDescent="0.3">
      <c r="B148">
        <f t="shared" si="34"/>
        <v>138</v>
      </c>
      <c r="C148" s="23">
        <f t="shared" si="29"/>
        <v>14.799999999999965</v>
      </c>
      <c r="D148" s="25">
        <f t="shared" si="30"/>
        <v>0.93243243243243223</v>
      </c>
      <c r="E148">
        <f>Ship_List!$H$9/C148</f>
        <v>67.567567567567721</v>
      </c>
      <c r="F148" s="21">
        <f t="shared" si="31"/>
        <v>208466</v>
      </c>
      <c r="G148" s="23">
        <f t="shared" si="35"/>
        <v>14.799999999999965</v>
      </c>
      <c r="H148">
        <f t="shared" si="32"/>
        <v>2084660</v>
      </c>
      <c r="I148">
        <f>Ship_List!$H$10/G148</f>
        <v>6756.756756756773</v>
      </c>
      <c r="J148" s="25">
        <f t="shared" si="36"/>
        <v>0.93243243243243223</v>
      </c>
      <c r="K148" s="23">
        <f t="shared" si="37"/>
        <v>14.799999999999965</v>
      </c>
      <c r="L148">
        <f t="shared" si="38"/>
        <v>20846600</v>
      </c>
      <c r="M148">
        <f>Ship_List!$H$11/K148</f>
        <v>67567.567567567719</v>
      </c>
      <c r="N148" s="25">
        <f t="shared" si="39"/>
        <v>0.93243243243243235</v>
      </c>
    </row>
    <row r="149" spans="2:14" x14ac:dyDescent="0.3">
      <c r="B149">
        <f t="shared" si="34"/>
        <v>139</v>
      </c>
      <c r="C149" s="23">
        <f t="shared" si="29"/>
        <v>14.899999999999965</v>
      </c>
      <c r="D149" s="25">
        <f t="shared" si="30"/>
        <v>0.93288590604026833</v>
      </c>
      <c r="E149">
        <f>Ship_List!$H$9/C149</f>
        <v>67.114093959731704</v>
      </c>
      <c r="F149" s="21">
        <f t="shared" si="31"/>
        <v>211502</v>
      </c>
      <c r="G149" s="23">
        <f t="shared" si="35"/>
        <v>14.899999999999965</v>
      </c>
      <c r="H149">
        <f t="shared" si="32"/>
        <v>2115020</v>
      </c>
      <c r="I149">
        <f>Ship_List!$H$10/G149</f>
        <v>6711.4093959731699</v>
      </c>
      <c r="J149" s="25">
        <f t="shared" si="36"/>
        <v>0.93288590604026833</v>
      </c>
      <c r="K149" s="23">
        <f t="shared" si="37"/>
        <v>14.899999999999965</v>
      </c>
      <c r="L149">
        <f t="shared" si="38"/>
        <v>21150200</v>
      </c>
      <c r="M149">
        <f>Ship_List!$H$11/K149</f>
        <v>67114.093959731705</v>
      </c>
      <c r="N149" s="25">
        <f t="shared" si="39"/>
        <v>0.93288590604026822</v>
      </c>
    </row>
    <row r="150" spans="2:14" x14ac:dyDescent="0.3">
      <c r="B150">
        <f t="shared" si="34"/>
        <v>140</v>
      </c>
      <c r="C150" s="23">
        <f t="shared" si="29"/>
        <v>14.999999999999964</v>
      </c>
      <c r="D150" s="25">
        <f t="shared" si="30"/>
        <v>0.93333333333333313</v>
      </c>
      <c r="E150">
        <f>Ship_List!$H$9/C150</f>
        <v>66.666666666666828</v>
      </c>
      <c r="F150" s="21">
        <f t="shared" si="31"/>
        <v>214560</v>
      </c>
      <c r="G150" s="23">
        <f t="shared" si="35"/>
        <v>14.999999999999964</v>
      </c>
      <c r="H150">
        <f t="shared" si="32"/>
        <v>2145600</v>
      </c>
      <c r="I150">
        <f>Ship_List!$H$10/G150</f>
        <v>6666.6666666666824</v>
      </c>
      <c r="J150" s="25">
        <f t="shared" si="36"/>
        <v>0.93333333333333313</v>
      </c>
      <c r="K150" s="23">
        <f t="shared" si="37"/>
        <v>14.999999999999964</v>
      </c>
      <c r="L150">
        <f t="shared" si="38"/>
        <v>21456000</v>
      </c>
      <c r="M150">
        <f>Ship_List!$H$11/K150</f>
        <v>66666.666666666832</v>
      </c>
      <c r="N150" s="25">
        <f t="shared" si="39"/>
        <v>0.93333333333333313</v>
      </c>
    </row>
    <row r="151" spans="2:14" x14ac:dyDescent="0.3">
      <c r="B151">
        <f t="shared" si="34"/>
        <v>141</v>
      </c>
      <c r="C151" s="23">
        <f t="shared" si="29"/>
        <v>15.099999999999964</v>
      </c>
      <c r="D151" s="25">
        <f t="shared" si="30"/>
        <v>0.93377483443708598</v>
      </c>
      <c r="E151">
        <f>Ship_List!$H$9/C151</f>
        <v>66.225165562914071</v>
      </c>
      <c r="F151" s="21">
        <f t="shared" si="31"/>
        <v>217640</v>
      </c>
      <c r="G151" s="23">
        <f t="shared" si="35"/>
        <v>15.099999999999964</v>
      </c>
      <c r="H151">
        <f t="shared" si="32"/>
        <v>2176400</v>
      </c>
      <c r="I151">
        <f>Ship_List!$H$10/G151</f>
        <v>6622.5165562914062</v>
      </c>
      <c r="J151" s="25">
        <f t="shared" si="36"/>
        <v>0.93377483443708598</v>
      </c>
      <c r="K151" s="23">
        <f t="shared" si="37"/>
        <v>15.099999999999964</v>
      </c>
      <c r="L151">
        <f t="shared" si="38"/>
        <v>21764000</v>
      </c>
      <c r="M151">
        <f>Ship_List!$H$11/K151</f>
        <v>66225.165562914059</v>
      </c>
      <c r="N151" s="25">
        <f t="shared" si="39"/>
        <v>0.93377483443708587</v>
      </c>
    </row>
    <row r="152" spans="2:14" x14ac:dyDescent="0.3">
      <c r="B152">
        <f t="shared" si="34"/>
        <v>142</v>
      </c>
      <c r="C152" s="23">
        <f t="shared" si="29"/>
        <v>15.199999999999964</v>
      </c>
      <c r="D152" s="25">
        <f t="shared" si="30"/>
        <v>0.93421052631578938</v>
      </c>
      <c r="E152">
        <f>Ship_List!$H$9/C152</f>
        <v>65.789473684210677</v>
      </c>
      <c r="F152" s="21">
        <f t="shared" si="31"/>
        <v>220742</v>
      </c>
      <c r="G152" s="23">
        <f t="shared" si="35"/>
        <v>15.199999999999964</v>
      </c>
      <c r="H152">
        <f t="shared" si="32"/>
        <v>2207420</v>
      </c>
      <c r="I152">
        <f>Ship_List!$H$10/G152</f>
        <v>6578.9473684210679</v>
      </c>
      <c r="J152" s="25">
        <f t="shared" si="36"/>
        <v>0.93421052631578927</v>
      </c>
      <c r="K152" s="23">
        <f t="shared" si="37"/>
        <v>15.199999999999964</v>
      </c>
      <c r="L152">
        <f t="shared" si="38"/>
        <v>22074200</v>
      </c>
      <c r="M152">
        <f>Ship_List!$H$11/K152</f>
        <v>65789.473684210679</v>
      </c>
      <c r="N152" s="25">
        <f t="shared" si="39"/>
        <v>0.93421052631578927</v>
      </c>
    </row>
    <row r="153" spans="2:14" x14ac:dyDescent="0.3">
      <c r="B153">
        <f t="shared" si="34"/>
        <v>143</v>
      </c>
      <c r="C153" s="23">
        <f t="shared" si="29"/>
        <v>15.299999999999963</v>
      </c>
      <c r="D153" s="25">
        <f t="shared" si="30"/>
        <v>0.93464052287581678</v>
      </c>
      <c r="E153">
        <f>Ship_List!$H$9/C153</f>
        <v>65.359477124183158</v>
      </c>
      <c r="F153" s="21">
        <f t="shared" si="31"/>
        <v>223866</v>
      </c>
      <c r="G153" s="23">
        <f t="shared" si="35"/>
        <v>15.299999999999963</v>
      </c>
      <c r="H153">
        <f t="shared" si="32"/>
        <v>2238660</v>
      </c>
      <c r="I153">
        <f>Ship_List!$H$10/G153</f>
        <v>6535.9477124183159</v>
      </c>
      <c r="J153" s="25">
        <f t="shared" si="36"/>
        <v>0.93464052287581678</v>
      </c>
      <c r="K153" s="23">
        <f t="shared" si="37"/>
        <v>15.299999999999963</v>
      </c>
      <c r="L153">
        <f t="shared" si="38"/>
        <v>22386600</v>
      </c>
      <c r="M153">
        <f>Ship_List!$H$11/K153</f>
        <v>65359.477124183162</v>
      </c>
      <c r="N153" s="25">
        <f t="shared" si="39"/>
        <v>0.93464052287581678</v>
      </c>
    </row>
    <row r="154" spans="2:14" x14ac:dyDescent="0.3">
      <c r="B154">
        <f t="shared" si="34"/>
        <v>144</v>
      </c>
      <c r="C154" s="23">
        <f t="shared" si="29"/>
        <v>15.399999999999963</v>
      </c>
      <c r="D154" s="25">
        <f t="shared" si="30"/>
        <v>0.93506493506493493</v>
      </c>
      <c r="E154">
        <f>Ship_List!$H$9/C154</f>
        <v>64.935064935065085</v>
      </c>
      <c r="F154" s="21">
        <f t="shared" si="31"/>
        <v>227012</v>
      </c>
      <c r="G154" s="23">
        <f t="shared" si="35"/>
        <v>15.399999999999963</v>
      </c>
      <c r="H154">
        <f t="shared" si="32"/>
        <v>2270120</v>
      </c>
      <c r="I154">
        <f>Ship_List!$H$10/G154</f>
        <v>6493.5064935065093</v>
      </c>
      <c r="J154" s="25">
        <f t="shared" si="36"/>
        <v>0.93506493506493482</v>
      </c>
      <c r="K154" s="23">
        <f t="shared" si="37"/>
        <v>15.399999999999963</v>
      </c>
      <c r="L154">
        <f t="shared" si="38"/>
        <v>22701200</v>
      </c>
      <c r="M154">
        <f>Ship_List!$H$11/K154</f>
        <v>64935.064935065093</v>
      </c>
      <c r="N154" s="25">
        <f t="shared" si="39"/>
        <v>0.93506493506493493</v>
      </c>
    </row>
    <row r="155" spans="2:14" x14ac:dyDescent="0.3">
      <c r="B155">
        <f t="shared" si="34"/>
        <v>145</v>
      </c>
      <c r="C155" s="23">
        <f t="shared" si="29"/>
        <v>15.499999999999963</v>
      </c>
      <c r="D155" s="25">
        <f t="shared" si="30"/>
        <v>0.93548387096774177</v>
      </c>
      <c r="E155">
        <f>Ship_List!$H$9/C155</f>
        <v>64.51612903225822</v>
      </c>
      <c r="F155" s="21">
        <f t="shared" si="31"/>
        <v>230180</v>
      </c>
      <c r="G155" s="23">
        <f t="shared" si="35"/>
        <v>15.499999999999963</v>
      </c>
      <c r="H155">
        <f t="shared" si="32"/>
        <v>2301800</v>
      </c>
      <c r="I155">
        <f>Ship_List!$H$10/G155</f>
        <v>6451.6129032258223</v>
      </c>
      <c r="J155" s="25">
        <f t="shared" si="36"/>
        <v>0.93548387096774177</v>
      </c>
      <c r="K155" s="23">
        <f t="shared" si="37"/>
        <v>15.499999999999963</v>
      </c>
      <c r="L155">
        <f t="shared" si="38"/>
        <v>23018000</v>
      </c>
      <c r="M155">
        <f>Ship_List!$H$11/K155</f>
        <v>64516.129032258221</v>
      </c>
      <c r="N155" s="25">
        <f t="shared" si="39"/>
        <v>0.93548387096774177</v>
      </c>
    </row>
    <row r="156" spans="2:14" x14ac:dyDescent="0.3">
      <c r="B156">
        <f t="shared" si="34"/>
        <v>146</v>
      </c>
      <c r="C156" s="23">
        <f t="shared" si="29"/>
        <v>15.599999999999962</v>
      </c>
      <c r="D156" s="25">
        <f t="shared" si="30"/>
        <v>0.93589743589743579</v>
      </c>
      <c r="E156">
        <f>Ship_List!$H$9/C156</f>
        <v>64.102564102564259</v>
      </c>
      <c r="F156" s="21">
        <f t="shared" si="31"/>
        <v>233370</v>
      </c>
      <c r="G156" s="23">
        <f t="shared" si="35"/>
        <v>15.599999999999962</v>
      </c>
      <c r="H156">
        <f t="shared" si="32"/>
        <v>2333700</v>
      </c>
      <c r="I156">
        <f>Ship_List!$H$10/G156</f>
        <v>6410.2564102564256</v>
      </c>
      <c r="J156" s="25">
        <f t="shared" si="36"/>
        <v>0.93589743589743579</v>
      </c>
      <c r="K156" s="23">
        <f t="shared" si="37"/>
        <v>15.599999999999962</v>
      </c>
      <c r="L156">
        <f t="shared" si="38"/>
        <v>23337000</v>
      </c>
      <c r="M156">
        <f>Ship_List!$H$11/K156</f>
        <v>64102.564102564254</v>
      </c>
      <c r="N156" s="25">
        <f t="shared" si="39"/>
        <v>0.93589743589743579</v>
      </c>
    </row>
    <row r="157" spans="2:14" x14ac:dyDescent="0.3">
      <c r="B157">
        <f t="shared" si="34"/>
        <v>147</v>
      </c>
      <c r="C157" s="23">
        <f t="shared" si="29"/>
        <v>15.699999999999962</v>
      </c>
      <c r="D157" s="25">
        <f t="shared" si="30"/>
        <v>0.93630573248407634</v>
      </c>
      <c r="E157">
        <f>Ship_List!$H$9/C157</f>
        <v>63.69426751592372</v>
      </c>
      <c r="F157" s="21">
        <f t="shared" si="31"/>
        <v>236582</v>
      </c>
      <c r="G157" s="23">
        <f t="shared" si="35"/>
        <v>15.699999999999962</v>
      </c>
      <c r="H157">
        <f t="shared" si="32"/>
        <v>2365820</v>
      </c>
      <c r="I157">
        <f>Ship_List!$H$10/G157</f>
        <v>6369.4267515923721</v>
      </c>
      <c r="J157" s="25">
        <f t="shared" si="36"/>
        <v>0.93630573248407634</v>
      </c>
      <c r="K157" s="23">
        <f t="shared" si="37"/>
        <v>15.699999999999962</v>
      </c>
      <c r="L157">
        <f t="shared" si="38"/>
        <v>23658200</v>
      </c>
      <c r="M157">
        <f>Ship_List!$H$11/K157</f>
        <v>63694.267515923719</v>
      </c>
      <c r="N157" s="25">
        <f t="shared" si="39"/>
        <v>0.93630573248407634</v>
      </c>
    </row>
    <row r="158" spans="2:14" x14ac:dyDescent="0.3">
      <c r="B158">
        <f t="shared" si="34"/>
        <v>148</v>
      </c>
      <c r="C158" s="23">
        <f t="shared" si="29"/>
        <v>15.799999999999962</v>
      </c>
      <c r="D158" s="25">
        <f t="shared" si="30"/>
        <v>0.93670886075949356</v>
      </c>
      <c r="E158">
        <f>Ship_List!$H$9/C158</f>
        <v>63.291139240506482</v>
      </c>
      <c r="F158" s="21">
        <f t="shared" si="31"/>
        <v>239816</v>
      </c>
      <c r="G158" s="23">
        <f t="shared" si="35"/>
        <v>15.799999999999962</v>
      </c>
      <c r="H158">
        <f t="shared" si="32"/>
        <v>2398160</v>
      </c>
      <c r="I158">
        <f>Ship_List!$H$10/G158</f>
        <v>6329.1139240506482</v>
      </c>
      <c r="J158" s="25">
        <f t="shared" si="36"/>
        <v>0.93670886075949356</v>
      </c>
      <c r="K158" s="23">
        <f t="shared" si="37"/>
        <v>15.799999999999962</v>
      </c>
      <c r="L158">
        <f t="shared" si="38"/>
        <v>23981600</v>
      </c>
      <c r="M158">
        <f>Ship_List!$H$11/K158</f>
        <v>63291.139240506483</v>
      </c>
      <c r="N158" s="25">
        <f t="shared" si="39"/>
        <v>0.93670886075949356</v>
      </c>
    </row>
    <row r="159" spans="2:14" x14ac:dyDescent="0.3">
      <c r="B159">
        <f t="shared" si="34"/>
        <v>149</v>
      </c>
      <c r="C159" s="23">
        <f t="shared" si="29"/>
        <v>15.899999999999961</v>
      </c>
      <c r="D159" s="25">
        <f t="shared" si="30"/>
        <v>0.9371069182389935</v>
      </c>
      <c r="E159">
        <f>Ship_List!$H$9/C159</f>
        <v>62.893081761006442</v>
      </c>
      <c r="F159" s="21">
        <f t="shared" si="31"/>
        <v>243072</v>
      </c>
      <c r="G159" s="23">
        <f t="shared" si="35"/>
        <v>15.899999999999961</v>
      </c>
      <c r="H159">
        <f t="shared" si="32"/>
        <v>2430720</v>
      </c>
      <c r="I159">
        <f>Ship_List!$H$10/G159</f>
        <v>6289.3081761006442</v>
      </c>
      <c r="J159" s="25">
        <f t="shared" si="36"/>
        <v>0.9371069182389935</v>
      </c>
      <c r="K159" s="23">
        <f t="shared" si="37"/>
        <v>15.899999999999961</v>
      </c>
      <c r="L159">
        <f t="shared" si="38"/>
        <v>24307200</v>
      </c>
      <c r="M159">
        <f>Ship_List!$H$11/K159</f>
        <v>62893.081761006441</v>
      </c>
      <c r="N159" s="25">
        <f t="shared" si="39"/>
        <v>0.9371069182389935</v>
      </c>
    </row>
    <row r="160" spans="2:14" x14ac:dyDescent="0.3">
      <c r="B160">
        <f t="shared" si="34"/>
        <v>150</v>
      </c>
      <c r="C160" s="23">
        <f t="shared" si="29"/>
        <v>15.999999999999961</v>
      </c>
      <c r="D160" s="25">
        <f t="shared" si="30"/>
        <v>0.93749999999999989</v>
      </c>
      <c r="E160">
        <f>Ship_List!$H$9/C160</f>
        <v>62.500000000000149</v>
      </c>
      <c r="F160" s="21">
        <f t="shared" si="31"/>
        <v>246350</v>
      </c>
      <c r="G160" s="23">
        <f t="shared" si="35"/>
        <v>15.999999999999961</v>
      </c>
      <c r="H160">
        <f t="shared" si="32"/>
        <v>2463500</v>
      </c>
      <c r="I160">
        <f>Ship_List!$H$10/G160</f>
        <v>6250.0000000000155</v>
      </c>
      <c r="J160" s="25">
        <f t="shared" si="36"/>
        <v>0.93749999999999989</v>
      </c>
      <c r="K160" s="23">
        <f t="shared" si="37"/>
        <v>15.999999999999961</v>
      </c>
      <c r="L160">
        <f t="shared" si="38"/>
        <v>24635000</v>
      </c>
      <c r="M160">
        <f>Ship_List!$H$11/K160</f>
        <v>62500.000000000153</v>
      </c>
      <c r="N160" s="25">
        <f t="shared" si="39"/>
        <v>0.93749999999999989</v>
      </c>
    </row>
    <row r="161" spans="2:14" x14ac:dyDescent="0.3">
      <c r="B161">
        <f t="shared" si="34"/>
        <v>151</v>
      </c>
      <c r="C161" s="23">
        <f t="shared" si="29"/>
        <v>16.099999999999962</v>
      </c>
      <c r="D161" s="25">
        <f t="shared" si="30"/>
        <v>0.93788819875776386</v>
      </c>
      <c r="E161">
        <f>Ship_List!$H$9/C161</f>
        <v>62.111801242236169</v>
      </c>
      <c r="F161" s="21">
        <f t="shared" si="31"/>
        <v>249650</v>
      </c>
      <c r="G161" s="23">
        <f t="shared" si="35"/>
        <v>16.099999999999962</v>
      </c>
      <c r="H161">
        <f t="shared" si="32"/>
        <v>2496500</v>
      </c>
      <c r="I161">
        <f>Ship_List!$H$10/G161</f>
        <v>6211.180124223617</v>
      </c>
      <c r="J161" s="25">
        <f t="shared" si="36"/>
        <v>0.93788819875776386</v>
      </c>
      <c r="K161" s="23">
        <f t="shared" si="37"/>
        <v>16.099999999999962</v>
      </c>
      <c r="L161">
        <f t="shared" si="38"/>
        <v>24965000</v>
      </c>
      <c r="M161">
        <f>Ship_List!$H$11/K161</f>
        <v>62111.801242236172</v>
      </c>
      <c r="N161" s="25">
        <f t="shared" si="39"/>
        <v>0.93788819875776386</v>
      </c>
    </row>
    <row r="162" spans="2:14" x14ac:dyDescent="0.3">
      <c r="B162">
        <f t="shared" si="34"/>
        <v>152</v>
      </c>
      <c r="C162" s="23">
        <f t="shared" si="29"/>
        <v>16.199999999999964</v>
      </c>
      <c r="D162" s="25">
        <f t="shared" si="30"/>
        <v>0.93827160493827144</v>
      </c>
      <c r="E162">
        <f>Ship_List!$H$9/C162</f>
        <v>61.728395061728534</v>
      </c>
      <c r="F162" s="21">
        <f t="shared" si="31"/>
        <v>252972</v>
      </c>
      <c r="G162" s="23">
        <f t="shared" si="35"/>
        <v>16.199999999999964</v>
      </c>
      <c r="H162">
        <f t="shared" si="32"/>
        <v>2529720</v>
      </c>
      <c r="I162">
        <f>Ship_List!$H$10/G162</f>
        <v>6172.8395061728534</v>
      </c>
      <c r="J162" s="25">
        <f t="shared" si="36"/>
        <v>0.93827160493827144</v>
      </c>
      <c r="K162" s="23">
        <f t="shared" si="37"/>
        <v>16.199999999999964</v>
      </c>
      <c r="L162">
        <f t="shared" si="38"/>
        <v>25297200</v>
      </c>
      <c r="M162">
        <f>Ship_List!$H$11/K162</f>
        <v>61728.39506172853</v>
      </c>
      <c r="N162" s="25">
        <f t="shared" si="39"/>
        <v>0.93827160493827144</v>
      </c>
    </row>
    <row r="163" spans="2:14" x14ac:dyDescent="0.3">
      <c r="B163">
        <f t="shared" si="34"/>
        <v>153</v>
      </c>
      <c r="C163" s="23">
        <f t="shared" si="29"/>
        <v>16.299999999999965</v>
      </c>
      <c r="D163" s="25">
        <f t="shared" si="30"/>
        <v>0.93865030674846617</v>
      </c>
      <c r="E163">
        <f>Ship_List!$H$9/C163</f>
        <v>61.349693251533871</v>
      </c>
      <c r="F163" s="21">
        <f t="shared" si="31"/>
        <v>256316</v>
      </c>
      <c r="G163" s="23">
        <f t="shared" si="35"/>
        <v>16.299999999999965</v>
      </c>
      <c r="H163">
        <f t="shared" si="32"/>
        <v>2563160</v>
      </c>
      <c r="I163">
        <f>Ship_List!$H$10/G163</f>
        <v>6134.9693251533872</v>
      </c>
      <c r="J163" s="25">
        <f t="shared" si="36"/>
        <v>0.93865030674846606</v>
      </c>
      <c r="K163" s="23">
        <f t="shared" si="37"/>
        <v>16.299999999999965</v>
      </c>
      <c r="L163">
        <f t="shared" si="38"/>
        <v>25631600</v>
      </c>
      <c r="M163">
        <f>Ship_List!$H$11/K163</f>
        <v>61349.69325153387</v>
      </c>
      <c r="N163" s="25">
        <f t="shared" si="39"/>
        <v>0.93865030674846606</v>
      </c>
    </row>
    <row r="164" spans="2:14" x14ac:dyDescent="0.3">
      <c r="B164">
        <f t="shared" si="34"/>
        <v>154</v>
      </c>
      <c r="C164" s="23">
        <f t="shared" si="29"/>
        <v>16.399999999999967</v>
      </c>
      <c r="D164" s="25">
        <f t="shared" si="30"/>
        <v>0.93902439024390227</v>
      </c>
      <c r="E164">
        <f>Ship_List!$H$9/C164</f>
        <v>60.975609756097683</v>
      </c>
      <c r="F164" s="21">
        <f t="shared" si="31"/>
        <v>259682</v>
      </c>
      <c r="G164" s="23">
        <f t="shared" si="35"/>
        <v>16.399999999999967</v>
      </c>
      <c r="H164">
        <f t="shared" si="32"/>
        <v>2596820</v>
      </c>
      <c r="I164">
        <f>Ship_List!$H$10/G164</f>
        <v>6097.5609756097683</v>
      </c>
      <c r="J164" s="25">
        <f t="shared" si="36"/>
        <v>0.93902439024390227</v>
      </c>
      <c r="K164" s="23">
        <f t="shared" si="37"/>
        <v>16.399999999999967</v>
      </c>
      <c r="L164">
        <f t="shared" si="38"/>
        <v>25968200</v>
      </c>
      <c r="M164">
        <f>Ship_List!$H$11/K164</f>
        <v>60975.609756097685</v>
      </c>
      <c r="N164" s="25">
        <f t="shared" si="39"/>
        <v>0.93902439024390238</v>
      </c>
    </row>
    <row r="165" spans="2:14" x14ac:dyDescent="0.3">
      <c r="B165">
        <f t="shared" si="34"/>
        <v>155</v>
      </c>
      <c r="C165" s="23">
        <f t="shared" si="29"/>
        <v>16.499999999999968</v>
      </c>
      <c r="D165" s="25">
        <f t="shared" si="30"/>
        <v>0.93939393939393923</v>
      </c>
      <c r="E165">
        <f>Ship_List!$H$9/C165</f>
        <v>60.606060606060723</v>
      </c>
      <c r="F165" s="21">
        <f t="shared" si="31"/>
        <v>263070</v>
      </c>
      <c r="G165" s="23">
        <f t="shared" si="35"/>
        <v>16.499999999999968</v>
      </c>
      <c r="H165">
        <f t="shared" si="32"/>
        <v>2630700</v>
      </c>
      <c r="I165">
        <f>Ship_List!$H$10/G165</f>
        <v>6060.6060606060728</v>
      </c>
      <c r="J165" s="25">
        <f t="shared" si="36"/>
        <v>0.93939393939393923</v>
      </c>
      <c r="K165" s="23">
        <f t="shared" si="37"/>
        <v>16.499999999999968</v>
      </c>
      <c r="L165">
        <f t="shared" si="38"/>
        <v>26307000</v>
      </c>
      <c r="M165">
        <f>Ship_List!$H$11/K165</f>
        <v>60606.060606060724</v>
      </c>
      <c r="N165" s="25">
        <f t="shared" si="39"/>
        <v>0.93939393939393923</v>
      </c>
    </row>
    <row r="166" spans="2:14" x14ac:dyDescent="0.3">
      <c r="B166">
        <f t="shared" si="34"/>
        <v>156</v>
      </c>
      <c r="C166" s="23">
        <f t="shared" si="29"/>
        <v>16.599999999999969</v>
      </c>
      <c r="D166" s="25">
        <f t="shared" si="30"/>
        <v>0.93975903614457823</v>
      </c>
      <c r="E166">
        <f>Ship_List!$H$9/C166</f>
        <v>60.240963855421796</v>
      </c>
      <c r="F166" s="21">
        <f t="shared" si="31"/>
        <v>266480</v>
      </c>
      <c r="G166" s="23">
        <f t="shared" si="35"/>
        <v>16.599999999999969</v>
      </c>
      <c r="H166">
        <f t="shared" si="32"/>
        <v>2664800</v>
      </c>
      <c r="I166">
        <f>Ship_List!$H$10/G166</f>
        <v>6024.0963855421796</v>
      </c>
      <c r="J166" s="25">
        <f t="shared" si="36"/>
        <v>0.93975903614457812</v>
      </c>
      <c r="K166" s="23">
        <f t="shared" si="37"/>
        <v>16.599999999999969</v>
      </c>
      <c r="L166">
        <f t="shared" si="38"/>
        <v>26648000</v>
      </c>
      <c r="M166">
        <f>Ship_List!$H$11/K166</f>
        <v>60240.963855421796</v>
      </c>
      <c r="N166" s="25">
        <f t="shared" si="39"/>
        <v>0.93975903614457823</v>
      </c>
    </row>
    <row r="167" spans="2:14" x14ac:dyDescent="0.3">
      <c r="B167">
        <f t="shared" si="34"/>
        <v>157</v>
      </c>
      <c r="C167" s="23">
        <f t="shared" si="29"/>
        <v>16.699999999999971</v>
      </c>
      <c r="D167" s="25">
        <f t="shared" si="30"/>
        <v>0.94011976047904178</v>
      </c>
      <c r="E167">
        <f>Ship_List!$H$9/C167</f>
        <v>59.880239520958192</v>
      </c>
      <c r="F167" s="21">
        <f t="shared" si="31"/>
        <v>269912</v>
      </c>
      <c r="G167" s="23">
        <f t="shared" si="35"/>
        <v>16.699999999999971</v>
      </c>
      <c r="H167">
        <f t="shared" si="32"/>
        <v>2699120</v>
      </c>
      <c r="I167">
        <f>Ship_List!$H$10/G167</f>
        <v>5988.0239520958185</v>
      </c>
      <c r="J167" s="25">
        <f t="shared" si="36"/>
        <v>0.94011976047904189</v>
      </c>
      <c r="K167" s="23">
        <f t="shared" si="37"/>
        <v>16.699999999999971</v>
      </c>
      <c r="L167">
        <f t="shared" si="38"/>
        <v>26991200</v>
      </c>
      <c r="M167">
        <f>Ship_List!$H$11/K167</f>
        <v>59880.239520958188</v>
      </c>
      <c r="N167" s="25">
        <f t="shared" si="39"/>
        <v>0.94011976047904189</v>
      </c>
    </row>
    <row r="168" spans="2:14" x14ac:dyDescent="0.3">
      <c r="B168">
        <f t="shared" si="34"/>
        <v>158</v>
      </c>
      <c r="C168" s="23">
        <f t="shared" si="29"/>
        <v>16.799999999999972</v>
      </c>
      <c r="D168" s="25">
        <f t="shared" si="30"/>
        <v>0.94047619047619035</v>
      </c>
      <c r="E168">
        <f>Ship_List!$H$9/C168</f>
        <v>59.523809523809625</v>
      </c>
      <c r="F168" s="21">
        <f t="shared" si="31"/>
        <v>273366</v>
      </c>
      <c r="G168" s="23">
        <f t="shared" si="35"/>
        <v>16.799999999999972</v>
      </c>
      <c r="H168">
        <f t="shared" si="32"/>
        <v>2733660</v>
      </c>
      <c r="I168">
        <f>Ship_List!$H$10/G168</f>
        <v>5952.3809523809623</v>
      </c>
      <c r="J168" s="25">
        <f t="shared" si="36"/>
        <v>0.94047619047619035</v>
      </c>
      <c r="K168" s="23">
        <f t="shared" si="37"/>
        <v>16.799999999999972</v>
      </c>
      <c r="L168">
        <f t="shared" si="38"/>
        <v>27336600</v>
      </c>
      <c r="M168">
        <f>Ship_List!$H$11/K168</f>
        <v>59523.809523809621</v>
      </c>
      <c r="N168" s="25">
        <f t="shared" si="39"/>
        <v>0.94047619047619047</v>
      </c>
    </row>
    <row r="169" spans="2:14" x14ac:dyDescent="0.3">
      <c r="B169">
        <f t="shared" si="34"/>
        <v>159</v>
      </c>
      <c r="C169" s="23">
        <f t="shared" si="29"/>
        <v>16.899999999999974</v>
      </c>
      <c r="D169" s="25">
        <f t="shared" si="30"/>
        <v>0.94082840236686383</v>
      </c>
      <c r="E169">
        <f>Ship_List!$H$9/C169</f>
        <v>59.171597633136187</v>
      </c>
      <c r="F169" s="21">
        <f t="shared" si="31"/>
        <v>276842</v>
      </c>
      <c r="G169" s="23">
        <f t="shared" si="35"/>
        <v>16.899999999999974</v>
      </c>
      <c r="H169">
        <f t="shared" si="32"/>
        <v>2768420</v>
      </c>
      <c r="I169">
        <f>Ship_List!$H$10/G169</f>
        <v>5917.1597633136189</v>
      </c>
      <c r="J169" s="25">
        <f t="shared" si="36"/>
        <v>0.94082840236686371</v>
      </c>
      <c r="K169" s="23">
        <f t="shared" si="37"/>
        <v>16.899999999999974</v>
      </c>
      <c r="L169">
        <f t="shared" si="38"/>
        <v>27684200</v>
      </c>
      <c r="M169">
        <f>Ship_List!$H$11/K169</f>
        <v>59171.597633136189</v>
      </c>
      <c r="N169" s="25">
        <f t="shared" si="39"/>
        <v>0.94082840236686383</v>
      </c>
    </row>
    <row r="170" spans="2:14" x14ac:dyDescent="0.3">
      <c r="B170">
        <f t="shared" si="34"/>
        <v>160</v>
      </c>
      <c r="C170" s="23">
        <f t="shared" si="29"/>
        <v>16.999999999999975</v>
      </c>
      <c r="D170" s="25">
        <f t="shared" si="30"/>
        <v>0.94117647058823528</v>
      </c>
      <c r="E170">
        <f>Ship_List!$H$9/C170</f>
        <v>58.823529411764795</v>
      </c>
      <c r="F170" s="21">
        <f t="shared" si="31"/>
        <v>280340</v>
      </c>
      <c r="G170" s="23">
        <f t="shared" si="35"/>
        <v>16.999999999999975</v>
      </c>
      <c r="H170">
        <f t="shared" si="32"/>
        <v>2803400</v>
      </c>
      <c r="I170">
        <f>Ship_List!$H$10/G170</f>
        <v>5882.3529411764794</v>
      </c>
      <c r="J170" s="25">
        <f t="shared" si="36"/>
        <v>0.94117647058823528</v>
      </c>
      <c r="K170" s="23">
        <f t="shared" si="37"/>
        <v>16.999999999999975</v>
      </c>
      <c r="L170">
        <f t="shared" si="38"/>
        <v>28034000</v>
      </c>
      <c r="M170">
        <f>Ship_List!$H$11/K170</f>
        <v>58823.529411764794</v>
      </c>
      <c r="N170" s="25">
        <f t="shared" si="39"/>
        <v>0.94117647058823517</v>
      </c>
    </row>
    <row r="171" spans="2:14" x14ac:dyDescent="0.3">
      <c r="B171">
        <f t="shared" si="34"/>
        <v>161</v>
      </c>
      <c r="C171" s="23">
        <f t="shared" si="29"/>
        <v>17.099999999999977</v>
      </c>
      <c r="D171" s="25">
        <f t="shared" si="30"/>
        <v>0.9415204678362572</v>
      </c>
      <c r="E171">
        <f>Ship_List!$H$9/C171</f>
        <v>58.479532163742768</v>
      </c>
      <c r="F171" s="21">
        <f t="shared" si="31"/>
        <v>283860</v>
      </c>
      <c r="G171" s="23">
        <f t="shared" si="35"/>
        <v>17.099999999999977</v>
      </c>
      <c r="H171">
        <f t="shared" si="32"/>
        <v>2838600</v>
      </c>
      <c r="I171">
        <f>Ship_List!$H$10/G171</f>
        <v>5847.953216374277</v>
      </c>
      <c r="J171" s="25">
        <f t="shared" si="36"/>
        <v>0.94152046783625731</v>
      </c>
      <c r="K171" s="23">
        <f t="shared" si="37"/>
        <v>17.099999999999977</v>
      </c>
      <c r="L171">
        <f t="shared" si="38"/>
        <v>28386000</v>
      </c>
      <c r="M171">
        <f>Ship_List!$H$11/K171</f>
        <v>58479.53216374277</v>
      </c>
      <c r="N171" s="25">
        <f t="shared" si="39"/>
        <v>0.9415204678362572</v>
      </c>
    </row>
    <row r="172" spans="2:14" x14ac:dyDescent="0.3">
      <c r="B172">
        <f t="shared" si="34"/>
        <v>162</v>
      </c>
      <c r="C172" s="23">
        <f t="shared" si="29"/>
        <v>17.199999999999978</v>
      </c>
      <c r="D172" s="25">
        <f t="shared" si="30"/>
        <v>0.94186046511627897</v>
      </c>
      <c r="E172">
        <f>Ship_List!$H$9/C172</f>
        <v>58.139534883721005</v>
      </c>
      <c r="F172" s="21">
        <f t="shared" si="31"/>
        <v>287402</v>
      </c>
      <c r="G172" s="23">
        <f t="shared" si="35"/>
        <v>17.199999999999978</v>
      </c>
      <c r="H172">
        <f t="shared" si="32"/>
        <v>2874020</v>
      </c>
      <c r="I172">
        <f>Ship_List!$H$10/G172</f>
        <v>5813.9534883721008</v>
      </c>
      <c r="J172" s="25">
        <f t="shared" si="36"/>
        <v>0.94186046511627897</v>
      </c>
      <c r="K172" s="23">
        <f t="shared" si="37"/>
        <v>17.199999999999978</v>
      </c>
      <c r="L172">
        <f t="shared" si="38"/>
        <v>28740200</v>
      </c>
      <c r="M172">
        <f>Ship_List!$H$11/K172</f>
        <v>58139.534883721004</v>
      </c>
      <c r="N172" s="25">
        <f t="shared" si="39"/>
        <v>0.94186046511627897</v>
      </c>
    </row>
    <row r="173" spans="2:14" x14ac:dyDescent="0.3">
      <c r="B173">
        <f t="shared" si="34"/>
        <v>163</v>
      </c>
      <c r="C173" s="23">
        <f t="shared" si="29"/>
        <v>17.299999999999979</v>
      </c>
      <c r="D173" s="25">
        <f t="shared" si="30"/>
        <v>0.94219653179190743</v>
      </c>
      <c r="E173">
        <f>Ship_List!$H$9/C173</f>
        <v>57.803468208092553</v>
      </c>
      <c r="F173" s="21">
        <f t="shared" si="31"/>
        <v>290966</v>
      </c>
      <c r="G173" s="23">
        <f t="shared" si="35"/>
        <v>17.299999999999979</v>
      </c>
      <c r="H173">
        <f t="shared" si="32"/>
        <v>2909660</v>
      </c>
      <c r="I173">
        <f>Ship_List!$H$10/G173</f>
        <v>5780.3468208092554</v>
      </c>
      <c r="J173" s="25">
        <f t="shared" si="36"/>
        <v>0.94219653179190743</v>
      </c>
      <c r="K173" s="23">
        <f t="shared" si="37"/>
        <v>17.299999999999979</v>
      </c>
      <c r="L173">
        <f t="shared" si="38"/>
        <v>29096600</v>
      </c>
      <c r="M173">
        <f>Ship_List!$H$11/K173</f>
        <v>57803.468208092556</v>
      </c>
      <c r="N173" s="25">
        <f t="shared" si="39"/>
        <v>0.94219653179190754</v>
      </c>
    </row>
    <row r="174" spans="2:14" x14ac:dyDescent="0.3">
      <c r="B174">
        <f t="shared" si="34"/>
        <v>164</v>
      </c>
      <c r="C174" s="23">
        <f t="shared" ref="C174:C237" si="40">C173+$E$6</f>
        <v>17.399999999999981</v>
      </c>
      <c r="D174" s="25">
        <f t="shared" ref="D174:D237" si="41">($E$10-E174)/$E$10</f>
        <v>0.94252873563218387</v>
      </c>
      <c r="E174">
        <f>Ship_List!$H$9/C174</f>
        <v>57.471264367816154</v>
      </c>
      <c r="F174" s="21">
        <f t="shared" ref="F174:F237" si="42">F173+F173-F172+$D$6</f>
        <v>294552</v>
      </c>
      <c r="G174" s="23">
        <f t="shared" si="35"/>
        <v>17.399999999999981</v>
      </c>
      <c r="H174">
        <f t="shared" si="32"/>
        <v>2945520</v>
      </c>
      <c r="I174">
        <f>Ship_List!$H$10/G174</f>
        <v>5747.1264367816157</v>
      </c>
      <c r="J174" s="25">
        <f t="shared" si="36"/>
        <v>0.94252873563218387</v>
      </c>
      <c r="K174" s="23">
        <f t="shared" si="37"/>
        <v>17.399999999999981</v>
      </c>
      <c r="L174">
        <f t="shared" si="38"/>
        <v>29455200</v>
      </c>
      <c r="M174">
        <f>Ship_List!$H$11/K174</f>
        <v>57471.264367816155</v>
      </c>
      <c r="N174" s="25">
        <f t="shared" si="39"/>
        <v>0.94252873563218387</v>
      </c>
    </row>
    <row r="175" spans="2:14" x14ac:dyDescent="0.3">
      <c r="B175">
        <f t="shared" si="34"/>
        <v>165</v>
      </c>
      <c r="C175" s="23">
        <f t="shared" si="40"/>
        <v>17.499999999999982</v>
      </c>
      <c r="D175" s="25">
        <f t="shared" si="41"/>
        <v>0.94285714285714273</v>
      </c>
      <c r="E175">
        <f>Ship_List!$H$9/C175</f>
        <v>57.142857142857203</v>
      </c>
      <c r="F175" s="21">
        <f t="shared" si="42"/>
        <v>298160</v>
      </c>
      <c r="G175" s="23">
        <f t="shared" si="35"/>
        <v>17.499999999999982</v>
      </c>
      <c r="H175">
        <f t="shared" si="32"/>
        <v>2981600</v>
      </c>
      <c r="I175">
        <f>Ship_List!$H$10/G175</f>
        <v>5714.2857142857201</v>
      </c>
      <c r="J175" s="25">
        <f t="shared" si="36"/>
        <v>0.94285714285714273</v>
      </c>
      <c r="K175" s="23">
        <f t="shared" si="37"/>
        <v>17.499999999999982</v>
      </c>
      <c r="L175">
        <f t="shared" si="38"/>
        <v>29816000</v>
      </c>
      <c r="M175">
        <f>Ship_List!$H$11/K175</f>
        <v>57142.857142857203</v>
      </c>
      <c r="N175" s="25">
        <f t="shared" si="39"/>
        <v>0.94285714285714284</v>
      </c>
    </row>
    <row r="176" spans="2:14" x14ac:dyDescent="0.3">
      <c r="B176">
        <f t="shared" si="34"/>
        <v>166</v>
      </c>
      <c r="C176" s="23">
        <f t="shared" si="40"/>
        <v>17.599999999999984</v>
      </c>
      <c r="D176" s="25">
        <f t="shared" si="41"/>
        <v>0.94318181818181812</v>
      </c>
      <c r="E176">
        <f>Ship_List!$H$9/C176</f>
        <v>56.81818181818187</v>
      </c>
      <c r="F176" s="21">
        <f t="shared" si="42"/>
        <v>301790</v>
      </c>
      <c r="G176" s="23">
        <f t="shared" si="35"/>
        <v>17.599999999999984</v>
      </c>
      <c r="H176">
        <f t="shared" si="32"/>
        <v>3017900</v>
      </c>
      <c r="I176">
        <f>Ship_List!$H$10/G176</f>
        <v>5681.8181818181874</v>
      </c>
      <c r="J176" s="25">
        <f t="shared" si="36"/>
        <v>0.94318181818181812</v>
      </c>
      <c r="K176" s="23">
        <f t="shared" si="37"/>
        <v>17.599999999999984</v>
      </c>
      <c r="L176">
        <f t="shared" si="38"/>
        <v>30179000</v>
      </c>
      <c r="M176">
        <f>Ship_List!$H$11/K176</f>
        <v>56818.181818181874</v>
      </c>
      <c r="N176" s="25">
        <f t="shared" si="39"/>
        <v>0.94318181818181812</v>
      </c>
    </row>
    <row r="177" spans="2:14" x14ac:dyDescent="0.3">
      <c r="B177">
        <f t="shared" si="34"/>
        <v>167</v>
      </c>
      <c r="C177" s="23">
        <f t="shared" si="40"/>
        <v>17.699999999999985</v>
      </c>
      <c r="D177" s="25">
        <f t="shared" si="41"/>
        <v>0.94350282485875703</v>
      </c>
      <c r="E177">
        <f>Ship_List!$H$9/C177</f>
        <v>56.497175141242984</v>
      </c>
      <c r="F177" s="21">
        <f t="shared" si="42"/>
        <v>305442</v>
      </c>
      <c r="G177" s="23">
        <f t="shared" si="35"/>
        <v>17.699999999999985</v>
      </c>
      <c r="H177">
        <f t="shared" si="32"/>
        <v>3054420</v>
      </c>
      <c r="I177">
        <f>Ship_List!$H$10/G177</f>
        <v>5649.7175141242988</v>
      </c>
      <c r="J177" s="25">
        <f t="shared" si="36"/>
        <v>0.94350282485875714</v>
      </c>
      <c r="K177" s="23">
        <f t="shared" si="37"/>
        <v>17.699999999999985</v>
      </c>
      <c r="L177">
        <f t="shared" si="38"/>
        <v>30544200</v>
      </c>
      <c r="M177">
        <f>Ship_List!$H$11/K177</f>
        <v>56497.175141242988</v>
      </c>
      <c r="N177" s="25">
        <f t="shared" si="39"/>
        <v>0.94350282485875692</v>
      </c>
    </row>
    <row r="178" spans="2:14" x14ac:dyDescent="0.3">
      <c r="B178">
        <f t="shared" si="34"/>
        <v>168</v>
      </c>
      <c r="C178" s="23">
        <f t="shared" si="40"/>
        <v>17.799999999999986</v>
      </c>
      <c r="D178" s="25">
        <f t="shared" si="41"/>
        <v>0.9438202247191011</v>
      </c>
      <c r="E178">
        <f>Ship_List!$H$9/C178</f>
        <v>56.179775280898916</v>
      </c>
      <c r="F178" s="21">
        <f t="shared" si="42"/>
        <v>309116</v>
      </c>
      <c r="G178" s="23">
        <f t="shared" si="35"/>
        <v>17.799999999999986</v>
      </c>
      <c r="H178">
        <f t="shared" si="32"/>
        <v>3091160</v>
      </c>
      <c r="I178">
        <f>Ship_List!$H$10/G178</f>
        <v>5617.9775280898921</v>
      </c>
      <c r="J178" s="25">
        <f t="shared" si="36"/>
        <v>0.9438202247191011</v>
      </c>
      <c r="K178" s="23">
        <f t="shared" si="37"/>
        <v>17.799999999999986</v>
      </c>
      <c r="L178">
        <f t="shared" si="38"/>
        <v>30911600</v>
      </c>
      <c r="M178">
        <f>Ship_List!$H$11/K178</f>
        <v>56179.775280898917</v>
      </c>
      <c r="N178" s="25">
        <f t="shared" si="39"/>
        <v>0.9438202247191011</v>
      </c>
    </row>
    <row r="179" spans="2:14" x14ac:dyDescent="0.3">
      <c r="B179">
        <f t="shared" si="34"/>
        <v>169</v>
      </c>
      <c r="C179" s="23">
        <f t="shared" si="40"/>
        <v>17.899999999999988</v>
      </c>
      <c r="D179" s="25">
        <f t="shared" si="41"/>
        <v>0.94413407821229045</v>
      </c>
      <c r="E179">
        <f>Ship_List!$H$9/C179</f>
        <v>55.865921787709532</v>
      </c>
      <c r="F179" s="21">
        <f t="shared" si="42"/>
        <v>312812</v>
      </c>
      <c r="G179" s="23">
        <f t="shared" si="35"/>
        <v>17.899999999999988</v>
      </c>
      <c r="H179">
        <f t="shared" si="32"/>
        <v>3128120</v>
      </c>
      <c r="I179">
        <f>Ship_List!$H$10/G179</f>
        <v>5586.5921787709531</v>
      </c>
      <c r="J179" s="25">
        <f t="shared" si="36"/>
        <v>0.94413407821229045</v>
      </c>
      <c r="K179" s="23">
        <f t="shared" si="37"/>
        <v>17.899999999999988</v>
      </c>
      <c r="L179">
        <f t="shared" si="38"/>
        <v>31281200</v>
      </c>
      <c r="M179">
        <f>Ship_List!$H$11/K179</f>
        <v>55865.921787709536</v>
      </c>
      <c r="N179" s="25">
        <f t="shared" si="39"/>
        <v>0.94413407821229045</v>
      </c>
    </row>
    <row r="180" spans="2:14" x14ac:dyDescent="0.3">
      <c r="B180">
        <f t="shared" si="34"/>
        <v>170</v>
      </c>
      <c r="C180" s="23">
        <f t="shared" si="40"/>
        <v>17.999999999999989</v>
      </c>
      <c r="D180" s="25">
        <f t="shared" si="41"/>
        <v>0.94444444444444442</v>
      </c>
      <c r="E180">
        <f>Ship_List!$H$9/C180</f>
        <v>55.555555555555586</v>
      </c>
      <c r="F180" s="21">
        <f t="shared" si="42"/>
        <v>316530</v>
      </c>
      <c r="G180" s="23">
        <f t="shared" si="35"/>
        <v>17.999999999999989</v>
      </c>
      <c r="H180">
        <f t="shared" si="32"/>
        <v>3165300</v>
      </c>
      <c r="I180">
        <f>Ship_List!$H$10/G180</f>
        <v>5555.5555555555593</v>
      </c>
      <c r="J180" s="25">
        <f t="shared" si="36"/>
        <v>0.94444444444444442</v>
      </c>
      <c r="K180" s="23">
        <f t="shared" si="37"/>
        <v>17.999999999999989</v>
      </c>
      <c r="L180">
        <f t="shared" si="38"/>
        <v>31653000</v>
      </c>
      <c r="M180">
        <f>Ship_List!$H$11/K180</f>
        <v>55555.555555555591</v>
      </c>
      <c r="N180" s="25">
        <f t="shared" si="39"/>
        <v>0.94444444444444442</v>
      </c>
    </row>
    <row r="181" spans="2:14" x14ac:dyDescent="0.3">
      <c r="B181">
        <f t="shared" si="34"/>
        <v>171</v>
      </c>
      <c r="C181" s="23">
        <f t="shared" si="40"/>
        <v>18.099999999999991</v>
      </c>
      <c r="D181" s="25">
        <f t="shared" si="41"/>
        <v>0.94475138121546953</v>
      </c>
      <c r="E181">
        <f>Ship_List!$H$9/C181</f>
        <v>55.248618784530414</v>
      </c>
      <c r="F181" s="21">
        <f t="shared" si="42"/>
        <v>320270</v>
      </c>
      <c r="G181" s="23">
        <f t="shared" si="35"/>
        <v>18.099999999999991</v>
      </c>
      <c r="H181">
        <f t="shared" si="32"/>
        <v>3202700</v>
      </c>
      <c r="I181">
        <f>Ship_List!$H$10/G181</f>
        <v>5524.8618784530418</v>
      </c>
      <c r="J181" s="25">
        <f t="shared" si="36"/>
        <v>0.94475138121546964</v>
      </c>
      <c r="K181" s="23">
        <f t="shared" si="37"/>
        <v>18.099999999999991</v>
      </c>
      <c r="L181">
        <f t="shared" si="38"/>
        <v>32027000</v>
      </c>
      <c r="M181">
        <f>Ship_List!$H$11/K181</f>
        <v>55248.618784530416</v>
      </c>
      <c r="N181" s="25">
        <f t="shared" si="39"/>
        <v>0.94475138121546953</v>
      </c>
    </row>
    <row r="182" spans="2:14" x14ac:dyDescent="0.3">
      <c r="B182">
        <f t="shared" si="34"/>
        <v>172</v>
      </c>
      <c r="C182" s="23">
        <f t="shared" si="40"/>
        <v>18.199999999999992</v>
      </c>
      <c r="D182" s="25">
        <f t="shared" si="41"/>
        <v>0.94505494505494503</v>
      </c>
      <c r="E182">
        <f>Ship_List!$H$9/C182</f>
        <v>54.94505494505497</v>
      </c>
      <c r="F182" s="21">
        <f t="shared" si="42"/>
        <v>324032</v>
      </c>
      <c r="G182" s="23">
        <f t="shared" si="35"/>
        <v>18.199999999999992</v>
      </c>
      <c r="H182">
        <f t="shared" si="32"/>
        <v>3240320</v>
      </c>
      <c r="I182">
        <f>Ship_List!$H$10/G182</f>
        <v>5494.5054945054972</v>
      </c>
      <c r="J182" s="25">
        <f t="shared" si="36"/>
        <v>0.94505494505494503</v>
      </c>
      <c r="K182" s="23">
        <f t="shared" si="37"/>
        <v>18.199999999999992</v>
      </c>
      <c r="L182">
        <f t="shared" si="38"/>
        <v>32403200</v>
      </c>
      <c r="M182">
        <f>Ship_List!$H$11/K182</f>
        <v>54945.054945054966</v>
      </c>
      <c r="N182" s="25">
        <f t="shared" si="39"/>
        <v>0.94505494505494503</v>
      </c>
    </row>
    <row r="183" spans="2:14" x14ac:dyDescent="0.3">
      <c r="B183">
        <f t="shared" si="34"/>
        <v>173</v>
      </c>
      <c r="C183" s="23">
        <f t="shared" si="40"/>
        <v>18.299999999999994</v>
      </c>
      <c r="D183" s="25">
        <f t="shared" si="41"/>
        <v>0.94535519125683065</v>
      </c>
      <c r="E183">
        <f>Ship_List!$H$9/C183</f>
        <v>54.64480874316942</v>
      </c>
      <c r="F183" s="21">
        <f t="shared" si="42"/>
        <v>327816</v>
      </c>
      <c r="G183" s="23">
        <f t="shared" si="35"/>
        <v>18.299999999999994</v>
      </c>
      <c r="H183">
        <f t="shared" si="32"/>
        <v>3278160</v>
      </c>
      <c r="I183">
        <f>Ship_List!$H$10/G183</f>
        <v>5464.4808743169415</v>
      </c>
      <c r="J183" s="25">
        <f t="shared" si="36"/>
        <v>0.94535519125683054</v>
      </c>
      <c r="K183" s="23">
        <f t="shared" si="37"/>
        <v>18.299999999999994</v>
      </c>
      <c r="L183">
        <f t="shared" si="38"/>
        <v>32781600</v>
      </c>
      <c r="M183">
        <f>Ship_List!$H$11/K183</f>
        <v>54644.808743169415</v>
      </c>
      <c r="N183" s="25">
        <f t="shared" si="39"/>
        <v>0.94535519125683054</v>
      </c>
    </row>
    <row r="184" spans="2:14" x14ac:dyDescent="0.3">
      <c r="B184">
        <f t="shared" si="34"/>
        <v>174</v>
      </c>
      <c r="C184" s="23">
        <f t="shared" si="40"/>
        <v>18.399999999999995</v>
      </c>
      <c r="D184" s="25">
        <f t="shared" si="41"/>
        <v>0.94565217391304346</v>
      </c>
      <c r="E184">
        <f>Ship_List!$H$9/C184</f>
        <v>54.347826086956537</v>
      </c>
      <c r="F184" s="21">
        <f t="shared" si="42"/>
        <v>331622</v>
      </c>
      <c r="G184" s="23">
        <f t="shared" si="35"/>
        <v>18.399999999999995</v>
      </c>
      <c r="H184">
        <f t="shared" si="32"/>
        <v>3316220</v>
      </c>
      <c r="I184">
        <f>Ship_List!$H$10/G184</f>
        <v>5434.7826086956538</v>
      </c>
      <c r="J184" s="25">
        <f t="shared" si="36"/>
        <v>0.94565217391304357</v>
      </c>
      <c r="K184" s="23">
        <f t="shared" si="37"/>
        <v>18.399999999999995</v>
      </c>
      <c r="L184">
        <f t="shared" si="38"/>
        <v>33162200</v>
      </c>
      <c r="M184">
        <f>Ship_List!$H$11/K184</f>
        <v>54347.826086956535</v>
      </c>
      <c r="N184" s="25">
        <f t="shared" si="39"/>
        <v>0.94565217391304346</v>
      </c>
    </row>
    <row r="185" spans="2:14" x14ac:dyDescent="0.3">
      <c r="B185">
        <f t="shared" si="34"/>
        <v>175</v>
      </c>
      <c r="C185" s="23">
        <f t="shared" si="40"/>
        <v>18.499999999999996</v>
      </c>
      <c r="D185" s="25">
        <f t="shared" si="41"/>
        <v>0.94594594594594594</v>
      </c>
      <c r="E185">
        <f>Ship_List!$H$9/C185</f>
        <v>54.054054054054063</v>
      </c>
      <c r="F185" s="21">
        <f t="shared" si="42"/>
        <v>335450</v>
      </c>
      <c r="G185" s="23">
        <f t="shared" si="35"/>
        <v>18.499999999999996</v>
      </c>
      <c r="H185">
        <f t="shared" si="32"/>
        <v>3354500</v>
      </c>
      <c r="I185">
        <f>Ship_List!$H$10/G185</f>
        <v>5405.4054054054068</v>
      </c>
      <c r="J185" s="25">
        <f t="shared" si="36"/>
        <v>0.94594594594594583</v>
      </c>
      <c r="K185" s="23">
        <f t="shared" si="37"/>
        <v>18.499999999999996</v>
      </c>
      <c r="L185">
        <f t="shared" si="38"/>
        <v>33545000</v>
      </c>
      <c r="M185">
        <f>Ship_List!$H$11/K185</f>
        <v>54054.054054054068</v>
      </c>
      <c r="N185" s="25">
        <f t="shared" si="39"/>
        <v>0.94594594594594594</v>
      </c>
    </row>
    <row r="186" spans="2:14" x14ac:dyDescent="0.3">
      <c r="B186">
        <f t="shared" si="34"/>
        <v>176</v>
      </c>
      <c r="C186" s="23">
        <f t="shared" si="40"/>
        <v>18.599999999999998</v>
      </c>
      <c r="D186" s="25">
        <f t="shared" si="41"/>
        <v>0.94623655913978499</v>
      </c>
      <c r="E186">
        <f>Ship_List!$H$9/C186</f>
        <v>53.763440860215063</v>
      </c>
      <c r="F186" s="21">
        <f t="shared" si="42"/>
        <v>339300</v>
      </c>
      <c r="G186" s="23">
        <f t="shared" si="35"/>
        <v>18.599999999999998</v>
      </c>
      <c r="H186">
        <f t="shared" si="32"/>
        <v>3393000</v>
      </c>
      <c r="I186">
        <f>Ship_List!$H$10/G186</f>
        <v>5376.344086021506</v>
      </c>
      <c r="J186" s="25">
        <f t="shared" si="36"/>
        <v>0.94623655913978499</v>
      </c>
      <c r="K186" s="23">
        <f t="shared" si="37"/>
        <v>18.599999999999998</v>
      </c>
      <c r="L186">
        <f t="shared" si="38"/>
        <v>33930000</v>
      </c>
      <c r="M186">
        <f>Ship_List!$H$11/K186</f>
        <v>53763.440860215058</v>
      </c>
      <c r="N186" s="25">
        <f t="shared" si="39"/>
        <v>0.94623655913978488</v>
      </c>
    </row>
    <row r="187" spans="2:14" x14ac:dyDescent="0.3">
      <c r="B187">
        <f t="shared" si="34"/>
        <v>177</v>
      </c>
      <c r="C187" s="23">
        <f t="shared" si="40"/>
        <v>18.7</v>
      </c>
      <c r="D187" s="25">
        <f t="shared" si="41"/>
        <v>0.946524064171123</v>
      </c>
      <c r="E187">
        <f>Ship_List!$H$9/C187</f>
        <v>53.475935828877006</v>
      </c>
      <c r="F187" s="21">
        <f t="shared" si="42"/>
        <v>343172</v>
      </c>
      <c r="G187" s="23">
        <f t="shared" si="35"/>
        <v>18.7</v>
      </c>
      <c r="H187">
        <f t="shared" si="32"/>
        <v>3431720</v>
      </c>
      <c r="I187">
        <f>Ship_List!$H$10/G187</f>
        <v>5347.5935828877009</v>
      </c>
      <c r="J187" s="25">
        <f t="shared" si="36"/>
        <v>0.946524064171123</v>
      </c>
      <c r="K187" s="23">
        <f t="shared" si="37"/>
        <v>18.7</v>
      </c>
      <c r="L187">
        <f t="shared" si="38"/>
        <v>34317200</v>
      </c>
      <c r="M187">
        <f>Ship_List!$H$11/K187</f>
        <v>53475.935828877009</v>
      </c>
      <c r="N187" s="25">
        <f t="shared" si="39"/>
        <v>0.946524064171123</v>
      </c>
    </row>
    <row r="188" spans="2:14" x14ac:dyDescent="0.3">
      <c r="B188">
        <f t="shared" si="34"/>
        <v>178</v>
      </c>
      <c r="C188" s="23">
        <f t="shared" si="40"/>
        <v>18.8</v>
      </c>
      <c r="D188" s="25">
        <f t="shared" si="41"/>
        <v>0.94680851063829785</v>
      </c>
      <c r="E188">
        <f>Ship_List!$H$9/C188</f>
        <v>53.191489361702125</v>
      </c>
      <c r="F188" s="21">
        <f t="shared" si="42"/>
        <v>347066</v>
      </c>
      <c r="G188" s="23">
        <f t="shared" si="35"/>
        <v>18.8</v>
      </c>
      <c r="H188">
        <f t="shared" si="32"/>
        <v>3470660</v>
      </c>
      <c r="I188">
        <f>Ship_List!$H$10/G188</f>
        <v>5319.1489361702124</v>
      </c>
      <c r="J188" s="25">
        <f t="shared" si="36"/>
        <v>0.94680851063829785</v>
      </c>
      <c r="K188" s="23">
        <f t="shared" si="37"/>
        <v>18.8</v>
      </c>
      <c r="L188">
        <f t="shared" si="38"/>
        <v>34706600</v>
      </c>
      <c r="M188">
        <f>Ship_List!$H$11/K188</f>
        <v>53191.489361702123</v>
      </c>
      <c r="N188" s="25">
        <f t="shared" si="39"/>
        <v>0.94680851063829785</v>
      </c>
    </row>
    <row r="189" spans="2:14" x14ac:dyDescent="0.3">
      <c r="B189">
        <f t="shared" si="34"/>
        <v>179</v>
      </c>
      <c r="C189" s="23">
        <f t="shared" si="40"/>
        <v>18.900000000000002</v>
      </c>
      <c r="D189" s="25">
        <f t="shared" si="41"/>
        <v>0.94708994708994709</v>
      </c>
      <c r="E189">
        <f>Ship_List!$H$9/C189</f>
        <v>52.910052910052904</v>
      </c>
      <c r="F189" s="21">
        <f t="shared" si="42"/>
        <v>350982</v>
      </c>
      <c r="G189" s="23">
        <f t="shared" si="35"/>
        <v>18.900000000000002</v>
      </c>
      <c r="H189">
        <f t="shared" si="32"/>
        <v>3509820</v>
      </c>
      <c r="I189">
        <f>Ship_List!$H$10/G189</f>
        <v>5291.00529100529</v>
      </c>
      <c r="J189" s="25">
        <f t="shared" si="36"/>
        <v>0.94708994708994709</v>
      </c>
      <c r="K189" s="23">
        <f t="shared" si="37"/>
        <v>18.900000000000002</v>
      </c>
      <c r="L189">
        <f t="shared" si="38"/>
        <v>35098200</v>
      </c>
      <c r="M189">
        <f>Ship_List!$H$11/K189</f>
        <v>52910.052910052902</v>
      </c>
      <c r="N189" s="25">
        <f t="shared" si="39"/>
        <v>0.94708994708994709</v>
      </c>
    </row>
    <row r="190" spans="2:14" x14ac:dyDescent="0.3">
      <c r="B190">
        <f t="shared" si="34"/>
        <v>180</v>
      </c>
      <c r="C190" s="23">
        <f t="shared" si="40"/>
        <v>19.000000000000004</v>
      </c>
      <c r="D190" s="25">
        <f t="shared" si="41"/>
        <v>0.94736842105263153</v>
      </c>
      <c r="E190">
        <f>Ship_List!$H$9/C190</f>
        <v>52.631578947368411</v>
      </c>
      <c r="F190" s="21">
        <f t="shared" si="42"/>
        <v>354920</v>
      </c>
      <c r="G190" s="23">
        <f t="shared" si="35"/>
        <v>19.000000000000004</v>
      </c>
      <c r="H190">
        <f t="shared" si="32"/>
        <v>3549200</v>
      </c>
      <c r="I190">
        <f>Ship_List!$H$10/G190</f>
        <v>5263.1578947368407</v>
      </c>
      <c r="J190" s="25">
        <f t="shared" si="36"/>
        <v>0.94736842105263164</v>
      </c>
      <c r="K190" s="23">
        <f t="shared" si="37"/>
        <v>19.000000000000004</v>
      </c>
      <c r="L190">
        <f t="shared" si="38"/>
        <v>35492000</v>
      </c>
      <c r="M190">
        <f>Ship_List!$H$11/K190</f>
        <v>52631.578947368413</v>
      </c>
      <c r="N190" s="25">
        <f t="shared" si="39"/>
        <v>0.94736842105263153</v>
      </c>
    </row>
    <row r="191" spans="2:14" x14ac:dyDescent="0.3">
      <c r="B191">
        <f t="shared" si="34"/>
        <v>181</v>
      </c>
      <c r="C191" s="23">
        <f t="shared" si="40"/>
        <v>19.100000000000005</v>
      </c>
      <c r="D191" s="25">
        <f t="shared" si="41"/>
        <v>0.94764397905759168</v>
      </c>
      <c r="E191">
        <f>Ship_List!$H$9/C191</f>
        <v>52.356020942408364</v>
      </c>
      <c r="F191" s="21">
        <f t="shared" si="42"/>
        <v>358880</v>
      </c>
      <c r="G191" s="23">
        <f t="shared" si="35"/>
        <v>19.100000000000005</v>
      </c>
      <c r="H191">
        <f t="shared" si="32"/>
        <v>3588800</v>
      </c>
      <c r="I191">
        <f>Ship_List!$H$10/G191</f>
        <v>5235.6020942408368</v>
      </c>
      <c r="J191" s="25">
        <f t="shared" si="36"/>
        <v>0.94764397905759168</v>
      </c>
      <c r="K191" s="23">
        <f t="shared" si="37"/>
        <v>19.100000000000005</v>
      </c>
      <c r="L191">
        <f t="shared" si="38"/>
        <v>35888000</v>
      </c>
      <c r="M191">
        <f>Ship_List!$H$11/K191</f>
        <v>52356.020942408366</v>
      </c>
      <c r="N191" s="25">
        <f t="shared" si="39"/>
        <v>0.94764397905759168</v>
      </c>
    </row>
    <row r="192" spans="2:14" x14ac:dyDescent="0.3">
      <c r="B192">
        <f t="shared" si="34"/>
        <v>182</v>
      </c>
      <c r="C192" s="23">
        <f t="shared" si="40"/>
        <v>19.200000000000006</v>
      </c>
      <c r="D192" s="25">
        <f t="shared" si="41"/>
        <v>0.94791666666666674</v>
      </c>
      <c r="E192">
        <f>Ship_List!$H$9/C192</f>
        <v>52.083333333333314</v>
      </c>
      <c r="F192" s="21">
        <f t="shared" si="42"/>
        <v>362862</v>
      </c>
      <c r="G192" s="23">
        <f t="shared" si="35"/>
        <v>19.200000000000006</v>
      </c>
      <c r="H192">
        <f t="shared" si="32"/>
        <v>3628620</v>
      </c>
      <c r="I192">
        <f>Ship_List!$H$10/G192</f>
        <v>5208.3333333333312</v>
      </c>
      <c r="J192" s="25">
        <f t="shared" si="36"/>
        <v>0.94791666666666674</v>
      </c>
      <c r="K192" s="23">
        <f t="shared" si="37"/>
        <v>19.200000000000006</v>
      </c>
      <c r="L192">
        <f t="shared" si="38"/>
        <v>36286200</v>
      </c>
      <c r="M192">
        <f>Ship_List!$H$11/K192</f>
        <v>52083.333333333314</v>
      </c>
      <c r="N192" s="25">
        <f t="shared" si="39"/>
        <v>0.94791666666666674</v>
      </c>
    </row>
    <row r="193" spans="2:14" x14ac:dyDescent="0.3">
      <c r="B193">
        <f t="shared" si="34"/>
        <v>183</v>
      </c>
      <c r="C193" s="23">
        <f t="shared" si="40"/>
        <v>19.300000000000008</v>
      </c>
      <c r="D193" s="25">
        <f t="shared" si="41"/>
        <v>0.94818652849740936</v>
      </c>
      <c r="E193">
        <f>Ship_List!$H$9/C193</f>
        <v>51.813471502590652</v>
      </c>
      <c r="F193" s="21">
        <f t="shared" si="42"/>
        <v>366866</v>
      </c>
      <c r="G193" s="23">
        <f t="shared" si="35"/>
        <v>19.300000000000008</v>
      </c>
      <c r="H193">
        <f t="shared" si="32"/>
        <v>3668660</v>
      </c>
      <c r="I193">
        <f>Ship_List!$H$10/G193</f>
        <v>5181.3471502590655</v>
      </c>
      <c r="J193" s="25">
        <f t="shared" si="36"/>
        <v>0.94818652849740925</v>
      </c>
      <c r="K193" s="23">
        <f t="shared" si="37"/>
        <v>19.300000000000008</v>
      </c>
      <c r="L193">
        <f t="shared" si="38"/>
        <v>36686600</v>
      </c>
      <c r="M193">
        <f>Ship_List!$H$11/K193</f>
        <v>51813.471502590655</v>
      </c>
      <c r="N193" s="25">
        <f t="shared" si="39"/>
        <v>0.94818652849740925</v>
      </c>
    </row>
    <row r="194" spans="2:14" x14ac:dyDescent="0.3">
      <c r="B194">
        <f t="shared" si="34"/>
        <v>184</v>
      </c>
      <c r="C194" s="23">
        <f t="shared" si="40"/>
        <v>19.400000000000009</v>
      </c>
      <c r="D194" s="25">
        <f t="shared" si="41"/>
        <v>0.94845360824742275</v>
      </c>
      <c r="E194">
        <f>Ship_List!$H$9/C194</f>
        <v>51.546391752577293</v>
      </c>
      <c r="F194" s="21">
        <f t="shared" si="42"/>
        <v>370892</v>
      </c>
      <c r="G194" s="23">
        <f t="shared" si="35"/>
        <v>19.400000000000009</v>
      </c>
      <c r="H194">
        <f t="shared" si="32"/>
        <v>3708920</v>
      </c>
      <c r="I194">
        <f>Ship_List!$H$10/G194</f>
        <v>5154.6391752577292</v>
      </c>
      <c r="J194" s="25">
        <f t="shared" si="36"/>
        <v>0.94845360824742264</v>
      </c>
      <c r="K194" s="23">
        <f t="shared" si="37"/>
        <v>19.400000000000009</v>
      </c>
      <c r="L194">
        <f t="shared" si="38"/>
        <v>37089200</v>
      </c>
      <c r="M194">
        <f>Ship_List!$H$11/K194</f>
        <v>51546.391752577292</v>
      </c>
      <c r="N194" s="25">
        <f t="shared" si="39"/>
        <v>0.94845360824742275</v>
      </c>
    </row>
    <row r="195" spans="2:14" x14ac:dyDescent="0.3">
      <c r="B195">
        <f t="shared" si="34"/>
        <v>185</v>
      </c>
      <c r="C195" s="23">
        <f t="shared" si="40"/>
        <v>19.500000000000011</v>
      </c>
      <c r="D195" s="25">
        <f t="shared" si="41"/>
        <v>0.94871794871794868</v>
      </c>
      <c r="E195">
        <f>Ship_List!$H$9/C195</f>
        <v>51.282051282051256</v>
      </c>
      <c r="F195" s="21">
        <f t="shared" si="42"/>
        <v>374940</v>
      </c>
      <c r="G195" s="23">
        <f t="shared" si="35"/>
        <v>19.500000000000011</v>
      </c>
      <c r="H195">
        <f t="shared" si="32"/>
        <v>3749400</v>
      </c>
      <c r="I195">
        <f>Ship_List!$H$10/G195</f>
        <v>5128.2051282051252</v>
      </c>
      <c r="J195" s="25">
        <f t="shared" si="36"/>
        <v>0.94871794871794879</v>
      </c>
      <c r="K195" s="23">
        <f t="shared" si="37"/>
        <v>19.500000000000011</v>
      </c>
      <c r="L195">
        <f t="shared" si="38"/>
        <v>37494000</v>
      </c>
      <c r="M195">
        <f>Ship_List!$H$11/K195</f>
        <v>51282.051282051252</v>
      </c>
      <c r="N195" s="25">
        <f t="shared" si="39"/>
        <v>0.94871794871794879</v>
      </c>
    </row>
    <row r="196" spans="2:14" x14ac:dyDescent="0.3">
      <c r="B196">
        <f t="shared" si="34"/>
        <v>186</v>
      </c>
      <c r="C196" s="23">
        <f t="shared" si="40"/>
        <v>19.600000000000012</v>
      </c>
      <c r="D196" s="25">
        <f t="shared" si="41"/>
        <v>0.94897959183673475</v>
      </c>
      <c r="E196">
        <f>Ship_List!$H$9/C196</f>
        <v>51.020408163265273</v>
      </c>
      <c r="F196" s="21">
        <f t="shared" si="42"/>
        <v>379010</v>
      </c>
      <c r="G196" s="23">
        <f t="shared" si="35"/>
        <v>19.600000000000012</v>
      </c>
      <c r="H196">
        <f t="shared" si="32"/>
        <v>3790100</v>
      </c>
      <c r="I196">
        <f>Ship_List!$H$10/G196</f>
        <v>5102.0408163265274</v>
      </c>
      <c r="J196" s="25">
        <f t="shared" si="36"/>
        <v>0.94897959183673475</v>
      </c>
      <c r="K196" s="23">
        <f t="shared" si="37"/>
        <v>19.600000000000012</v>
      </c>
      <c r="L196">
        <f t="shared" si="38"/>
        <v>37901000</v>
      </c>
      <c r="M196">
        <f>Ship_List!$H$11/K196</f>
        <v>51020.408163265274</v>
      </c>
      <c r="N196" s="25">
        <f t="shared" si="39"/>
        <v>0.94897959183673464</v>
      </c>
    </row>
    <row r="197" spans="2:14" x14ac:dyDescent="0.3">
      <c r="B197">
        <f t="shared" si="34"/>
        <v>187</v>
      </c>
      <c r="C197" s="23">
        <f t="shared" si="40"/>
        <v>19.700000000000014</v>
      </c>
      <c r="D197" s="25">
        <f t="shared" si="41"/>
        <v>0.94923857868020312</v>
      </c>
      <c r="E197">
        <f>Ship_List!$H$9/C197</f>
        <v>50.761421319796916</v>
      </c>
      <c r="F197" s="21">
        <f t="shared" si="42"/>
        <v>383102</v>
      </c>
      <c r="G197" s="23">
        <f t="shared" si="35"/>
        <v>19.700000000000014</v>
      </c>
      <c r="H197">
        <f t="shared" si="32"/>
        <v>3831020</v>
      </c>
      <c r="I197">
        <f>Ship_List!$H$10/G197</f>
        <v>5076.1421319796918</v>
      </c>
      <c r="J197" s="25">
        <f t="shared" si="36"/>
        <v>0.94923857868020312</v>
      </c>
      <c r="K197" s="23">
        <f t="shared" si="37"/>
        <v>19.700000000000014</v>
      </c>
      <c r="L197">
        <f t="shared" si="38"/>
        <v>38310200</v>
      </c>
      <c r="M197">
        <f>Ship_List!$H$11/K197</f>
        <v>50761.421319796922</v>
      </c>
      <c r="N197" s="25">
        <f t="shared" si="39"/>
        <v>0.94923857868020312</v>
      </c>
    </row>
    <row r="198" spans="2:14" x14ac:dyDescent="0.3">
      <c r="B198">
        <f t="shared" si="34"/>
        <v>188</v>
      </c>
      <c r="C198" s="23">
        <f t="shared" si="40"/>
        <v>19.800000000000015</v>
      </c>
      <c r="D198" s="25">
        <f t="shared" si="41"/>
        <v>0.9494949494949495</v>
      </c>
      <c r="E198">
        <f>Ship_List!$H$9/C198</f>
        <v>50.50505050505047</v>
      </c>
      <c r="F198" s="21">
        <f t="shared" si="42"/>
        <v>387216</v>
      </c>
      <c r="G198" s="23">
        <f t="shared" si="35"/>
        <v>19.800000000000015</v>
      </c>
      <c r="H198">
        <f t="shared" si="32"/>
        <v>3872160</v>
      </c>
      <c r="I198">
        <f>Ship_List!$H$10/G198</f>
        <v>5050.5050505050467</v>
      </c>
      <c r="J198" s="25">
        <f t="shared" si="36"/>
        <v>0.9494949494949495</v>
      </c>
      <c r="K198" s="23">
        <f t="shared" si="37"/>
        <v>19.800000000000015</v>
      </c>
      <c r="L198">
        <f t="shared" si="38"/>
        <v>38721600</v>
      </c>
      <c r="M198">
        <f>Ship_List!$H$11/K198</f>
        <v>50505.050505050465</v>
      </c>
      <c r="N198" s="25">
        <f t="shared" si="39"/>
        <v>0.9494949494949495</v>
      </c>
    </row>
    <row r="199" spans="2:14" x14ac:dyDescent="0.3">
      <c r="B199">
        <f t="shared" si="34"/>
        <v>189</v>
      </c>
      <c r="C199" s="23">
        <f t="shared" si="40"/>
        <v>19.900000000000016</v>
      </c>
      <c r="D199" s="25">
        <f t="shared" si="41"/>
        <v>0.94974874371859297</v>
      </c>
      <c r="E199">
        <f>Ship_List!$H$9/C199</f>
        <v>50.251256281406995</v>
      </c>
      <c r="F199" s="21">
        <f t="shared" si="42"/>
        <v>391352</v>
      </c>
      <c r="G199" s="23">
        <f t="shared" si="35"/>
        <v>19.900000000000016</v>
      </c>
      <c r="H199">
        <f t="shared" si="32"/>
        <v>3913520</v>
      </c>
      <c r="I199">
        <f>Ship_List!$H$10/G199</f>
        <v>5025.1256281406995</v>
      </c>
      <c r="J199" s="25">
        <f t="shared" si="36"/>
        <v>0.94974874371859308</v>
      </c>
      <c r="K199" s="23">
        <f t="shared" si="37"/>
        <v>19.900000000000016</v>
      </c>
      <c r="L199">
        <f t="shared" si="38"/>
        <v>39135200</v>
      </c>
      <c r="M199">
        <f>Ship_List!$H$11/K199</f>
        <v>50251.256281406997</v>
      </c>
      <c r="N199" s="25">
        <f t="shared" si="39"/>
        <v>0.94974874371859308</v>
      </c>
    </row>
    <row r="200" spans="2:14" x14ac:dyDescent="0.3">
      <c r="B200">
        <f t="shared" si="34"/>
        <v>190</v>
      </c>
      <c r="C200" s="23">
        <f t="shared" si="40"/>
        <v>20.000000000000018</v>
      </c>
      <c r="D200" s="25">
        <f t="shared" si="41"/>
        <v>0.95</v>
      </c>
      <c r="E200">
        <f>Ship_List!$H$9/C200</f>
        <v>49.999999999999957</v>
      </c>
      <c r="F200" s="21">
        <f t="shared" si="42"/>
        <v>395510</v>
      </c>
      <c r="G200" s="23">
        <f t="shared" si="35"/>
        <v>20.000000000000018</v>
      </c>
      <c r="H200">
        <f t="shared" si="32"/>
        <v>3955100</v>
      </c>
      <c r="I200">
        <f>Ship_List!$H$10/G200</f>
        <v>4999.9999999999955</v>
      </c>
      <c r="J200" s="25">
        <f t="shared" si="36"/>
        <v>0.95</v>
      </c>
      <c r="K200" s="23">
        <f t="shared" si="37"/>
        <v>20.000000000000018</v>
      </c>
      <c r="L200">
        <f t="shared" si="38"/>
        <v>39551000</v>
      </c>
      <c r="M200">
        <f>Ship_List!$H$11/K200</f>
        <v>49999.999999999956</v>
      </c>
      <c r="N200" s="25">
        <f t="shared" si="39"/>
        <v>0.95</v>
      </c>
    </row>
    <row r="201" spans="2:14" x14ac:dyDescent="0.3">
      <c r="B201">
        <f t="shared" si="34"/>
        <v>191</v>
      </c>
      <c r="C201" s="23">
        <f t="shared" si="40"/>
        <v>20.100000000000019</v>
      </c>
      <c r="D201" s="25">
        <f t="shared" si="41"/>
        <v>0.95024875621890559</v>
      </c>
      <c r="E201">
        <f>Ship_List!$H$9/C201</f>
        <v>49.75124378109448</v>
      </c>
      <c r="F201" s="21">
        <f t="shared" si="42"/>
        <v>399690</v>
      </c>
      <c r="G201" s="23">
        <f t="shared" si="35"/>
        <v>20.100000000000019</v>
      </c>
      <c r="H201">
        <f t="shared" si="32"/>
        <v>3996900</v>
      </c>
      <c r="I201">
        <f>Ship_List!$H$10/G201</f>
        <v>4975.1243781094481</v>
      </c>
      <c r="J201" s="25">
        <f t="shared" si="36"/>
        <v>0.95024875621890548</v>
      </c>
      <c r="K201" s="23">
        <f t="shared" si="37"/>
        <v>20.100000000000019</v>
      </c>
      <c r="L201">
        <f t="shared" si="38"/>
        <v>39969000</v>
      </c>
      <c r="M201">
        <f>Ship_List!$H$11/K201</f>
        <v>49751.243781094483</v>
      </c>
      <c r="N201" s="25">
        <f t="shared" si="39"/>
        <v>0.95024875621890559</v>
      </c>
    </row>
    <row r="202" spans="2:14" x14ac:dyDescent="0.3">
      <c r="B202">
        <f t="shared" si="34"/>
        <v>192</v>
      </c>
      <c r="C202" s="23">
        <f t="shared" si="40"/>
        <v>20.200000000000021</v>
      </c>
      <c r="D202" s="25">
        <f t="shared" si="41"/>
        <v>0.95049504950495056</v>
      </c>
      <c r="E202">
        <f>Ship_List!$H$9/C202</f>
        <v>49.504950495049457</v>
      </c>
      <c r="F202" s="21">
        <f t="shared" si="42"/>
        <v>403892</v>
      </c>
      <c r="G202" s="23">
        <f t="shared" si="35"/>
        <v>20.200000000000021</v>
      </c>
      <c r="H202">
        <f t="shared" si="32"/>
        <v>4038920</v>
      </c>
      <c r="I202">
        <f>Ship_List!$H$10/G202</f>
        <v>4950.4950495049452</v>
      </c>
      <c r="J202" s="25">
        <f t="shared" si="36"/>
        <v>0.95049504950495056</v>
      </c>
      <c r="K202" s="23">
        <f t="shared" si="37"/>
        <v>20.200000000000021</v>
      </c>
      <c r="L202">
        <f t="shared" si="38"/>
        <v>40389200</v>
      </c>
      <c r="M202">
        <f>Ship_List!$H$11/K202</f>
        <v>49504.950495049452</v>
      </c>
      <c r="N202" s="25">
        <f t="shared" si="39"/>
        <v>0.95049504950495056</v>
      </c>
    </row>
    <row r="203" spans="2:14" x14ac:dyDescent="0.3">
      <c r="B203">
        <f t="shared" si="34"/>
        <v>193</v>
      </c>
      <c r="C203" s="23">
        <f t="shared" si="40"/>
        <v>20.300000000000022</v>
      </c>
      <c r="D203" s="25">
        <f t="shared" si="41"/>
        <v>0.9507389162561577</v>
      </c>
      <c r="E203">
        <f>Ship_List!$H$9/C203</f>
        <v>49.261083743842313</v>
      </c>
      <c r="F203" s="21">
        <f t="shared" si="42"/>
        <v>408116</v>
      </c>
      <c r="G203" s="23">
        <f t="shared" si="35"/>
        <v>20.300000000000022</v>
      </c>
      <c r="H203">
        <f t="shared" ref="H203:H266" si="43">F203*$F$6</f>
        <v>4081160</v>
      </c>
      <c r="I203">
        <f>Ship_List!$H$10/G203</f>
        <v>4926.108374384231</v>
      </c>
      <c r="J203" s="25">
        <f t="shared" si="36"/>
        <v>0.9507389162561577</v>
      </c>
      <c r="K203" s="23">
        <f t="shared" si="37"/>
        <v>20.300000000000022</v>
      </c>
      <c r="L203">
        <f t="shared" si="38"/>
        <v>40811600</v>
      </c>
      <c r="M203">
        <f>Ship_List!$H$11/K203</f>
        <v>49261.083743842311</v>
      </c>
      <c r="N203" s="25">
        <f t="shared" si="39"/>
        <v>0.9507389162561577</v>
      </c>
    </row>
    <row r="204" spans="2:14" x14ac:dyDescent="0.3">
      <c r="B204">
        <f t="shared" ref="B204:B267" si="44">B203+1</f>
        <v>194</v>
      </c>
      <c r="C204" s="23">
        <f t="shared" si="40"/>
        <v>20.400000000000023</v>
      </c>
      <c r="D204" s="25">
        <f t="shared" si="41"/>
        <v>0.95098039215686281</v>
      </c>
      <c r="E204">
        <f>Ship_List!$H$9/C204</f>
        <v>49.019607843137202</v>
      </c>
      <c r="F204" s="21">
        <f t="shared" si="42"/>
        <v>412362</v>
      </c>
      <c r="G204" s="23">
        <f t="shared" ref="G204:G267" si="45">G203+$E$6</f>
        <v>20.400000000000023</v>
      </c>
      <c r="H204">
        <f t="shared" si="43"/>
        <v>4123620</v>
      </c>
      <c r="I204">
        <f>Ship_List!$H$10/G204</f>
        <v>4901.9607843137201</v>
      </c>
      <c r="J204" s="25">
        <f t="shared" ref="J204:J267" si="46">($I$10-I204)/$I$10</f>
        <v>0.95098039215686281</v>
      </c>
      <c r="K204" s="23">
        <f t="shared" ref="K204:K267" si="47">K203+$E$6</f>
        <v>20.400000000000023</v>
      </c>
      <c r="L204">
        <f t="shared" ref="L204:L267" si="48">H204*$F$6</f>
        <v>41236200</v>
      </c>
      <c r="M204">
        <f>Ship_List!$H$11/K204</f>
        <v>49019.607843137201</v>
      </c>
      <c r="N204" s="25">
        <f t="shared" ref="N204:N267" si="49">($M$10-M204)/$M$10</f>
        <v>0.95098039215686281</v>
      </c>
    </row>
    <row r="205" spans="2:14" x14ac:dyDescent="0.3">
      <c r="B205">
        <f t="shared" si="44"/>
        <v>195</v>
      </c>
      <c r="C205" s="23">
        <f t="shared" si="40"/>
        <v>20.500000000000025</v>
      </c>
      <c r="D205" s="25">
        <f t="shared" si="41"/>
        <v>0.95121951219512202</v>
      </c>
      <c r="E205">
        <f>Ship_List!$H$9/C205</f>
        <v>48.780487804877993</v>
      </c>
      <c r="F205" s="21">
        <f t="shared" si="42"/>
        <v>416630</v>
      </c>
      <c r="G205" s="23">
        <f t="shared" si="45"/>
        <v>20.500000000000025</v>
      </c>
      <c r="H205">
        <f t="shared" si="43"/>
        <v>4166300</v>
      </c>
      <c r="I205">
        <f>Ship_List!$H$10/G205</f>
        <v>4878.0487804877994</v>
      </c>
      <c r="J205" s="25">
        <f t="shared" si="46"/>
        <v>0.95121951219512213</v>
      </c>
      <c r="K205" s="23">
        <f t="shared" si="47"/>
        <v>20.500000000000025</v>
      </c>
      <c r="L205">
        <f t="shared" si="48"/>
        <v>41663000</v>
      </c>
      <c r="M205">
        <f>Ship_List!$H$11/K205</f>
        <v>48780.487804877986</v>
      </c>
      <c r="N205" s="25">
        <f t="shared" si="49"/>
        <v>0.95121951219512191</v>
      </c>
    </row>
    <row r="206" spans="2:14" x14ac:dyDescent="0.3">
      <c r="B206">
        <f t="shared" si="44"/>
        <v>196</v>
      </c>
      <c r="C206" s="23">
        <f t="shared" si="40"/>
        <v>20.600000000000026</v>
      </c>
      <c r="D206" s="25">
        <f t="shared" si="41"/>
        <v>0.95145631067961178</v>
      </c>
      <c r="E206">
        <f>Ship_List!$H$9/C206</f>
        <v>48.543689320388289</v>
      </c>
      <c r="F206" s="21">
        <f t="shared" si="42"/>
        <v>420920</v>
      </c>
      <c r="G206" s="23">
        <f t="shared" si="45"/>
        <v>20.600000000000026</v>
      </c>
      <c r="H206">
        <f t="shared" si="43"/>
        <v>4209200</v>
      </c>
      <c r="I206">
        <f>Ship_List!$H$10/G206</f>
        <v>4854.3689320388285</v>
      </c>
      <c r="J206" s="25">
        <f t="shared" si="46"/>
        <v>0.95145631067961178</v>
      </c>
      <c r="K206" s="23">
        <f t="shared" si="47"/>
        <v>20.600000000000026</v>
      </c>
      <c r="L206">
        <f t="shared" si="48"/>
        <v>42092000</v>
      </c>
      <c r="M206">
        <f>Ship_List!$H$11/K206</f>
        <v>48543.689320388286</v>
      </c>
      <c r="N206" s="25">
        <f t="shared" si="49"/>
        <v>0.95145631067961178</v>
      </c>
    </row>
    <row r="207" spans="2:14" x14ac:dyDescent="0.3">
      <c r="B207">
        <f t="shared" si="44"/>
        <v>197</v>
      </c>
      <c r="C207" s="23">
        <f t="shared" si="40"/>
        <v>20.700000000000028</v>
      </c>
      <c r="D207" s="25">
        <f t="shared" si="41"/>
        <v>0.95169082125603865</v>
      </c>
      <c r="E207">
        <f>Ship_List!$H$9/C207</f>
        <v>48.30917874396129</v>
      </c>
      <c r="F207" s="21">
        <f t="shared" si="42"/>
        <v>425232</v>
      </c>
      <c r="G207" s="23">
        <f t="shared" si="45"/>
        <v>20.700000000000028</v>
      </c>
      <c r="H207">
        <f t="shared" si="43"/>
        <v>4252320</v>
      </c>
      <c r="I207">
        <f>Ship_List!$H$10/G207</f>
        <v>4830.9178743961284</v>
      </c>
      <c r="J207" s="25">
        <f t="shared" si="46"/>
        <v>0.95169082125603877</v>
      </c>
      <c r="K207" s="23">
        <f t="shared" si="47"/>
        <v>20.700000000000028</v>
      </c>
      <c r="L207">
        <f t="shared" si="48"/>
        <v>42523200</v>
      </c>
      <c r="M207">
        <f>Ship_List!$H$11/K207</f>
        <v>48309.178743961289</v>
      </c>
      <c r="N207" s="25">
        <f t="shared" si="49"/>
        <v>0.95169082125603877</v>
      </c>
    </row>
    <row r="208" spans="2:14" x14ac:dyDescent="0.3">
      <c r="B208">
        <f t="shared" si="44"/>
        <v>198</v>
      </c>
      <c r="C208" s="23">
        <f t="shared" si="40"/>
        <v>20.800000000000029</v>
      </c>
      <c r="D208" s="25">
        <f t="shared" si="41"/>
        <v>0.95192307692307698</v>
      </c>
      <c r="E208">
        <f>Ship_List!$H$9/C208</f>
        <v>48.076923076923009</v>
      </c>
      <c r="F208" s="21">
        <f t="shared" si="42"/>
        <v>429566</v>
      </c>
      <c r="G208" s="23">
        <f t="shared" si="45"/>
        <v>20.800000000000029</v>
      </c>
      <c r="H208">
        <f t="shared" si="43"/>
        <v>4295660</v>
      </c>
      <c r="I208">
        <f>Ship_List!$H$10/G208</f>
        <v>4807.6923076923013</v>
      </c>
      <c r="J208" s="25">
        <f t="shared" si="46"/>
        <v>0.95192307692307698</v>
      </c>
      <c r="K208" s="23">
        <f t="shared" si="47"/>
        <v>20.800000000000029</v>
      </c>
      <c r="L208">
        <f t="shared" si="48"/>
        <v>42956600</v>
      </c>
      <c r="M208">
        <f>Ship_List!$H$11/K208</f>
        <v>48076.923076923013</v>
      </c>
      <c r="N208" s="25">
        <f t="shared" si="49"/>
        <v>0.95192307692307698</v>
      </c>
    </row>
    <row r="209" spans="2:14" x14ac:dyDescent="0.3">
      <c r="B209">
        <f t="shared" si="44"/>
        <v>199</v>
      </c>
      <c r="C209" s="23">
        <f t="shared" si="40"/>
        <v>20.900000000000031</v>
      </c>
      <c r="D209" s="25">
        <f t="shared" si="41"/>
        <v>0.95215311004784697</v>
      </c>
      <c r="E209">
        <f>Ship_List!$H$9/C209</f>
        <v>47.846889952153042</v>
      </c>
      <c r="F209" s="21">
        <f t="shared" si="42"/>
        <v>433922</v>
      </c>
      <c r="G209" s="23">
        <f t="shared" si="45"/>
        <v>20.900000000000031</v>
      </c>
      <c r="H209">
        <f t="shared" si="43"/>
        <v>4339220</v>
      </c>
      <c r="I209">
        <f>Ship_List!$H$10/G209</f>
        <v>4784.6889952153042</v>
      </c>
      <c r="J209" s="25">
        <f t="shared" si="46"/>
        <v>0.95215311004784697</v>
      </c>
      <c r="K209" s="23">
        <f t="shared" si="47"/>
        <v>20.900000000000031</v>
      </c>
      <c r="L209">
        <f t="shared" si="48"/>
        <v>43392200</v>
      </c>
      <c r="M209">
        <f>Ship_List!$H$11/K209</f>
        <v>47846.88995215304</v>
      </c>
      <c r="N209" s="25">
        <f t="shared" si="49"/>
        <v>0.95215311004784686</v>
      </c>
    </row>
    <row r="210" spans="2:14" x14ac:dyDescent="0.3">
      <c r="B210">
        <f t="shared" si="44"/>
        <v>200</v>
      </c>
      <c r="C210" s="23">
        <f t="shared" si="40"/>
        <v>21.000000000000032</v>
      </c>
      <c r="D210" s="25">
        <f t="shared" ref="D210" si="50">($E$10-E210)/$E$10</f>
        <v>0.95238095238095244</v>
      </c>
      <c r="E210">
        <f>Ship_List!$H$9/C210</f>
        <v>47.619047619047549</v>
      </c>
      <c r="F210" s="21">
        <f t="shared" si="42"/>
        <v>438300</v>
      </c>
      <c r="G210" s="23">
        <f t="shared" si="45"/>
        <v>21.000000000000032</v>
      </c>
      <c r="H210">
        <f t="shared" ref="H210" si="51">F210*$F$6</f>
        <v>4383000</v>
      </c>
      <c r="I210">
        <f>Ship_List!$H$10/G210</f>
        <v>4761.9047619047551</v>
      </c>
      <c r="J210" s="25">
        <f t="shared" ref="J210" si="52">($I$10-I210)/$I$10</f>
        <v>0.95238095238095255</v>
      </c>
      <c r="K210" s="23">
        <f t="shared" si="47"/>
        <v>21.000000000000032</v>
      </c>
      <c r="L210">
        <f t="shared" ref="L210" si="53">H210*$F$6</f>
        <v>43830000</v>
      </c>
      <c r="M210">
        <f>Ship_List!$H$11/K210</f>
        <v>47619.047619047546</v>
      </c>
      <c r="N210" s="25">
        <f t="shared" si="49"/>
        <v>0.95238095238095244</v>
      </c>
    </row>
    <row r="211" spans="2:14" x14ac:dyDescent="0.3">
      <c r="B211" s="61">
        <f t="shared" si="44"/>
        <v>201</v>
      </c>
      <c r="C211" s="62">
        <f t="shared" si="40"/>
        <v>21.100000000000033</v>
      </c>
      <c r="D211" s="63">
        <f t="shared" si="41"/>
        <v>0.95260663507109011</v>
      </c>
      <c r="E211" s="61">
        <f>Ship_List!$H$9/C211</f>
        <v>47.393364928909875</v>
      </c>
      <c r="F211" s="64">
        <f t="shared" si="42"/>
        <v>442700</v>
      </c>
      <c r="G211" s="62">
        <f t="shared" si="45"/>
        <v>21.100000000000033</v>
      </c>
      <c r="H211" s="61">
        <f t="shared" si="43"/>
        <v>4427000</v>
      </c>
      <c r="I211" s="61">
        <f>Ship_List!$H$10/G211</f>
        <v>4739.3364928909878</v>
      </c>
      <c r="J211" s="63">
        <f t="shared" si="46"/>
        <v>0.95260663507109011</v>
      </c>
      <c r="K211" s="62">
        <f t="shared" si="47"/>
        <v>21.100000000000033</v>
      </c>
      <c r="L211" s="61">
        <f t="shared" si="48"/>
        <v>44270000</v>
      </c>
      <c r="M211">
        <f>Ship_List!$H$11/K211</f>
        <v>47393.364928909876</v>
      </c>
      <c r="N211" s="25">
        <f t="shared" si="49"/>
        <v>0.95260663507109011</v>
      </c>
    </row>
    <row r="212" spans="2:14" x14ac:dyDescent="0.3">
      <c r="B212" s="61">
        <f t="shared" si="44"/>
        <v>202</v>
      </c>
      <c r="C212" s="62">
        <f t="shared" si="40"/>
        <v>21.200000000000035</v>
      </c>
      <c r="D212" s="63">
        <f t="shared" si="41"/>
        <v>0.95283018867924529</v>
      </c>
      <c r="E212" s="61">
        <f>Ship_List!$H$9/C212</f>
        <v>47.16981132075464</v>
      </c>
      <c r="F212" s="64">
        <f t="shared" si="42"/>
        <v>447122</v>
      </c>
      <c r="G212" s="62">
        <f t="shared" si="45"/>
        <v>21.200000000000035</v>
      </c>
      <c r="H212" s="61">
        <f t="shared" si="43"/>
        <v>4471220</v>
      </c>
      <c r="I212" s="61">
        <f>Ship_List!$H$10/G212</f>
        <v>4716.9811320754643</v>
      </c>
      <c r="J212" s="63">
        <f t="shared" si="46"/>
        <v>0.95283018867924529</v>
      </c>
      <c r="K212" s="62">
        <f t="shared" si="47"/>
        <v>21.200000000000035</v>
      </c>
      <c r="L212" s="61">
        <f t="shared" si="48"/>
        <v>44712200</v>
      </c>
      <c r="M212">
        <f>Ship_List!$H$11/K212</f>
        <v>47169.811320754641</v>
      </c>
      <c r="N212" s="25">
        <f t="shared" si="49"/>
        <v>0.95283018867924529</v>
      </c>
    </row>
    <row r="213" spans="2:14" x14ac:dyDescent="0.3">
      <c r="B213" s="61">
        <f t="shared" si="44"/>
        <v>203</v>
      </c>
      <c r="C213" s="62">
        <f t="shared" si="40"/>
        <v>21.300000000000036</v>
      </c>
      <c r="D213" s="63">
        <f t="shared" si="41"/>
        <v>0.95305164319248836</v>
      </c>
      <c r="E213" s="61">
        <f>Ship_List!$H$9/C213</f>
        <v>46.948356807511658</v>
      </c>
      <c r="F213" s="64">
        <f t="shared" si="42"/>
        <v>451566</v>
      </c>
      <c r="G213" s="62">
        <f t="shared" si="45"/>
        <v>21.300000000000036</v>
      </c>
      <c r="H213" s="61">
        <f t="shared" si="43"/>
        <v>4515660</v>
      </c>
      <c r="I213" s="61">
        <f>Ship_List!$H$10/G213</f>
        <v>4694.8356807511655</v>
      </c>
      <c r="J213" s="63">
        <f t="shared" si="46"/>
        <v>0.95305164319248836</v>
      </c>
      <c r="K213" s="62">
        <f t="shared" si="47"/>
        <v>21.300000000000036</v>
      </c>
      <c r="L213" s="61">
        <f t="shared" si="48"/>
        <v>45156600</v>
      </c>
      <c r="M213">
        <f>Ship_List!$H$11/K213</f>
        <v>46948.356807511656</v>
      </c>
      <c r="N213" s="25">
        <f t="shared" si="49"/>
        <v>0.95305164319248836</v>
      </c>
    </row>
    <row r="214" spans="2:14" x14ac:dyDescent="0.3">
      <c r="B214" s="61">
        <f t="shared" si="44"/>
        <v>204</v>
      </c>
      <c r="C214" s="62">
        <f t="shared" si="40"/>
        <v>21.400000000000038</v>
      </c>
      <c r="D214" s="63">
        <f t="shared" si="41"/>
        <v>0.95327102803738328</v>
      </c>
      <c r="E214" s="61">
        <f>Ship_List!$H$9/C214</f>
        <v>46.72897196261674</v>
      </c>
      <c r="F214" s="64">
        <f t="shared" si="42"/>
        <v>456032</v>
      </c>
      <c r="G214" s="62">
        <f t="shared" si="45"/>
        <v>21.400000000000038</v>
      </c>
      <c r="H214" s="61">
        <f t="shared" si="43"/>
        <v>4560320</v>
      </c>
      <c r="I214" s="61">
        <f>Ship_List!$H$10/G214</f>
        <v>4672.8971962616743</v>
      </c>
      <c r="J214" s="63">
        <f t="shared" si="46"/>
        <v>0.95327102803738317</v>
      </c>
      <c r="K214" s="62">
        <f t="shared" si="47"/>
        <v>21.400000000000038</v>
      </c>
      <c r="L214" s="61">
        <f t="shared" si="48"/>
        <v>45603200</v>
      </c>
      <c r="M214">
        <f>Ship_List!$H$11/K214</f>
        <v>46728.971962616743</v>
      </c>
      <c r="N214" s="25">
        <f t="shared" si="49"/>
        <v>0.95327102803738317</v>
      </c>
    </row>
    <row r="215" spans="2:14" x14ac:dyDescent="0.3">
      <c r="B215" s="61">
        <f t="shared" si="44"/>
        <v>205</v>
      </c>
      <c r="C215" s="62">
        <f t="shared" si="40"/>
        <v>21.500000000000039</v>
      </c>
      <c r="D215" s="63">
        <f t="shared" si="41"/>
        <v>0.9534883720930234</v>
      </c>
      <c r="E215" s="61">
        <f>Ship_List!$H$9/C215</f>
        <v>46.511627906976656</v>
      </c>
      <c r="F215" s="64">
        <f t="shared" si="42"/>
        <v>460520</v>
      </c>
      <c r="G215" s="62">
        <f t="shared" si="45"/>
        <v>21.500000000000039</v>
      </c>
      <c r="H215" s="61">
        <f t="shared" si="43"/>
        <v>4605200</v>
      </c>
      <c r="I215" s="61">
        <f>Ship_List!$H$10/G215</f>
        <v>4651.1627906976655</v>
      </c>
      <c r="J215" s="63">
        <f t="shared" si="46"/>
        <v>0.9534883720930234</v>
      </c>
      <c r="K215" s="62">
        <f t="shared" si="47"/>
        <v>21.500000000000039</v>
      </c>
      <c r="L215" s="61">
        <f t="shared" si="48"/>
        <v>46052000</v>
      </c>
      <c r="M215">
        <f>Ship_List!$H$11/K215</f>
        <v>46511.627906976661</v>
      </c>
      <c r="N215" s="25">
        <f t="shared" si="49"/>
        <v>0.9534883720930234</v>
      </c>
    </row>
    <row r="216" spans="2:14" x14ac:dyDescent="0.3">
      <c r="B216" s="61">
        <f t="shared" si="44"/>
        <v>206</v>
      </c>
      <c r="C216" s="62">
        <f t="shared" si="40"/>
        <v>21.600000000000041</v>
      </c>
      <c r="D216" s="63">
        <f t="shared" si="41"/>
        <v>0.95370370370370383</v>
      </c>
      <c r="E216" s="61">
        <f>Ship_List!$H$9/C216</f>
        <v>46.296296296296212</v>
      </c>
      <c r="F216" s="64">
        <f t="shared" si="42"/>
        <v>465030</v>
      </c>
      <c r="G216" s="62">
        <f t="shared" si="45"/>
        <v>21.600000000000041</v>
      </c>
      <c r="H216" s="61">
        <f t="shared" si="43"/>
        <v>4650300</v>
      </c>
      <c r="I216" s="61">
        <f>Ship_List!$H$10/G216</f>
        <v>4629.6296296296214</v>
      </c>
      <c r="J216" s="63">
        <f t="shared" si="46"/>
        <v>0.95370370370370383</v>
      </c>
      <c r="K216" s="62">
        <f t="shared" si="47"/>
        <v>21.600000000000041</v>
      </c>
      <c r="L216" s="61">
        <f t="shared" si="48"/>
        <v>46503000</v>
      </c>
      <c r="M216">
        <f>Ship_List!$H$11/K216</f>
        <v>46296.296296296212</v>
      </c>
      <c r="N216" s="25">
        <f t="shared" si="49"/>
        <v>0.95370370370370383</v>
      </c>
    </row>
    <row r="217" spans="2:14" x14ac:dyDescent="0.3">
      <c r="B217" s="61">
        <f t="shared" si="44"/>
        <v>207</v>
      </c>
      <c r="C217" s="62">
        <f t="shared" si="40"/>
        <v>21.700000000000042</v>
      </c>
      <c r="D217" s="63">
        <f t="shared" si="41"/>
        <v>0.95391705069124433</v>
      </c>
      <c r="E217" s="61">
        <f>Ship_List!$H$9/C217</f>
        <v>46.082949308755673</v>
      </c>
      <c r="F217" s="64">
        <f t="shared" si="42"/>
        <v>469562</v>
      </c>
      <c r="G217" s="62">
        <f t="shared" si="45"/>
        <v>21.700000000000042</v>
      </c>
      <c r="H217" s="61">
        <f t="shared" si="43"/>
        <v>4695620</v>
      </c>
      <c r="I217" s="61">
        <f>Ship_List!$H$10/G217</f>
        <v>4608.2949308755669</v>
      </c>
      <c r="J217" s="63">
        <f t="shared" si="46"/>
        <v>0.95391705069124433</v>
      </c>
      <c r="K217" s="62">
        <f t="shared" si="47"/>
        <v>21.700000000000042</v>
      </c>
      <c r="L217" s="61">
        <f t="shared" si="48"/>
        <v>46956200</v>
      </c>
      <c r="M217">
        <f>Ship_List!$H$11/K217</f>
        <v>46082.949308755669</v>
      </c>
      <c r="N217" s="25">
        <f t="shared" si="49"/>
        <v>0.95391705069124433</v>
      </c>
    </row>
    <row r="218" spans="2:14" x14ac:dyDescent="0.3">
      <c r="B218" s="61">
        <f t="shared" si="44"/>
        <v>208</v>
      </c>
      <c r="C218" s="62">
        <f t="shared" si="40"/>
        <v>21.800000000000043</v>
      </c>
      <c r="D218" s="63">
        <f t="shared" si="41"/>
        <v>0.95412844036697253</v>
      </c>
      <c r="E218" s="61">
        <f>Ship_List!$H$9/C218</f>
        <v>45.871559633027431</v>
      </c>
      <c r="F218" s="64">
        <f t="shared" si="42"/>
        <v>474116</v>
      </c>
      <c r="G218" s="62">
        <f t="shared" si="45"/>
        <v>21.800000000000043</v>
      </c>
      <c r="H218" s="61">
        <f t="shared" si="43"/>
        <v>4741160</v>
      </c>
      <c r="I218" s="61">
        <f>Ship_List!$H$10/G218</f>
        <v>4587.1559633027427</v>
      </c>
      <c r="J218" s="63">
        <f t="shared" si="46"/>
        <v>0.95412844036697264</v>
      </c>
      <c r="K218" s="62">
        <f t="shared" si="47"/>
        <v>21.800000000000043</v>
      </c>
      <c r="L218" s="61">
        <f t="shared" si="48"/>
        <v>47411600</v>
      </c>
      <c r="M218">
        <f>Ship_List!$H$11/K218</f>
        <v>45871.559633027435</v>
      </c>
      <c r="N218" s="25">
        <f t="shared" si="49"/>
        <v>0.95412844036697264</v>
      </c>
    </row>
    <row r="219" spans="2:14" x14ac:dyDescent="0.3">
      <c r="B219" s="61">
        <f t="shared" si="44"/>
        <v>209</v>
      </c>
      <c r="C219" s="62">
        <f t="shared" si="40"/>
        <v>21.900000000000045</v>
      </c>
      <c r="D219" s="63">
        <f t="shared" si="41"/>
        <v>0.95433789954337911</v>
      </c>
      <c r="E219" s="61">
        <f>Ship_List!$H$9/C219</f>
        <v>45.662100456620912</v>
      </c>
      <c r="F219" s="64">
        <f t="shared" si="42"/>
        <v>478692</v>
      </c>
      <c r="G219" s="62">
        <f t="shared" si="45"/>
        <v>21.900000000000045</v>
      </c>
      <c r="H219" s="61">
        <f t="shared" si="43"/>
        <v>4786920</v>
      </c>
      <c r="I219" s="61">
        <f>Ship_List!$H$10/G219</f>
        <v>4566.210045662091</v>
      </c>
      <c r="J219" s="63">
        <f t="shared" si="46"/>
        <v>0.954337899543379</v>
      </c>
      <c r="K219" s="62">
        <f t="shared" si="47"/>
        <v>21.900000000000045</v>
      </c>
      <c r="L219" s="61">
        <f t="shared" si="48"/>
        <v>47869200</v>
      </c>
      <c r="M219">
        <f>Ship_List!$H$11/K219</f>
        <v>45662.100456620909</v>
      </c>
      <c r="N219" s="25">
        <f t="shared" si="49"/>
        <v>0.95433789954337911</v>
      </c>
    </row>
    <row r="220" spans="2:14" x14ac:dyDescent="0.3">
      <c r="B220" s="61">
        <f t="shared" si="44"/>
        <v>210</v>
      </c>
      <c r="C220" s="62">
        <f t="shared" si="40"/>
        <v>22.000000000000046</v>
      </c>
      <c r="D220" s="63">
        <f t="shared" si="41"/>
        <v>0.95454545454545459</v>
      </c>
      <c r="E220" s="61">
        <f>Ship_List!$H$9/C220</f>
        <v>45.454545454545361</v>
      </c>
      <c r="F220" s="64">
        <f t="shared" si="42"/>
        <v>483290</v>
      </c>
      <c r="G220" s="62">
        <f t="shared" si="45"/>
        <v>22.000000000000046</v>
      </c>
      <c r="H220" s="61">
        <f t="shared" si="43"/>
        <v>4832900</v>
      </c>
      <c r="I220" s="61">
        <f>Ship_List!$H$10/G220</f>
        <v>4545.4545454545359</v>
      </c>
      <c r="J220" s="63">
        <f t="shared" si="46"/>
        <v>0.9545454545454547</v>
      </c>
      <c r="K220" s="62">
        <f t="shared" si="47"/>
        <v>22.000000000000046</v>
      </c>
      <c r="L220" s="61">
        <f t="shared" si="48"/>
        <v>48329000</v>
      </c>
      <c r="M220">
        <f>Ship_List!$H$11/K220</f>
        <v>45454.545454545361</v>
      </c>
      <c r="N220" s="25">
        <f t="shared" si="49"/>
        <v>0.95454545454545459</v>
      </c>
    </row>
    <row r="221" spans="2:14" x14ac:dyDescent="0.3">
      <c r="B221" s="61">
        <f t="shared" si="44"/>
        <v>211</v>
      </c>
      <c r="C221" s="62">
        <f t="shared" si="40"/>
        <v>22.100000000000048</v>
      </c>
      <c r="D221" s="63">
        <f t="shared" si="41"/>
        <v>0.95475113122171951</v>
      </c>
      <c r="E221" s="61">
        <f>Ship_List!$H$9/C221</f>
        <v>45.248868778280446</v>
      </c>
      <c r="F221" s="64">
        <f t="shared" si="42"/>
        <v>487910</v>
      </c>
      <c r="G221" s="62">
        <f t="shared" si="45"/>
        <v>22.100000000000048</v>
      </c>
      <c r="H221" s="61">
        <f t="shared" si="43"/>
        <v>4879100</v>
      </c>
      <c r="I221" s="61">
        <f>Ship_List!$H$10/G221</f>
        <v>4524.8868778280448</v>
      </c>
      <c r="J221" s="63">
        <f t="shared" si="46"/>
        <v>0.95475113122171951</v>
      </c>
      <c r="K221" s="62">
        <f t="shared" si="47"/>
        <v>22.100000000000048</v>
      </c>
      <c r="L221" s="61">
        <f t="shared" si="48"/>
        <v>48791000</v>
      </c>
      <c r="M221">
        <f>Ship_List!$H$11/K221</f>
        <v>45248.868778280448</v>
      </c>
      <c r="N221" s="25">
        <f t="shared" si="49"/>
        <v>0.95475113122171951</v>
      </c>
    </row>
    <row r="222" spans="2:14" x14ac:dyDescent="0.3">
      <c r="B222" s="61">
        <f t="shared" si="44"/>
        <v>212</v>
      </c>
      <c r="C222" s="62">
        <f t="shared" si="40"/>
        <v>22.200000000000049</v>
      </c>
      <c r="D222" s="63">
        <f t="shared" si="41"/>
        <v>0.95495495495495508</v>
      </c>
      <c r="E222" s="61">
        <f>Ship_List!$H$9/C222</f>
        <v>45.045045045044944</v>
      </c>
      <c r="F222" s="64">
        <f t="shared" si="42"/>
        <v>492552</v>
      </c>
      <c r="G222" s="62">
        <f t="shared" si="45"/>
        <v>22.200000000000049</v>
      </c>
      <c r="H222" s="61">
        <f t="shared" si="43"/>
        <v>4925520</v>
      </c>
      <c r="I222" s="61">
        <f>Ship_List!$H$10/G222</f>
        <v>4504.5045045044944</v>
      </c>
      <c r="J222" s="63">
        <f t="shared" si="46"/>
        <v>0.95495495495495508</v>
      </c>
      <c r="K222" s="62">
        <f t="shared" si="47"/>
        <v>22.200000000000049</v>
      </c>
      <c r="L222" s="61">
        <f t="shared" si="48"/>
        <v>49255200</v>
      </c>
      <c r="M222">
        <f>Ship_List!$H$11/K222</f>
        <v>45045.045045044943</v>
      </c>
      <c r="N222" s="25">
        <f t="shared" si="49"/>
        <v>0.95495495495495508</v>
      </c>
    </row>
    <row r="223" spans="2:14" x14ac:dyDescent="0.3">
      <c r="B223" s="61">
        <f t="shared" si="44"/>
        <v>213</v>
      </c>
      <c r="C223" s="62">
        <f t="shared" si="40"/>
        <v>22.30000000000005</v>
      </c>
      <c r="D223" s="63">
        <f t="shared" si="41"/>
        <v>0.95515695067264583</v>
      </c>
      <c r="E223" s="61">
        <f>Ship_List!$H$9/C223</f>
        <v>44.843049327354159</v>
      </c>
      <c r="F223" s="64">
        <f t="shared" si="42"/>
        <v>497216</v>
      </c>
      <c r="G223" s="62">
        <f t="shared" si="45"/>
        <v>22.30000000000005</v>
      </c>
      <c r="H223" s="61">
        <f t="shared" si="43"/>
        <v>4972160</v>
      </c>
      <c r="I223" s="61">
        <f>Ship_List!$H$10/G223</f>
        <v>4484.3049327354156</v>
      </c>
      <c r="J223" s="63">
        <f t="shared" si="46"/>
        <v>0.95515695067264594</v>
      </c>
      <c r="K223" s="62">
        <f t="shared" si="47"/>
        <v>22.30000000000005</v>
      </c>
      <c r="L223" s="61">
        <f t="shared" si="48"/>
        <v>49721600</v>
      </c>
      <c r="M223">
        <f>Ship_List!$H$11/K223</f>
        <v>44843.049327354158</v>
      </c>
      <c r="N223" s="25">
        <f t="shared" si="49"/>
        <v>0.95515695067264583</v>
      </c>
    </row>
    <row r="224" spans="2:14" x14ac:dyDescent="0.3">
      <c r="B224" s="61">
        <f t="shared" si="44"/>
        <v>214</v>
      </c>
      <c r="C224" s="62">
        <f t="shared" si="40"/>
        <v>22.400000000000052</v>
      </c>
      <c r="D224" s="63">
        <f t="shared" si="41"/>
        <v>0.95535714285714302</v>
      </c>
      <c r="E224" s="61">
        <f>Ship_List!$H$9/C224</f>
        <v>44.642857142857039</v>
      </c>
      <c r="F224" s="64">
        <f t="shared" si="42"/>
        <v>501902</v>
      </c>
      <c r="G224" s="62">
        <f t="shared" si="45"/>
        <v>22.400000000000052</v>
      </c>
      <c r="H224" s="61">
        <f t="shared" si="43"/>
        <v>5019020</v>
      </c>
      <c r="I224" s="61">
        <f>Ship_List!$H$10/G224</f>
        <v>4464.2857142857038</v>
      </c>
      <c r="J224" s="63">
        <f t="shared" si="46"/>
        <v>0.9553571428571429</v>
      </c>
      <c r="K224" s="62">
        <f t="shared" si="47"/>
        <v>22.400000000000052</v>
      </c>
      <c r="L224" s="61">
        <f t="shared" si="48"/>
        <v>50190200</v>
      </c>
      <c r="M224">
        <f>Ship_List!$H$11/K224</f>
        <v>44642.857142857043</v>
      </c>
      <c r="N224" s="25">
        <f t="shared" si="49"/>
        <v>0.9553571428571429</v>
      </c>
    </row>
    <row r="225" spans="2:14" x14ac:dyDescent="0.3">
      <c r="B225" s="61">
        <f t="shared" si="44"/>
        <v>215</v>
      </c>
      <c r="C225" s="62">
        <f t="shared" si="40"/>
        <v>22.500000000000053</v>
      </c>
      <c r="D225" s="63">
        <f t="shared" si="41"/>
        <v>0.9555555555555556</v>
      </c>
      <c r="E225" s="61">
        <f>Ship_List!$H$9/C225</f>
        <v>44.444444444444336</v>
      </c>
      <c r="F225" s="64">
        <f t="shared" si="42"/>
        <v>506610</v>
      </c>
      <c r="G225" s="62">
        <f t="shared" si="45"/>
        <v>22.500000000000053</v>
      </c>
      <c r="H225" s="61">
        <f t="shared" si="43"/>
        <v>5066100</v>
      </c>
      <c r="I225" s="61">
        <f>Ship_List!$H$10/G225</f>
        <v>4444.4444444444343</v>
      </c>
      <c r="J225" s="63">
        <f t="shared" si="46"/>
        <v>0.9555555555555556</v>
      </c>
      <c r="K225" s="62">
        <f t="shared" si="47"/>
        <v>22.500000000000053</v>
      </c>
      <c r="L225" s="61">
        <f t="shared" si="48"/>
        <v>50661000</v>
      </c>
      <c r="M225">
        <f>Ship_List!$H$11/K225</f>
        <v>44444.444444444336</v>
      </c>
      <c r="N225" s="25">
        <f t="shared" si="49"/>
        <v>0.9555555555555556</v>
      </c>
    </row>
    <row r="226" spans="2:14" x14ac:dyDescent="0.3">
      <c r="B226" s="61">
        <f t="shared" si="44"/>
        <v>216</v>
      </c>
      <c r="C226" s="62">
        <f t="shared" si="40"/>
        <v>22.600000000000055</v>
      </c>
      <c r="D226" s="63">
        <f t="shared" si="41"/>
        <v>0.95575221238938057</v>
      </c>
      <c r="E226" s="61">
        <f>Ship_List!$H$9/C226</f>
        <v>44.247787610619362</v>
      </c>
      <c r="F226" s="64">
        <f t="shared" si="42"/>
        <v>511340</v>
      </c>
      <c r="G226" s="62">
        <f t="shared" si="45"/>
        <v>22.600000000000055</v>
      </c>
      <c r="H226" s="61">
        <f t="shared" si="43"/>
        <v>5113400</v>
      </c>
      <c r="I226" s="61">
        <f>Ship_List!$H$10/G226</f>
        <v>4424.7787610619362</v>
      </c>
      <c r="J226" s="63">
        <f t="shared" si="46"/>
        <v>0.95575221238938057</v>
      </c>
      <c r="K226" s="62">
        <f t="shared" si="47"/>
        <v>22.600000000000055</v>
      </c>
      <c r="L226" s="61">
        <f t="shared" si="48"/>
        <v>51134000</v>
      </c>
      <c r="M226">
        <f>Ship_List!$H$11/K226</f>
        <v>44247.787610619365</v>
      </c>
      <c r="N226" s="25">
        <f t="shared" si="49"/>
        <v>0.95575221238938068</v>
      </c>
    </row>
    <row r="227" spans="2:14" x14ac:dyDescent="0.3">
      <c r="B227" s="61">
        <f t="shared" si="44"/>
        <v>217</v>
      </c>
      <c r="C227" s="62">
        <f t="shared" si="40"/>
        <v>22.700000000000056</v>
      </c>
      <c r="D227" s="63">
        <f t="shared" si="41"/>
        <v>0.95594713656387675</v>
      </c>
      <c r="E227" s="61">
        <f>Ship_List!$H$9/C227</f>
        <v>44.052863436123239</v>
      </c>
      <c r="F227" s="64">
        <f t="shared" si="42"/>
        <v>516092</v>
      </c>
      <c r="G227" s="62">
        <f t="shared" si="45"/>
        <v>22.700000000000056</v>
      </c>
      <c r="H227" s="61">
        <f t="shared" si="43"/>
        <v>5160920</v>
      </c>
      <c r="I227" s="61">
        <f>Ship_List!$H$10/G227</f>
        <v>4405.2863436123243</v>
      </c>
      <c r="J227" s="63">
        <f t="shared" si="46"/>
        <v>0.95594713656387675</v>
      </c>
      <c r="K227" s="62">
        <f t="shared" si="47"/>
        <v>22.700000000000056</v>
      </c>
      <c r="L227" s="61">
        <f t="shared" si="48"/>
        <v>51609200</v>
      </c>
      <c r="M227">
        <f>Ship_List!$H$11/K227</f>
        <v>44052.86343612324</v>
      </c>
      <c r="N227" s="25">
        <f t="shared" si="49"/>
        <v>0.95594713656387675</v>
      </c>
    </row>
    <row r="228" spans="2:14" x14ac:dyDescent="0.3">
      <c r="B228" s="61">
        <f t="shared" si="44"/>
        <v>218</v>
      </c>
      <c r="C228" s="62">
        <f t="shared" si="40"/>
        <v>22.800000000000058</v>
      </c>
      <c r="D228" s="63">
        <f t="shared" si="41"/>
        <v>0.95614035087719307</v>
      </c>
      <c r="E228" s="61">
        <f>Ship_List!$H$9/C228</f>
        <v>43.859649122806907</v>
      </c>
      <c r="F228" s="64">
        <f t="shared" si="42"/>
        <v>520866</v>
      </c>
      <c r="G228" s="62">
        <f t="shared" si="45"/>
        <v>22.800000000000058</v>
      </c>
      <c r="H228" s="61">
        <f t="shared" si="43"/>
        <v>5208660</v>
      </c>
      <c r="I228" s="61">
        <f>Ship_List!$H$10/G228</f>
        <v>4385.9649122806904</v>
      </c>
      <c r="J228" s="63">
        <f t="shared" si="46"/>
        <v>0.95614035087719307</v>
      </c>
      <c r="K228" s="62">
        <f t="shared" si="47"/>
        <v>22.800000000000058</v>
      </c>
      <c r="L228" s="61">
        <f t="shared" si="48"/>
        <v>52086600</v>
      </c>
      <c r="M228">
        <f>Ship_List!$H$11/K228</f>
        <v>43859.649122806906</v>
      </c>
      <c r="N228" s="25">
        <f t="shared" si="49"/>
        <v>0.95614035087719307</v>
      </c>
    </row>
    <row r="229" spans="2:14" x14ac:dyDescent="0.3">
      <c r="B229" s="61">
        <f t="shared" si="44"/>
        <v>219</v>
      </c>
      <c r="C229" s="62">
        <f t="shared" si="40"/>
        <v>22.900000000000059</v>
      </c>
      <c r="D229" s="63">
        <f t="shared" si="41"/>
        <v>0.95633187772925776</v>
      </c>
      <c r="E229" s="61">
        <f>Ship_List!$H$9/C229</f>
        <v>43.668122270742245</v>
      </c>
      <c r="F229" s="64">
        <f t="shared" si="42"/>
        <v>525662</v>
      </c>
      <c r="G229" s="62">
        <f t="shared" si="45"/>
        <v>22.900000000000059</v>
      </c>
      <c r="H229" s="61">
        <f t="shared" si="43"/>
        <v>5256620</v>
      </c>
      <c r="I229" s="61">
        <f>Ship_List!$H$10/G229</f>
        <v>4366.8122270742242</v>
      </c>
      <c r="J229" s="63">
        <f t="shared" si="46"/>
        <v>0.95633187772925765</v>
      </c>
      <c r="K229" s="62">
        <f t="shared" si="47"/>
        <v>22.900000000000059</v>
      </c>
      <c r="L229" s="61">
        <f t="shared" si="48"/>
        <v>52566200</v>
      </c>
      <c r="M229">
        <f>Ship_List!$H$11/K229</f>
        <v>43668.122270742242</v>
      </c>
      <c r="N229" s="25">
        <f t="shared" si="49"/>
        <v>0.95633187772925776</v>
      </c>
    </row>
    <row r="230" spans="2:14" x14ac:dyDescent="0.3">
      <c r="B230" s="61">
        <f t="shared" si="44"/>
        <v>220</v>
      </c>
      <c r="C230" s="62">
        <f t="shared" si="40"/>
        <v>23.00000000000006</v>
      </c>
      <c r="D230" s="63">
        <f t="shared" si="41"/>
        <v>0.95652173913043481</v>
      </c>
      <c r="E230" s="61">
        <f>Ship_List!$H$9/C230</f>
        <v>43.478260869565105</v>
      </c>
      <c r="F230" s="64">
        <f t="shared" si="42"/>
        <v>530480</v>
      </c>
      <c r="G230" s="62">
        <f t="shared" si="45"/>
        <v>23.00000000000006</v>
      </c>
      <c r="H230" s="61">
        <f t="shared" si="43"/>
        <v>5304800</v>
      </c>
      <c r="I230" s="61">
        <f>Ship_List!$H$10/G230</f>
        <v>4347.8260869565102</v>
      </c>
      <c r="J230" s="63">
        <f t="shared" si="46"/>
        <v>0.95652173913043492</v>
      </c>
      <c r="K230" s="62">
        <f t="shared" si="47"/>
        <v>23.00000000000006</v>
      </c>
      <c r="L230" s="61">
        <f t="shared" si="48"/>
        <v>53048000</v>
      </c>
      <c r="M230">
        <f>Ship_List!$H$11/K230</f>
        <v>43478.2608695651</v>
      </c>
      <c r="N230" s="25">
        <f t="shared" si="49"/>
        <v>0.95652173913043492</v>
      </c>
    </row>
    <row r="231" spans="2:14" x14ac:dyDescent="0.3">
      <c r="B231" s="61">
        <f t="shared" si="44"/>
        <v>221</v>
      </c>
      <c r="C231" s="62">
        <f t="shared" si="40"/>
        <v>23.100000000000062</v>
      </c>
      <c r="D231" s="63">
        <f t="shared" si="41"/>
        <v>0.95670995670995684</v>
      </c>
      <c r="E231" s="61">
        <f>Ship_List!$H$9/C231</f>
        <v>43.290043290043172</v>
      </c>
      <c r="F231" s="64">
        <f t="shared" si="42"/>
        <v>535320</v>
      </c>
      <c r="G231" s="62">
        <f t="shared" si="45"/>
        <v>23.100000000000062</v>
      </c>
      <c r="H231" s="61">
        <f t="shared" si="43"/>
        <v>5353200</v>
      </c>
      <c r="I231" s="61">
        <f>Ship_List!$H$10/G231</f>
        <v>4329.0043290043177</v>
      </c>
      <c r="J231" s="63">
        <f t="shared" si="46"/>
        <v>0.95670995670995673</v>
      </c>
      <c r="K231" s="62">
        <f t="shared" si="47"/>
        <v>23.100000000000062</v>
      </c>
      <c r="L231" s="61">
        <f t="shared" si="48"/>
        <v>53532000</v>
      </c>
      <c r="M231">
        <f>Ship_List!$H$11/K231</f>
        <v>43290.043290043177</v>
      </c>
      <c r="N231" s="25">
        <f t="shared" si="49"/>
        <v>0.95670995670995684</v>
      </c>
    </row>
    <row r="232" spans="2:14" x14ac:dyDescent="0.3">
      <c r="B232" s="61">
        <f t="shared" si="44"/>
        <v>222</v>
      </c>
      <c r="C232" s="62">
        <f t="shared" si="40"/>
        <v>23.200000000000063</v>
      </c>
      <c r="D232" s="63">
        <f t="shared" si="41"/>
        <v>0.95689655172413801</v>
      </c>
      <c r="E232" s="61">
        <f>Ship_List!$H$9/C232</f>
        <v>43.10344827586195</v>
      </c>
      <c r="F232" s="64">
        <f t="shared" si="42"/>
        <v>540182</v>
      </c>
      <c r="G232" s="62">
        <f t="shared" si="45"/>
        <v>23.200000000000063</v>
      </c>
      <c r="H232" s="61">
        <f t="shared" si="43"/>
        <v>5401820</v>
      </c>
      <c r="I232" s="61">
        <f>Ship_List!$H$10/G232</f>
        <v>4310.3448275861947</v>
      </c>
      <c r="J232" s="63">
        <f t="shared" si="46"/>
        <v>0.95689655172413812</v>
      </c>
      <c r="K232" s="62">
        <f t="shared" si="47"/>
        <v>23.200000000000063</v>
      </c>
      <c r="L232" s="61">
        <f t="shared" si="48"/>
        <v>54018200</v>
      </c>
      <c r="M232">
        <f>Ship_List!$H$11/K232</f>
        <v>43103.448275861949</v>
      </c>
      <c r="N232" s="25">
        <f t="shared" si="49"/>
        <v>0.95689655172413812</v>
      </c>
    </row>
    <row r="233" spans="2:14" x14ac:dyDescent="0.3">
      <c r="B233" s="61">
        <f t="shared" si="44"/>
        <v>223</v>
      </c>
      <c r="C233" s="62">
        <f t="shared" si="40"/>
        <v>23.300000000000065</v>
      </c>
      <c r="D233" s="63">
        <f t="shared" si="41"/>
        <v>0.95708154506437781</v>
      </c>
      <c r="E233" s="61">
        <f>Ship_List!$H$9/C233</f>
        <v>42.918454935622201</v>
      </c>
      <c r="F233" s="64">
        <f t="shared" si="42"/>
        <v>545066</v>
      </c>
      <c r="G233" s="62">
        <f t="shared" si="45"/>
        <v>23.300000000000065</v>
      </c>
      <c r="H233" s="61">
        <f t="shared" si="43"/>
        <v>5450660</v>
      </c>
      <c r="I233" s="61">
        <f>Ship_List!$H$10/G233</f>
        <v>4291.8454935622194</v>
      </c>
      <c r="J233" s="63">
        <f t="shared" si="46"/>
        <v>0.95708154506437781</v>
      </c>
      <c r="K233" s="62">
        <f t="shared" si="47"/>
        <v>23.300000000000065</v>
      </c>
      <c r="L233" s="61">
        <f t="shared" si="48"/>
        <v>54506600</v>
      </c>
      <c r="M233">
        <f>Ship_List!$H$11/K233</f>
        <v>42918.454935622198</v>
      </c>
      <c r="N233" s="25">
        <f t="shared" si="49"/>
        <v>0.95708154506437781</v>
      </c>
    </row>
    <row r="234" spans="2:14" x14ac:dyDescent="0.3">
      <c r="B234" s="61">
        <f t="shared" si="44"/>
        <v>224</v>
      </c>
      <c r="C234" s="62">
        <f t="shared" si="40"/>
        <v>23.400000000000066</v>
      </c>
      <c r="D234" s="63">
        <f t="shared" si="41"/>
        <v>0.95726495726495742</v>
      </c>
      <c r="E234" s="61">
        <f>Ship_List!$H$9/C234</f>
        <v>42.735042735042612</v>
      </c>
      <c r="F234" s="64">
        <f t="shared" si="42"/>
        <v>549972</v>
      </c>
      <c r="G234" s="62">
        <f t="shared" si="45"/>
        <v>23.400000000000066</v>
      </c>
      <c r="H234" s="61">
        <f t="shared" si="43"/>
        <v>5499720</v>
      </c>
      <c r="I234" s="61">
        <f>Ship_List!$H$10/G234</f>
        <v>4273.5042735042616</v>
      </c>
      <c r="J234" s="63">
        <f t="shared" si="46"/>
        <v>0.95726495726495731</v>
      </c>
      <c r="K234" s="62">
        <f t="shared" si="47"/>
        <v>23.400000000000066</v>
      </c>
      <c r="L234" s="61">
        <f t="shared" si="48"/>
        <v>54997200</v>
      </c>
      <c r="M234">
        <f>Ship_List!$H$11/K234</f>
        <v>42735.042735042611</v>
      </c>
      <c r="N234" s="25">
        <f t="shared" si="49"/>
        <v>0.95726495726495742</v>
      </c>
    </row>
    <row r="235" spans="2:14" x14ac:dyDescent="0.3">
      <c r="B235" s="61">
        <f t="shared" si="44"/>
        <v>225</v>
      </c>
      <c r="C235" s="62">
        <f t="shared" si="40"/>
        <v>23.500000000000068</v>
      </c>
      <c r="D235" s="63">
        <f t="shared" si="41"/>
        <v>0.95744680851063846</v>
      </c>
      <c r="E235" s="61">
        <f>Ship_List!$H$9/C235</f>
        <v>42.553191489361581</v>
      </c>
      <c r="F235" s="64">
        <f t="shared" si="42"/>
        <v>554900</v>
      </c>
      <c r="G235" s="62">
        <f t="shared" si="45"/>
        <v>23.500000000000068</v>
      </c>
      <c r="H235" s="61">
        <f t="shared" si="43"/>
        <v>5549000</v>
      </c>
      <c r="I235" s="61">
        <f>Ship_List!$H$10/G235</f>
        <v>4255.3191489361579</v>
      </c>
      <c r="J235" s="63">
        <f t="shared" si="46"/>
        <v>0.95744680851063835</v>
      </c>
      <c r="K235" s="62">
        <f t="shared" si="47"/>
        <v>23.500000000000068</v>
      </c>
      <c r="L235" s="61">
        <f t="shared" si="48"/>
        <v>55490000</v>
      </c>
      <c r="M235">
        <f>Ship_List!$H$11/K235</f>
        <v>42553.191489361583</v>
      </c>
      <c r="N235" s="25">
        <f t="shared" si="49"/>
        <v>0.95744680851063846</v>
      </c>
    </row>
    <row r="236" spans="2:14" x14ac:dyDescent="0.3">
      <c r="B236" s="61">
        <f t="shared" si="44"/>
        <v>226</v>
      </c>
      <c r="C236" s="62">
        <f t="shared" si="40"/>
        <v>23.600000000000069</v>
      </c>
      <c r="D236" s="63">
        <f t="shared" si="41"/>
        <v>0.95762711864406791</v>
      </c>
      <c r="E236" s="61">
        <f>Ship_List!$H$9/C236</f>
        <v>42.37288135593208</v>
      </c>
      <c r="F236" s="64">
        <f t="shared" si="42"/>
        <v>559850</v>
      </c>
      <c r="G236" s="62">
        <f t="shared" si="45"/>
        <v>23.600000000000069</v>
      </c>
      <c r="H236" s="61">
        <f t="shared" si="43"/>
        <v>5598500</v>
      </c>
      <c r="I236" s="61">
        <f>Ship_List!$H$10/G236</f>
        <v>4237.2881355932077</v>
      </c>
      <c r="J236" s="63">
        <f t="shared" si="46"/>
        <v>0.95762711864406791</v>
      </c>
      <c r="K236" s="62">
        <f t="shared" si="47"/>
        <v>23.600000000000069</v>
      </c>
      <c r="L236" s="61">
        <f t="shared" si="48"/>
        <v>55985000</v>
      </c>
      <c r="M236">
        <f>Ship_List!$H$11/K236</f>
        <v>42372.881355932077</v>
      </c>
      <c r="N236" s="25">
        <f t="shared" si="49"/>
        <v>0.95762711864406791</v>
      </c>
    </row>
    <row r="237" spans="2:14" x14ac:dyDescent="0.3">
      <c r="B237" s="61">
        <f t="shared" si="44"/>
        <v>227</v>
      </c>
      <c r="C237" s="62">
        <f t="shared" si="40"/>
        <v>23.70000000000007</v>
      </c>
      <c r="D237" s="63">
        <f t="shared" si="41"/>
        <v>0.95780590717299596</v>
      </c>
      <c r="E237" s="61">
        <f>Ship_List!$H$9/C237</f>
        <v>42.194092827004091</v>
      </c>
      <c r="F237" s="64">
        <f t="shared" si="42"/>
        <v>564822</v>
      </c>
      <c r="G237" s="62">
        <f t="shared" si="45"/>
        <v>23.70000000000007</v>
      </c>
      <c r="H237" s="61">
        <f t="shared" si="43"/>
        <v>5648220</v>
      </c>
      <c r="I237" s="61">
        <f>Ship_List!$H$10/G237</f>
        <v>4219.4092827004097</v>
      </c>
      <c r="J237" s="63">
        <f t="shared" si="46"/>
        <v>0.95780590717299596</v>
      </c>
      <c r="K237" s="62">
        <f t="shared" si="47"/>
        <v>23.70000000000007</v>
      </c>
      <c r="L237" s="61">
        <f t="shared" si="48"/>
        <v>56482200</v>
      </c>
      <c r="M237">
        <f>Ship_List!$H$11/K237</f>
        <v>42194.092827004097</v>
      </c>
      <c r="N237" s="25">
        <f t="shared" si="49"/>
        <v>0.95780590717299585</v>
      </c>
    </row>
    <row r="238" spans="2:14" x14ac:dyDescent="0.3">
      <c r="B238" s="61">
        <f t="shared" si="44"/>
        <v>228</v>
      </c>
      <c r="C238" s="62">
        <f t="shared" ref="C238:C301" si="54">C237+$E$6</f>
        <v>23.800000000000072</v>
      </c>
      <c r="D238" s="63">
        <f t="shared" ref="D238:D301" si="55">($E$10-E238)/$E$10</f>
        <v>0.95798319327731107</v>
      </c>
      <c r="E238" s="61">
        <f>Ship_List!$H$9/C238</f>
        <v>42.016806722688948</v>
      </c>
      <c r="F238" s="64">
        <f t="shared" ref="F238:F301" si="56">F237+F237-F236+$D$6</f>
        <v>569816</v>
      </c>
      <c r="G238" s="62">
        <f t="shared" si="45"/>
        <v>23.800000000000072</v>
      </c>
      <c r="H238" s="61">
        <f t="shared" si="43"/>
        <v>5698160</v>
      </c>
      <c r="I238" s="61">
        <f>Ship_List!$H$10/G238</f>
        <v>4201.6806722688953</v>
      </c>
      <c r="J238" s="63">
        <f t="shared" si="46"/>
        <v>0.95798319327731107</v>
      </c>
      <c r="K238" s="62">
        <f t="shared" si="47"/>
        <v>23.800000000000072</v>
      </c>
      <c r="L238" s="61">
        <f t="shared" si="48"/>
        <v>56981600</v>
      </c>
      <c r="M238">
        <f>Ship_List!$H$11/K238</f>
        <v>42016.806722688947</v>
      </c>
      <c r="N238" s="25">
        <f t="shared" si="49"/>
        <v>0.95798319327731107</v>
      </c>
    </row>
    <row r="239" spans="2:14" x14ac:dyDescent="0.3">
      <c r="B239" s="61">
        <f t="shared" si="44"/>
        <v>229</v>
      </c>
      <c r="C239" s="62">
        <f t="shared" si="54"/>
        <v>23.900000000000073</v>
      </c>
      <c r="D239" s="63">
        <f t="shared" si="55"/>
        <v>0.95815899581589969</v>
      </c>
      <c r="E239" s="61">
        <f>Ship_List!$H$9/C239</f>
        <v>41.841004184100292</v>
      </c>
      <c r="F239" s="64">
        <f t="shared" si="56"/>
        <v>574832</v>
      </c>
      <c r="G239" s="62">
        <f t="shared" si="45"/>
        <v>23.900000000000073</v>
      </c>
      <c r="H239" s="61">
        <f t="shared" si="43"/>
        <v>5748320</v>
      </c>
      <c r="I239" s="61">
        <f>Ship_List!$H$10/G239</f>
        <v>4184.1004184100293</v>
      </c>
      <c r="J239" s="63">
        <f t="shared" si="46"/>
        <v>0.95815899581589969</v>
      </c>
      <c r="K239" s="62">
        <f t="shared" si="47"/>
        <v>23.900000000000073</v>
      </c>
      <c r="L239" s="61">
        <f t="shared" si="48"/>
        <v>57483200</v>
      </c>
      <c r="M239">
        <f>Ship_List!$H$11/K239</f>
        <v>41841.004184100289</v>
      </c>
      <c r="N239" s="25">
        <f t="shared" si="49"/>
        <v>0.95815899581589969</v>
      </c>
    </row>
    <row r="240" spans="2:14" x14ac:dyDescent="0.3">
      <c r="B240" s="61">
        <f t="shared" si="44"/>
        <v>230</v>
      </c>
      <c r="C240" s="62">
        <f t="shared" si="54"/>
        <v>24.000000000000075</v>
      </c>
      <c r="D240" s="63">
        <f t="shared" si="55"/>
        <v>0.95833333333333348</v>
      </c>
      <c r="E240" s="61">
        <f>Ship_List!$H$9/C240</f>
        <v>41.666666666666536</v>
      </c>
      <c r="F240" s="64">
        <f t="shared" si="56"/>
        <v>579870</v>
      </c>
      <c r="G240" s="62">
        <f t="shared" si="45"/>
        <v>24.000000000000075</v>
      </c>
      <c r="H240" s="61">
        <f t="shared" si="43"/>
        <v>5798700</v>
      </c>
      <c r="I240" s="61">
        <f>Ship_List!$H$10/G240</f>
        <v>4166.6666666666533</v>
      </c>
      <c r="J240" s="63">
        <f t="shared" si="46"/>
        <v>0.95833333333333348</v>
      </c>
      <c r="K240" s="62">
        <f t="shared" si="47"/>
        <v>24.000000000000075</v>
      </c>
      <c r="L240" s="61">
        <f t="shared" si="48"/>
        <v>57987000</v>
      </c>
      <c r="M240">
        <f>Ship_List!$H$11/K240</f>
        <v>41666.666666666541</v>
      </c>
      <c r="N240" s="25">
        <f t="shared" si="49"/>
        <v>0.95833333333333348</v>
      </c>
    </row>
    <row r="241" spans="2:14" x14ac:dyDescent="0.3">
      <c r="B241" s="61">
        <f t="shared" si="44"/>
        <v>231</v>
      </c>
      <c r="C241" s="62">
        <f t="shared" si="54"/>
        <v>24.100000000000076</v>
      </c>
      <c r="D241" s="63">
        <f t="shared" si="55"/>
        <v>0.95850622406639008</v>
      </c>
      <c r="E241" s="61">
        <f>Ship_List!$H$9/C241</f>
        <v>41.493775933609825</v>
      </c>
      <c r="F241" s="64">
        <f t="shared" si="56"/>
        <v>584930</v>
      </c>
      <c r="G241" s="62">
        <f t="shared" si="45"/>
        <v>24.100000000000076</v>
      </c>
      <c r="H241" s="61">
        <f t="shared" si="43"/>
        <v>5849300</v>
      </c>
      <c r="I241" s="61">
        <f>Ship_List!$H$10/G241</f>
        <v>4149.3775933609832</v>
      </c>
      <c r="J241" s="63">
        <f t="shared" si="46"/>
        <v>0.95850622406639008</v>
      </c>
      <c r="K241" s="62">
        <f t="shared" si="47"/>
        <v>24.100000000000076</v>
      </c>
      <c r="L241" s="61">
        <f t="shared" si="48"/>
        <v>58493000</v>
      </c>
      <c r="M241">
        <f>Ship_List!$H$11/K241</f>
        <v>41493.775933609824</v>
      </c>
      <c r="N241" s="25">
        <f t="shared" si="49"/>
        <v>0.95850622406639019</v>
      </c>
    </row>
    <row r="242" spans="2:14" x14ac:dyDescent="0.3">
      <c r="B242" s="61">
        <f t="shared" si="44"/>
        <v>232</v>
      </c>
      <c r="C242" s="62">
        <f t="shared" si="54"/>
        <v>24.200000000000077</v>
      </c>
      <c r="D242" s="63">
        <f t="shared" si="55"/>
        <v>0.95867768595041336</v>
      </c>
      <c r="E242" s="61">
        <f>Ship_List!$H$9/C242</f>
        <v>41.322314049586645</v>
      </c>
      <c r="F242" s="64">
        <f t="shared" si="56"/>
        <v>590012</v>
      </c>
      <c r="G242" s="62">
        <f t="shared" si="45"/>
        <v>24.200000000000077</v>
      </c>
      <c r="H242" s="61">
        <f t="shared" si="43"/>
        <v>5900120</v>
      </c>
      <c r="I242" s="61">
        <f>Ship_List!$H$10/G242</f>
        <v>4132.2314049586648</v>
      </c>
      <c r="J242" s="63">
        <f t="shared" si="46"/>
        <v>0.95867768595041325</v>
      </c>
      <c r="K242" s="62">
        <f t="shared" si="47"/>
        <v>24.200000000000077</v>
      </c>
      <c r="L242" s="61">
        <f t="shared" si="48"/>
        <v>59001200</v>
      </c>
      <c r="M242">
        <f>Ship_List!$H$11/K242</f>
        <v>41322.314049586646</v>
      </c>
      <c r="N242" s="25">
        <f t="shared" si="49"/>
        <v>0.95867768595041336</v>
      </c>
    </row>
    <row r="243" spans="2:14" x14ac:dyDescent="0.3">
      <c r="B243" s="61">
        <f t="shared" si="44"/>
        <v>233</v>
      </c>
      <c r="C243" s="62">
        <f t="shared" si="54"/>
        <v>24.300000000000079</v>
      </c>
      <c r="D243" s="63">
        <f t="shared" si="55"/>
        <v>0.95884773662551459</v>
      </c>
      <c r="E243" s="61">
        <f>Ship_List!$H$9/C243</f>
        <v>41.152263374485464</v>
      </c>
      <c r="F243" s="64">
        <f t="shared" si="56"/>
        <v>595116</v>
      </c>
      <c r="G243" s="62">
        <f t="shared" si="45"/>
        <v>24.300000000000079</v>
      </c>
      <c r="H243" s="61">
        <f t="shared" si="43"/>
        <v>5951160</v>
      </c>
      <c r="I243" s="61">
        <f>Ship_List!$H$10/G243</f>
        <v>4115.2263374485465</v>
      </c>
      <c r="J243" s="63">
        <f t="shared" si="46"/>
        <v>0.95884773662551448</v>
      </c>
      <c r="K243" s="62">
        <f t="shared" si="47"/>
        <v>24.300000000000079</v>
      </c>
      <c r="L243" s="61">
        <f t="shared" si="48"/>
        <v>59511600</v>
      </c>
      <c r="M243">
        <f>Ship_List!$H$11/K243</f>
        <v>41152.263374485461</v>
      </c>
      <c r="N243" s="25">
        <f t="shared" si="49"/>
        <v>0.95884773662551459</v>
      </c>
    </row>
    <row r="244" spans="2:14" x14ac:dyDescent="0.3">
      <c r="B244" s="61">
        <f t="shared" si="44"/>
        <v>234</v>
      </c>
      <c r="C244" s="62">
        <f t="shared" si="54"/>
        <v>24.40000000000008</v>
      </c>
      <c r="D244" s="63">
        <f t="shared" si="55"/>
        <v>0.95901639344262313</v>
      </c>
      <c r="E244" s="61">
        <f>Ship_List!$H$9/C244</f>
        <v>40.983606557376916</v>
      </c>
      <c r="F244" s="64">
        <f t="shared" si="56"/>
        <v>600242</v>
      </c>
      <c r="G244" s="62">
        <f t="shared" si="45"/>
        <v>24.40000000000008</v>
      </c>
      <c r="H244" s="61">
        <f t="shared" si="43"/>
        <v>6002420</v>
      </c>
      <c r="I244" s="61">
        <f>Ship_List!$H$10/G244</f>
        <v>4098.3606557376916</v>
      </c>
      <c r="J244" s="63">
        <f t="shared" si="46"/>
        <v>0.95901639344262313</v>
      </c>
      <c r="K244" s="62">
        <f t="shared" si="47"/>
        <v>24.40000000000008</v>
      </c>
      <c r="L244" s="61">
        <f t="shared" si="48"/>
        <v>60024200</v>
      </c>
      <c r="M244">
        <f>Ship_List!$H$11/K244</f>
        <v>40983.606557376916</v>
      </c>
      <c r="N244" s="25">
        <f t="shared" si="49"/>
        <v>0.95901639344262313</v>
      </c>
    </row>
    <row r="245" spans="2:14" x14ac:dyDescent="0.3">
      <c r="B245" s="61">
        <f t="shared" si="44"/>
        <v>235</v>
      </c>
      <c r="C245" s="62">
        <f t="shared" si="54"/>
        <v>24.500000000000082</v>
      </c>
      <c r="D245" s="63">
        <f t="shared" si="55"/>
        <v>0.95918367346938793</v>
      </c>
      <c r="E245" s="61">
        <f>Ship_List!$H$9/C245</f>
        <v>40.816326530612109</v>
      </c>
      <c r="F245" s="64">
        <f t="shared" si="56"/>
        <v>605390</v>
      </c>
      <c r="G245" s="62">
        <f t="shared" si="45"/>
        <v>24.500000000000082</v>
      </c>
      <c r="H245" s="61">
        <f t="shared" si="43"/>
        <v>6053900</v>
      </c>
      <c r="I245" s="61">
        <f>Ship_List!$H$10/G245</f>
        <v>4081.6326530612109</v>
      </c>
      <c r="J245" s="63">
        <f t="shared" si="46"/>
        <v>0.95918367346938782</v>
      </c>
      <c r="K245" s="62">
        <f t="shared" si="47"/>
        <v>24.500000000000082</v>
      </c>
      <c r="L245" s="61">
        <f t="shared" si="48"/>
        <v>60539000</v>
      </c>
      <c r="M245">
        <f>Ship_List!$H$11/K245</f>
        <v>40816.32653061211</v>
      </c>
      <c r="N245" s="25">
        <f t="shared" si="49"/>
        <v>0.95918367346938793</v>
      </c>
    </row>
    <row r="246" spans="2:14" x14ac:dyDescent="0.3">
      <c r="B246" s="61">
        <f t="shared" si="44"/>
        <v>236</v>
      </c>
      <c r="C246" s="62">
        <f t="shared" si="54"/>
        <v>24.600000000000083</v>
      </c>
      <c r="D246" s="63">
        <f t="shared" si="55"/>
        <v>0.95934959349593507</v>
      </c>
      <c r="E246" s="61">
        <f>Ship_List!$H$9/C246</f>
        <v>40.650406504064904</v>
      </c>
      <c r="F246" s="64">
        <f t="shared" si="56"/>
        <v>610560</v>
      </c>
      <c r="G246" s="62">
        <f t="shared" si="45"/>
        <v>24.600000000000083</v>
      </c>
      <c r="H246" s="61">
        <f t="shared" si="43"/>
        <v>6105600</v>
      </c>
      <c r="I246" s="61">
        <f>Ship_List!$H$10/G246</f>
        <v>4065.0406504064904</v>
      </c>
      <c r="J246" s="63">
        <f t="shared" si="46"/>
        <v>0.95934959349593507</v>
      </c>
      <c r="K246" s="62">
        <f t="shared" si="47"/>
        <v>24.600000000000083</v>
      </c>
      <c r="L246" s="61">
        <f t="shared" si="48"/>
        <v>61056000</v>
      </c>
      <c r="M246">
        <f>Ship_List!$H$11/K246</f>
        <v>40650.4065040649</v>
      </c>
      <c r="N246" s="25">
        <f t="shared" si="49"/>
        <v>0.95934959349593507</v>
      </c>
    </row>
    <row r="247" spans="2:14" x14ac:dyDescent="0.3">
      <c r="B247" s="61">
        <f t="shared" si="44"/>
        <v>237</v>
      </c>
      <c r="C247" s="62">
        <f t="shared" si="54"/>
        <v>24.700000000000085</v>
      </c>
      <c r="D247" s="63">
        <f t="shared" si="55"/>
        <v>0.959514170040486</v>
      </c>
      <c r="E247" s="61">
        <f>Ship_List!$H$9/C247</f>
        <v>40.485829959514028</v>
      </c>
      <c r="F247" s="64">
        <f t="shared" si="56"/>
        <v>615752</v>
      </c>
      <c r="G247" s="62">
        <f t="shared" si="45"/>
        <v>24.700000000000085</v>
      </c>
      <c r="H247" s="61">
        <f t="shared" si="43"/>
        <v>6157520</v>
      </c>
      <c r="I247" s="61">
        <f>Ship_List!$H$10/G247</f>
        <v>4048.5829959514031</v>
      </c>
      <c r="J247" s="63">
        <f t="shared" si="46"/>
        <v>0.95951417004048589</v>
      </c>
      <c r="K247" s="62">
        <f t="shared" si="47"/>
        <v>24.700000000000085</v>
      </c>
      <c r="L247" s="61">
        <f t="shared" si="48"/>
        <v>61575200</v>
      </c>
      <c r="M247">
        <f>Ship_List!$H$11/K247</f>
        <v>40485.829959514034</v>
      </c>
      <c r="N247" s="25">
        <f t="shared" si="49"/>
        <v>0.95951417004048589</v>
      </c>
    </row>
    <row r="248" spans="2:14" x14ac:dyDescent="0.3">
      <c r="B248" s="61">
        <f t="shared" si="44"/>
        <v>238</v>
      </c>
      <c r="C248" s="62">
        <f t="shared" si="54"/>
        <v>24.800000000000086</v>
      </c>
      <c r="D248" s="63">
        <f t="shared" si="55"/>
        <v>0.95967741935483886</v>
      </c>
      <c r="E248" s="61">
        <f>Ship_List!$H$9/C248</f>
        <v>40.322580645161153</v>
      </c>
      <c r="F248" s="64">
        <f t="shared" si="56"/>
        <v>620966</v>
      </c>
      <c r="G248" s="62">
        <f t="shared" si="45"/>
        <v>24.800000000000086</v>
      </c>
      <c r="H248" s="61">
        <f t="shared" si="43"/>
        <v>6209660</v>
      </c>
      <c r="I248" s="61">
        <f>Ship_List!$H$10/G248</f>
        <v>4032.2580645161152</v>
      </c>
      <c r="J248" s="63">
        <f t="shared" si="46"/>
        <v>0.95967741935483875</v>
      </c>
      <c r="K248" s="62">
        <f t="shared" si="47"/>
        <v>24.800000000000086</v>
      </c>
      <c r="L248" s="61">
        <f t="shared" si="48"/>
        <v>62096600</v>
      </c>
      <c r="M248">
        <f>Ship_List!$H$11/K248</f>
        <v>40322.58064516115</v>
      </c>
      <c r="N248" s="25">
        <f t="shared" si="49"/>
        <v>0.95967741935483886</v>
      </c>
    </row>
    <row r="249" spans="2:14" x14ac:dyDescent="0.3">
      <c r="B249" s="61">
        <f t="shared" si="44"/>
        <v>239</v>
      </c>
      <c r="C249" s="62">
        <f t="shared" si="54"/>
        <v>24.900000000000087</v>
      </c>
      <c r="D249" s="63">
        <f t="shared" si="55"/>
        <v>0.95983935742971904</v>
      </c>
      <c r="E249" s="61">
        <f>Ship_List!$H$9/C249</f>
        <v>40.160642570280984</v>
      </c>
      <c r="F249" s="64">
        <f t="shared" si="56"/>
        <v>626202</v>
      </c>
      <c r="G249" s="62">
        <f t="shared" si="45"/>
        <v>24.900000000000087</v>
      </c>
      <c r="H249" s="61">
        <f t="shared" si="43"/>
        <v>6262020</v>
      </c>
      <c r="I249" s="61">
        <f>Ship_List!$H$10/G249</f>
        <v>4016.0642570280984</v>
      </c>
      <c r="J249" s="63">
        <f t="shared" si="46"/>
        <v>0.95983935742971893</v>
      </c>
      <c r="K249" s="62">
        <f t="shared" si="47"/>
        <v>24.900000000000087</v>
      </c>
      <c r="L249" s="61">
        <f t="shared" si="48"/>
        <v>62620200</v>
      </c>
      <c r="M249">
        <f>Ship_List!$H$11/K249</f>
        <v>40160.642570280987</v>
      </c>
      <c r="N249" s="25">
        <f t="shared" si="49"/>
        <v>0.95983935742971904</v>
      </c>
    </row>
    <row r="250" spans="2:14" x14ac:dyDescent="0.3">
      <c r="B250" s="61">
        <f t="shared" si="44"/>
        <v>240</v>
      </c>
      <c r="C250" s="62">
        <f t="shared" si="54"/>
        <v>25.000000000000089</v>
      </c>
      <c r="D250" s="63">
        <f t="shared" si="55"/>
        <v>0.96000000000000008</v>
      </c>
      <c r="E250" s="61">
        <f>Ship_List!$H$9/C250</f>
        <v>39.999999999999858</v>
      </c>
      <c r="F250" s="64">
        <f t="shared" si="56"/>
        <v>631460</v>
      </c>
      <c r="G250" s="62">
        <f t="shared" si="45"/>
        <v>25.000000000000089</v>
      </c>
      <c r="H250" s="61">
        <f t="shared" si="43"/>
        <v>6314600</v>
      </c>
      <c r="I250" s="61">
        <f>Ship_List!$H$10/G250</f>
        <v>3999.9999999999859</v>
      </c>
      <c r="J250" s="63">
        <f t="shared" si="46"/>
        <v>0.96000000000000019</v>
      </c>
      <c r="K250" s="62">
        <f t="shared" si="47"/>
        <v>25.000000000000089</v>
      </c>
      <c r="L250" s="61">
        <f t="shared" si="48"/>
        <v>63146000</v>
      </c>
      <c r="M250">
        <f>Ship_List!$H$11/K250</f>
        <v>39999.999999999854</v>
      </c>
      <c r="N250" s="25">
        <f t="shared" si="49"/>
        <v>0.96000000000000008</v>
      </c>
    </row>
    <row r="251" spans="2:14" x14ac:dyDescent="0.3">
      <c r="B251" s="61">
        <f t="shared" si="44"/>
        <v>241</v>
      </c>
      <c r="C251" s="62">
        <f t="shared" si="54"/>
        <v>25.10000000000009</v>
      </c>
      <c r="D251" s="63">
        <f t="shared" si="55"/>
        <v>0.96015936254980094</v>
      </c>
      <c r="E251" s="61">
        <f>Ship_List!$H$9/C251</f>
        <v>39.840637450199061</v>
      </c>
      <c r="F251" s="64">
        <f t="shared" si="56"/>
        <v>636740</v>
      </c>
      <c r="G251" s="62">
        <f t="shared" si="45"/>
        <v>25.10000000000009</v>
      </c>
      <c r="H251" s="61">
        <f t="shared" si="43"/>
        <v>6367400</v>
      </c>
      <c r="I251" s="61">
        <f>Ship_List!$H$10/G251</f>
        <v>3984.063745019906</v>
      </c>
      <c r="J251" s="63">
        <f t="shared" si="46"/>
        <v>0.96015936254980105</v>
      </c>
      <c r="K251" s="62">
        <f t="shared" si="47"/>
        <v>25.10000000000009</v>
      </c>
      <c r="L251" s="61">
        <f t="shared" si="48"/>
        <v>63674000</v>
      </c>
      <c r="M251">
        <f>Ship_List!$H$11/K251</f>
        <v>39840.637450199058</v>
      </c>
      <c r="N251" s="25">
        <f t="shared" si="49"/>
        <v>0.96015936254980094</v>
      </c>
    </row>
    <row r="252" spans="2:14" x14ac:dyDescent="0.3">
      <c r="B252" s="61">
        <f t="shared" si="44"/>
        <v>242</v>
      </c>
      <c r="C252" s="62">
        <f t="shared" si="54"/>
        <v>25.200000000000092</v>
      </c>
      <c r="D252" s="63">
        <f t="shared" si="55"/>
        <v>0.96031746031746046</v>
      </c>
      <c r="E252" s="61">
        <f>Ship_List!$H$9/C252</f>
        <v>39.682539682539542</v>
      </c>
      <c r="F252" s="64">
        <f t="shared" si="56"/>
        <v>642042</v>
      </c>
      <c r="G252" s="62">
        <f t="shared" si="45"/>
        <v>25.200000000000092</v>
      </c>
      <c r="H252" s="61">
        <f t="shared" si="43"/>
        <v>6420420</v>
      </c>
      <c r="I252" s="61">
        <f>Ship_List!$H$10/G252</f>
        <v>3968.2539682539536</v>
      </c>
      <c r="J252" s="63">
        <f t="shared" si="46"/>
        <v>0.96031746031746046</v>
      </c>
      <c r="K252" s="62">
        <f t="shared" si="47"/>
        <v>25.200000000000092</v>
      </c>
      <c r="L252" s="61">
        <f t="shared" si="48"/>
        <v>64204200</v>
      </c>
      <c r="M252">
        <f>Ship_List!$H$11/K252</f>
        <v>39682.539682539536</v>
      </c>
      <c r="N252" s="25">
        <f t="shared" si="49"/>
        <v>0.96031746031746046</v>
      </c>
    </row>
    <row r="253" spans="2:14" x14ac:dyDescent="0.3">
      <c r="B253" s="61">
        <f t="shared" si="44"/>
        <v>243</v>
      </c>
      <c r="C253" s="62">
        <f t="shared" si="54"/>
        <v>25.300000000000093</v>
      </c>
      <c r="D253" s="63">
        <f t="shared" si="55"/>
        <v>0.96047430830039537</v>
      </c>
      <c r="E253" s="61">
        <f>Ship_List!$H$9/C253</f>
        <v>39.5256916996046</v>
      </c>
      <c r="F253" s="64">
        <f t="shared" si="56"/>
        <v>647366</v>
      </c>
      <c r="G253" s="62">
        <f t="shared" si="45"/>
        <v>25.300000000000093</v>
      </c>
      <c r="H253" s="61">
        <f t="shared" si="43"/>
        <v>6473660</v>
      </c>
      <c r="I253" s="61">
        <f>Ship_List!$H$10/G253</f>
        <v>3952.5691699604599</v>
      </c>
      <c r="J253" s="63">
        <f t="shared" si="46"/>
        <v>0.96047430830039537</v>
      </c>
      <c r="K253" s="62">
        <f t="shared" si="47"/>
        <v>25.300000000000093</v>
      </c>
      <c r="L253" s="61">
        <f t="shared" si="48"/>
        <v>64736600</v>
      </c>
      <c r="M253">
        <f>Ship_List!$H$11/K253</f>
        <v>39525.691699604598</v>
      </c>
      <c r="N253" s="25">
        <f t="shared" si="49"/>
        <v>0.96047430830039537</v>
      </c>
    </row>
    <row r="254" spans="2:14" x14ac:dyDescent="0.3">
      <c r="B254" s="61">
        <f t="shared" si="44"/>
        <v>244</v>
      </c>
      <c r="C254" s="62">
        <f t="shared" si="54"/>
        <v>25.400000000000095</v>
      </c>
      <c r="D254" s="63">
        <f t="shared" si="55"/>
        <v>0.9606299212598427</v>
      </c>
      <c r="E254" s="61">
        <f>Ship_List!$H$9/C254</f>
        <v>39.370078740157332</v>
      </c>
      <c r="F254" s="64">
        <f t="shared" si="56"/>
        <v>652712</v>
      </c>
      <c r="G254" s="62">
        <f t="shared" si="45"/>
        <v>25.400000000000095</v>
      </c>
      <c r="H254" s="61">
        <f t="shared" si="43"/>
        <v>6527120</v>
      </c>
      <c r="I254" s="61">
        <f>Ship_List!$H$10/G254</f>
        <v>3937.0078740157333</v>
      </c>
      <c r="J254" s="63">
        <f t="shared" si="46"/>
        <v>0.9606299212598427</v>
      </c>
      <c r="K254" s="62">
        <f t="shared" si="47"/>
        <v>25.400000000000095</v>
      </c>
      <c r="L254" s="61">
        <f t="shared" si="48"/>
        <v>65271200</v>
      </c>
      <c r="M254">
        <f>Ship_List!$H$11/K254</f>
        <v>39370.078740157333</v>
      </c>
      <c r="N254" s="25">
        <f t="shared" si="49"/>
        <v>0.9606299212598427</v>
      </c>
    </row>
    <row r="255" spans="2:14" x14ac:dyDescent="0.3">
      <c r="B255" s="61">
        <f t="shared" si="44"/>
        <v>245</v>
      </c>
      <c r="C255" s="62">
        <f t="shared" si="54"/>
        <v>25.500000000000096</v>
      </c>
      <c r="D255" s="63">
        <f t="shared" si="55"/>
        <v>0.96078431372549045</v>
      </c>
      <c r="E255" s="61">
        <f>Ship_List!$H$9/C255</f>
        <v>39.215686274509657</v>
      </c>
      <c r="F255" s="64">
        <f t="shared" si="56"/>
        <v>658080</v>
      </c>
      <c r="G255" s="62">
        <f t="shared" si="45"/>
        <v>25.500000000000096</v>
      </c>
      <c r="H255" s="61">
        <f t="shared" si="43"/>
        <v>6580800</v>
      </c>
      <c r="I255" s="61">
        <f>Ship_List!$H$10/G255</f>
        <v>3921.5686274509658</v>
      </c>
      <c r="J255" s="63">
        <f t="shared" si="46"/>
        <v>0.96078431372549034</v>
      </c>
      <c r="K255" s="62">
        <f t="shared" si="47"/>
        <v>25.500000000000096</v>
      </c>
      <c r="L255" s="61">
        <f t="shared" si="48"/>
        <v>65808000</v>
      </c>
      <c r="M255">
        <f>Ship_List!$H$11/K255</f>
        <v>39215.686274509659</v>
      </c>
      <c r="N255" s="25">
        <f t="shared" si="49"/>
        <v>0.96078431372549034</v>
      </c>
    </row>
    <row r="256" spans="2:14" x14ac:dyDescent="0.3">
      <c r="B256" s="61">
        <f t="shared" si="44"/>
        <v>246</v>
      </c>
      <c r="C256" s="62">
        <f t="shared" si="54"/>
        <v>25.600000000000097</v>
      </c>
      <c r="D256" s="63">
        <f t="shared" si="55"/>
        <v>0.96093750000000011</v>
      </c>
      <c r="E256" s="61">
        <f>Ship_List!$H$9/C256</f>
        <v>39.062499999999851</v>
      </c>
      <c r="F256" s="64">
        <f t="shared" si="56"/>
        <v>663470</v>
      </c>
      <c r="G256" s="62">
        <f t="shared" si="45"/>
        <v>25.600000000000097</v>
      </c>
      <c r="H256" s="61">
        <f t="shared" si="43"/>
        <v>6634700</v>
      </c>
      <c r="I256" s="61">
        <f>Ship_List!$H$10/G256</f>
        <v>3906.249999999985</v>
      </c>
      <c r="J256" s="63">
        <f t="shared" si="46"/>
        <v>0.96093750000000011</v>
      </c>
      <c r="K256" s="62">
        <f t="shared" si="47"/>
        <v>25.600000000000097</v>
      </c>
      <c r="L256" s="61">
        <f t="shared" si="48"/>
        <v>66347000</v>
      </c>
      <c r="M256">
        <f>Ship_List!$H$11/K256</f>
        <v>39062.499999999854</v>
      </c>
      <c r="N256" s="25">
        <f t="shared" si="49"/>
        <v>0.96093750000000011</v>
      </c>
    </row>
    <row r="257" spans="2:14" x14ac:dyDescent="0.3">
      <c r="B257" s="61">
        <f t="shared" si="44"/>
        <v>247</v>
      </c>
      <c r="C257" s="62">
        <f t="shared" si="54"/>
        <v>25.700000000000099</v>
      </c>
      <c r="D257" s="63">
        <f t="shared" si="55"/>
        <v>0.96108949416342437</v>
      </c>
      <c r="E257" s="61">
        <f>Ship_List!$H$9/C257</f>
        <v>38.910505836575723</v>
      </c>
      <c r="F257" s="64">
        <f t="shared" si="56"/>
        <v>668882</v>
      </c>
      <c r="G257" s="62">
        <f t="shared" si="45"/>
        <v>25.700000000000099</v>
      </c>
      <c r="H257" s="61">
        <f t="shared" si="43"/>
        <v>6688820</v>
      </c>
      <c r="I257" s="61">
        <f>Ship_List!$H$10/G257</f>
        <v>3891.0505836575726</v>
      </c>
      <c r="J257" s="63">
        <f t="shared" si="46"/>
        <v>0.96108949416342426</v>
      </c>
      <c r="K257" s="62">
        <f t="shared" si="47"/>
        <v>25.700000000000099</v>
      </c>
      <c r="L257" s="61">
        <f t="shared" si="48"/>
        <v>66888200</v>
      </c>
      <c r="M257">
        <f>Ship_List!$H$11/K257</f>
        <v>38910.505836575729</v>
      </c>
      <c r="N257" s="25">
        <f t="shared" si="49"/>
        <v>0.96108949416342426</v>
      </c>
    </row>
    <row r="258" spans="2:14" x14ac:dyDescent="0.3">
      <c r="B258" s="61">
        <f t="shared" si="44"/>
        <v>248</v>
      </c>
      <c r="C258" s="62">
        <f t="shared" si="54"/>
        <v>25.8000000000001</v>
      </c>
      <c r="D258" s="63">
        <f t="shared" si="55"/>
        <v>0.96124031007751953</v>
      </c>
      <c r="E258" s="61">
        <f>Ship_List!$H$9/C258</f>
        <v>38.759689922480469</v>
      </c>
      <c r="F258" s="64">
        <f t="shared" si="56"/>
        <v>674316</v>
      </c>
      <c r="G258" s="62">
        <f t="shared" si="45"/>
        <v>25.8000000000001</v>
      </c>
      <c r="H258" s="61">
        <f t="shared" si="43"/>
        <v>6743160</v>
      </c>
      <c r="I258" s="61">
        <f>Ship_List!$H$10/G258</f>
        <v>3875.968992248047</v>
      </c>
      <c r="J258" s="63">
        <f t="shared" si="46"/>
        <v>0.96124031007751953</v>
      </c>
      <c r="K258" s="62">
        <f t="shared" si="47"/>
        <v>25.8000000000001</v>
      </c>
      <c r="L258" s="61">
        <f t="shared" si="48"/>
        <v>67431600</v>
      </c>
      <c r="M258">
        <f>Ship_List!$H$11/K258</f>
        <v>38759.689922480473</v>
      </c>
      <c r="N258" s="25">
        <f t="shared" si="49"/>
        <v>0.96124031007751953</v>
      </c>
    </row>
    <row r="259" spans="2:14" x14ac:dyDescent="0.3">
      <c r="B259" s="61">
        <f t="shared" si="44"/>
        <v>249</v>
      </c>
      <c r="C259" s="62">
        <f t="shared" si="54"/>
        <v>25.900000000000102</v>
      </c>
      <c r="D259" s="63">
        <f t="shared" si="55"/>
        <v>0.96138996138996147</v>
      </c>
      <c r="E259" s="61">
        <f>Ship_List!$H$9/C259</f>
        <v>38.610038610038458</v>
      </c>
      <c r="F259" s="64">
        <f t="shared" si="56"/>
        <v>679772</v>
      </c>
      <c r="G259" s="62">
        <f t="shared" si="45"/>
        <v>25.900000000000102</v>
      </c>
      <c r="H259" s="61">
        <f t="shared" si="43"/>
        <v>6797720</v>
      </c>
      <c r="I259" s="61">
        <f>Ship_List!$H$10/G259</f>
        <v>3861.0038610038459</v>
      </c>
      <c r="J259" s="63">
        <f t="shared" si="46"/>
        <v>0.96138996138996158</v>
      </c>
      <c r="K259" s="62">
        <f t="shared" si="47"/>
        <v>25.900000000000102</v>
      </c>
      <c r="L259" s="61">
        <f t="shared" si="48"/>
        <v>67977200</v>
      </c>
      <c r="M259">
        <f>Ship_List!$H$11/K259</f>
        <v>38610.038610038457</v>
      </c>
      <c r="N259" s="25">
        <f t="shared" si="49"/>
        <v>0.96138996138996158</v>
      </c>
    </row>
    <row r="260" spans="2:14" x14ac:dyDescent="0.3">
      <c r="B260" s="61">
        <f t="shared" si="44"/>
        <v>250</v>
      </c>
      <c r="C260" s="62">
        <f t="shared" si="54"/>
        <v>26.000000000000103</v>
      </c>
      <c r="D260" s="63">
        <f t="shared" si="55"/>
        <v>0.96153846153846168</v>
      </c>
      <c r="E260" s="61">
        <f>Ship_List!$H$9/C260</f>
        <v>38.461538461538311</v>
      </c>
      <c r="F260" s="64">
        <f t="shared" si="56"/>
        <v>685250</v>
      </c>
      <c r="G260" s="62">
        <f t="shared" si="45"/>
        <v>26.000000000000103</v>
      </c>
      <c r="H260" s="61">
        <f t="shared" si="43"/>
        <v>6852500</v>
      </c>
      <c r="I260" s="61">
        <f>Ship_List!$H$10/G260</f>
        <v>3846.1538461538307</v>
      </c>
      <c r="J260" s="63">
        <f t="shared" si="46"/>
        <v>0.96153846153846168</v>
      </c>
      <c r="K260" s="62">
        <f t="shared" si="47"/>
        <v>26.000000000000103</v>
      </c>
      <c r="L260" s="61">
        <f t="shared" si="48"/>
        <v>68525000</v>
      </c>
      <c r="M260">
        <f>Ship_List!$H$11/K260</f>
        <v>38461.538461538308</v>
      </c>
      <c r="N260" s="25">
        <f t="shared" si="49"/>
        <v>0.96153846153846179</v>
      </c>
    </row>
    <row r="261" spans="2:14" x14ac:dyDescent="0.3">
      <c r="B261" s="61">
        <f t="shared" si="44"/>
        <v>251</v>
      </c>
      <c r="C261" s="62">
        <f t="shared" si="54"/>
        <v>26.100000000000104</v>
      </c>
      <c r="D261" s="63">
        <f t="shared" si="55"/>
        <v>0.9616858237547895</v>
      </c>
      <c r="E261" s="61">
        <f>Ship_List!$H$9/C261</f>
        <v>38.314176245210575</v>
      </c>
      <c r="F261" s="64">
        <f t="shared" si="56"/>
        <v>690750</v>
      </c>
      <c r="G261" s="62">
        <f t="shared" si="45"/>
        <v>26.100000000000104</v>
      </c>
      <c r="H261" s="61">
        <f t="shared" si="43"/>
        <v>6907500</v>
      </c>
      <c r="I261" s="61">
        <f>Ship_List!$H$10/G261</f>
        <v>3831.4176245210574</v>
      </c>
      <c r="J261" s="63">
        <f t="shared" si="46"/>
        <v>0.9616858237547895</v>
      </c>
      <c r="K261" s="62">
        <f t="shared" si="47"/>
        <v>26.100000000000104</v>
      </c>
      <c r="L261" s="61">
        <f t="shared" si="48"/>
        <v>69075000</v>
      </c>
      <c r="M261">
        <f>Ship_List!$H$11/K261</f>
        <v>38314.176245210576</v>
      </c>
      <c r="N261" s="25">
        <f t="shared" si="49"/>
        <v>0.96168582375478939</v>
      </c>
    </row>
    <row r="262" spans="2:14" x14ac:dyDescent="0.3">
      <c r="B262" s="61">
        <f t="shared" si="44"/>
        <v>252</v>
      </c>
      <c r="C262" s="62">
        <f t="shared" si="54"/>
        <v>26.200000000000106</v>
      </c>
      <c r="D262" s="63">
        <f t="shared" si="55"/>
        <v>0.96183206106870234</v>
      </c>
      <c r="E262" s="61">
        <f>Ship_List!$H$9/C262</f>
        <v>38.167938931297556</v>
      </c>
      <c r="F262" s="64">
        <f t="shared" si="56"/>
        <v>696272</v>
      </c>
      <c r="G262" s="62">
        <f t="shared" si="45"/>
        <v>26.200000000000106</v>
      </c>
      <c r="H262" s="61">
        <f t="shared" si="43"/>
        <v>6962720</v>
      </c>
      <c r="I262" s="61">
        <f>Ship_List!$H$10/G262</f>
        <v>3816.7938931297554</v>
      </c>
      <c r="J262" s="63">
        <f t="shared" si="46"/>
        <v>0.96183206106870245</v>
      </c>
      <c r="K262" s="62">
        <f t="shared" si="47"/>
        <v>26.200000000000106</v>
      </c>
      <c r="L262" s="61">
        <f t="shared" si="48"/>
        <v>69627200</v>
      </c>
      <c r="M262">
        <f>Ship_List!$H$11/K262</f>
        <v>38167.938931297555</v>
      </c>
      <c r="N262" s="25">
        <f t="shared" si="49"/>
        <v>0.96183206106870245</v>
      </c>
    </row>
    <row r="263" spans="2:14" x14ac:dyDescent="0.3">
      <c r="B263" s="61">
        <f t="shared" si="44"/>
        <v>253</v>
      </c>
      <c r="C263" s="62">
        <f t="shared" si="54"/>
        <v>26.300000000000107</v>
      </c>
      <c r="D263" s="63">
        <f t="shared" si="55"/>
        <v>0.9619771863117873</v>
      </c>
      <c r="E263" s="61">
        <f>Ship_List!$H$9/C263</f>
        <v>38.022813688212771</v>
      </c>
      <c r="F263" s="64">
        <f t="shared" si="56"/>
        <v>701816</v>
      </c>
      <c r="G263" s="62">
        <f t="shared" si="45"/>
        <v>26.300000000000107</v>
      </c>
      <c r="H263" s="61">
        <f t="shared" si="43"/>
        <v>7018160</v>
      </c>
      <c r="I263" s="61">
        <f>Ship_List!$H$10/G263</f>
        <v>3802.2813688212773</v>
      </c>
      <c r="J263" s="63">
        <f t="shared" si="46"/>
        <v>0.96197718631178719</v>
      </c>
      <c r="K263" s="62">
        <f t="shared" si="47"/>
        <v>26.300000000000107</v>
      </c>
      <c r="L263" s="61">
        <f t="shared" si="48"/>
        <v>70181600</v>
      </c>
      <c r="M263">
        <f>Ship_List!$H$11/K263</f>
        <v>38022.813688212773</v>
      </c>
      <c r="N263" s="25">
        <f t="shared" si="49"/>
        <v>0.96197718631178719</v>
      </c>
    </row>
    <row r="264" spans="2:14" x14ac:dyDescent="0.3">
      <c r="B264" s="61">
        <f t="shared" si="44"/>
        <v>254</v>
      </c>
      <c r="C264" s="62">
        <f t="shared" si="54"/>
        <v>26.400000000000109</v>
      </c>
      <c r="D264" s="63">
        <f t="shared" si="55"/>
        <v>0.96212121212121227</v>
      </c>
      <c r="E264" s="61">
        <f>Ship_List!$H$9/C264</f>
        <v>37.878787878787726</v>
      </c>
      <c r="F264" s="64">
        <f t="shared" si="56"/>
        <v>707382</v>
      </c>
      <c r="G264" s="62">
        <f t="shared" si="45"/>
        <v>26.400000000000109</v>
      </c>
      <c r="H264" s="61">
        <f t="shared" si="43"/>
        <v>7073820</v>
      </c>
      <c r="I264" s="61">
        <f>Ship_List!$H$10/G264</f>
        <v>3787.8787878787721</v>
      </c>
      <c r="J264" s="63">
        <f t="shared" si="46"/>
        <v>0.96212121212121227</v>
      </c>
      <c r="K264" s="62">
        <f t="shared" si="47"/>
        <v>26.400000000000109</v>
      </c>
      <c r="L264" s="61">
        <f t="shared" si="48"/>
        <v>70738200</v>
      </c>
      <c r="M264">
        <f>Ship_List!$H$11/K264</f>
        <v>37878.78787878772</v>
      </c>
      <c r="N264" s="25">
        <f t="shared" si="49"/>
        <v>0.96212121212121227</v>
      </c>
    </row>
    <row r="265" spans="2:14" x14ac:dyDescent="0.3">
      <c r="B265" s="61">
        <f t="shared" si="44"/>
        <v>255</v>
      </c>
      <c r="C265" s="62">
        <f t="shared" si="54"/>
        <v>26.50000000000011</v>
      </c>
      <c r="D265" s="63">
        <f t="shared" si="55"/>
        <v>0.96226415094339646</v>
      </c>
      <c r="E265" s="61">
        <f>Ship_List!$H$9/C265</f>
        <v>37.73584905660362</v>
      </c>
      <c r="F265" s="64">
        <f t="shared" si="56"/>
        <v>712970</v>
      </c>
      <c r="G265" s="62">
        <f t="shared" si="45"/>
        <v>26.50000000000011</v>
      </c>
      <c r="H265" s="61">
        <f t="shared" si="43"/>
        <v>7129700</v>
      </c>
      <c r="I265" s="61">
        <f>Ship_List!$H$10/G265</f>
        <v>3773.5849056603615</v>
      </c>
      <c r="J265" s="63">
        <f t="shared" si="46"/>
        <v>0.96226415094339635</v>
      </c>
      <c r="K265" s="62">
        <f t="shared" si="47"/>
        <v>26.50000000000011</v>
      </c>
      <c r="L265" s="61">
        <f t="shared" si="48"/>
        <v>71297000</v>
      </c>
      <c r="M265">
        <f>Ship_List!$H$11/K265</f>
        <v>37735.84905660362</v>
      </c>
      <c r="N265" s="25">
        <f t="shared" si="49"/>
        <v>0.96226415094339635</v>
      </c>
    </row>
    <row r="266" spans="2:14" x14ac:dyDescent="0.3">
      <c r="B266" s="61">
        <f t="shared" si="44"/>
        <v>256</v>
      </c>
      <c r="C266" s="62">
        <f t="shared" si="54"/>
        <v>26.600000000000112</v>
      </c>
      <c r="D266" s="63">
        <f t="shared" si="55"/>
        <v>0.96240601503759415</v>
      </c>
      <c r="E266" s="61">
        <f>Ship_List!$H$9/C266</f>
        <v>37.593984962405855</v>
      </c>
      <c r="F266" s="64">
        <f t="shared" si="56"/>
        <v>718580</v>
      </c>
      <c r="G266" s="62">
        <f t="shared" si="45"/>
        <v>26.600000000000112</v>
      </c>
      <c r="H266" s="61">
        <f t="shared" si="43"/>
        <v>7185800</v>
      </c>
      <c r="I266" s="61">
        <f>Ship_List!$H$10/G266</f>
        <v>3759.3984962405857</v>
      </c>
      <c r="J266" s="63">
        <f t="shared" si="46"/>
        <v>0.96240601503759415</v>
      </c>
      <c r="K266" s="62">
        <f t="shared" si="47"/>
        <v>26.600000000000112</v>
      </c>
      <c r="L266" s="61">
        <f t="shared" si="48"/>
        <v>71858000</v>
      </c>
      <c r="M266">
        <f>Ship_List!$H$11/K266</f>
        <v>37593.984962405855</v>
      </c>
      <c r="N266" s="25">
        <f t="shared" si="49"/>
        <v>0.96240601503759415</v>
      </c>
    </row>
    <row r="267" spans="2:14" x14ac:dyDescent="0.3">
      <c r="B267" s="61">
        <f t="shared" si="44"/>
        <v>257</v>
      </c>
      <c r="C267" s="62">
        <f t="shared" si="54"/>
        <v>26.700000000000113</v>
      </c>
      <c r="D267" s="63">
        <f t="shared" si="55"/>
        <v>0.96254681647940099</v>
      </c>
      <c r="E267" s="61">
        <f>Ship_List!$H$9/C267</f>
        <v>37.45318352059909</v>
      </c>
      <c r="F267" s="64">
        <f t="shared" si="56"/>
        <v>724212</v>
      </c>
      <c r="G267" s="62">
        <f t="shared" si="45"/>
        <v>26.700000000000113</v>
      </c>
      <c r="H267" s="61">
        <f t="shared" ref="H267:H268" si="57">F267*$F$6</f>
        <v>7242120</v>
      </c>
      <c r="I267" s="61">
        <f>Ship_List!$H$10/G267</f>
        <v>3745.3183520599091</v>
      </c>
      <c r="J267" s="63">
        <f t="shared" si="46"/>
        <v>0.96254681647940088</v>
      </c>
      <c r="K267" s="62">
        <f t="shared" si="47"/>
        <v>26.700000000000113</v>
      </c>
      <c r="L267" s="61">
        <f t="shared" si="48"/>
        <v>72421200</v>
      </c>
      <c r="M267">
        <f>Ship_List!$H$11/K267</f>
        <v>37453.183520599094</v>
      </c>
      <c r="N267" s="25">
        <f t="shared" si="49"/>
        <v>0.96254681647940099</v>
      </c>
    </row>
    <row r="268" spans="2:14" x14ac:dyDescent="0.3">
      <c r="B268" s="61">
        <f t="shared" ref="B268:B331" si="58">B267+1</f>
        <v>258</v>
      </c>
      <c r="C268" s="62">
        <f t="shared" si="54"/>
        <v>26.800000000000114</v>
      </c>
      <c r="D268" s="63">
        <f t="shared" si="55"/>
        <v>0.96268656716417922</v>
      </c>
      <c r="E268" s="61">
        <f>Ship_List!$H$9/C268</f>
        <v>37.313432835820734</v>
      </c>
      <c r="F268" s="64">
        <f t="shared" si="56"/>
        <v>729866</v>
      </c>
      <c r="G268" s="62">
        <f t="shared" ref="G268:G331" si="59">G267+$E$6</f>
        <v>26.800000000000114</v>
      </c>
      <c r="H268" s="61">
        <f t="shared" si="57"/>
        <v>7298660</v>
      </c>
      <c r="I268" s="61">
        <f>Ship_List!$H$10/G268</f>
        <v>3731.3432835820736</v>
      </c>
      <c r="J268" s="63">
        <f t="shared" ref="J268" si="60">($I$10-I268)/$I$10</f>
        <v>0.96268656716417933</v>
      </c>
      <c r="K268" s="62">
        <f t="shared" ref="K268:K331" si="61">K267+$E$6</f>
        <v>26.800000000000114</v>
      </c>
      <c r="L268" s="61">
        <f t="shared" ref="L268:L331" si="62">H268*$F$6</f>
        <v>72986600</v>
      </c>
      <c r="M268">
        <f>Ship_List!$H$11/K268</f>
        <v>37313.432835820735</v>
      </c>
      <c r="N268" s="25">
        <f t="shared" ref="N268:N331" si="63">($M$10-M268)/$M$10</f>
        <v>0.96268656716417933</v>
      </c>
    </row>
    <row r="269" spans="2:14" x14ac:dyDescent="0.3">
      <c r="B269" s="61">
        <f t="shared" si="58"/>
        <v>259</v>
      </c>
      <c r="C269" s="62">
        <f t="shared" si="54"/>
        <v>26.900000000000116</v>
      </c>
      <c r="D269" s="63">
        <f t="shared" si="55"/>
        <v>0.96282527881040902</v>
      </c>
      <c r="E269" s="61">
        <f>Ship_List!$H$9/C269</f>
        <v>37.174721189590919</v>
      </c>
      <c r="F269" s="64">
        <f t="shared" si="56"/>
        <v>735542</v>
      </c>
      <c r="G269" s="62">
        <f t="shared" si="59"/>
        <v>26.900000000000116</v>
      </c>
      <c r="H269" s="61">
        <f t="shared" ref="H269:H332" si="64">F269*$F$6</f>
        <v>7355420</v>
      </c>
      <c r="I269" s="61">
        <f>Ship_List!$H$10/G269</f>
        <v>3717.4721189590919</v>
      </c>
      <c r="J269" s="63">
        <f t="shared" ref="J269:J332" si="65">($I$10-I269)/$I$10</f>
        <v>0.96282527881040902</v>
      </c>
      <c r="K269" s="62">
        <f t="shared" si="61"/>
        <v>26.900000000000116</v>
      </c>
      <c r="L269" s="61">
        <f t="shared" si="62"/>
        <v>73554200</v>
      </c>
      <c r="M269">
        <f>Ship_List!$H$11/K269</f>
        <v>37174.72118959092</v>
      </c>
      <c r="N269" s="25">
        <f t="shared" si="63"/>
        <v>0.96282527881040914</v>
      </c>
    </row>
    <row r="270" spans="2:14" x14ac:dyDescent="0.3">
      <c r="B270" s="61">
        <f t="shared" si="58"/>
        <v>260</v>
      </c>
      <c r="C270" s="62">
        <f t="shared" si="54"/>
        <v>27.000000000000117</v>
      </c>
      <c r="D270" s="63">
        <f t="shared" si="55"/>
        <v>0.96296296296296313</v>
      </c>
      <c r="E270" s="61">
        <f>Ship_List!$H$9/C270</f>
        <v>37.037037037036875</v>
      </c>
      <c r="F270" s="64">
        <f t="shared" si="56"/>
        <v>741240</v>
      </c>
      <c r="G270" s="62">
        <f t="shared" si="59"/>
        <v>27.000000000000117</v>
      </c>
      <c r="H270" s="61">
        <f t="shared" si="64"/>
        <v>7412400</v>
      </c>
      <c r="I270" s="61">
        <f>Ship_List!$H$10/G270</f>
        <v>3703.7037037036876</v>
      </c>
      <c r="J270" s="63">
        <f t="shared" si="65"/>
        <v>0.96296296296296302</v>
      </c>
      <c r="K270" s="62">
        <f t="shared" si="61"/>
        <v>27.000000000000117</v>
      </c>
      <c r="L270" s="61">
        <f t="shared" si="62"/>
        <v>74124000</v>
      </c>
      <c r="M270">
        <f>Ship_List!$H$11/K270</f>
        <v>37037.037037036876</v>
      </c>
      <c r="N270" s="25">
        <f t="shared" si="63"/>
        <v>0.96296296296296313</v>
      </c>
    </row>
    <row r="271" spans="2:14" x14ac:dyDescent="0.3">
      <c r="B271" s="61">
        <f t="shared" si="58"/>
        <v>261</v>
      </c>
      <c r="C271" s="62">
        <f t="shared" si="54"/>
        <v>27.100000000000119</v>
      </c>
      <c r="D271" s="63">
        <f t="shared" si="55"/>
        <v>0.96309963099631013</v>
      </c>
      <c r="E271" s="61">
        <f>Ship_List!$H$9/C271</f>
        <v>36.900369003689875</v>
      </c>
      <c r="F271" s="64">
        <f t="shared" si="56"/>
        <v>746960</v>
      </c>
      <c r="G271" s="62">
        <f t="shared" si="59"/>
        <v>27.100000000000119</v>
      </c>
      <c r="H271" s="61">
        <f t="shared" si="64"/>
        <v>7469600</v>
      </c>
      <c r="I271" s="61">
        <f>Ship_List!$H$10/G271</f>
        <v>3690.0369003689875</v>
      </c>
      <c r="J271" s="63">
        <f t="shared" si="65"/>
        <v>0.96309963099631013</v>
      </c>
      <c r="K271" s="62">
        <f t="shared" si="61"/>
        <v>27.100000000000119</v>
      </c>
      <c r="L271" s="61">
        <f t="shared" si="62"/>
        <v>74696000</v>
      </c>
      <c r="M271">
        <f>Ship_List!$H$11/K271</f>
        <v>36900.369003689877</v>
      </c>
      <c r="N271" s="25">
        <f t="shared" si="63"/>
        <v>0.96309963099631013</v>
      </c>
    </row>
    <row r="272" spans="2:14" x14ac:dyDescent="0.3">
      <c r="B272" s="61">
        <f t="shared" si="58"/>
        <v>262</v>
      </c>
      <c r="C272" s="62">
        <f t="shared" si="54"/>
        <v>27.20000000000012</v>
      </c>
      <c r="D272" s="63">
        <f t="shared" si="55"/>
        <v>0.96323529411764719</v>
      </c>
      <c r="E272" s="61">
        <f>Ship_List!$H$9/C272</f>
        <v>36.764705882352779</v>
      </c>
      <c r="F272" s="64">
        <f t="shared" si="56"/>
        <v>752702</v>
      </c>
      <c r="G272" s="62">
        <f t="shared" si="59"/>
        <v>27.20000000000012</v>
      </c>
      <c r="H272" s="61">
        <f t="shared" si="64"/>
        <v>7527020</v>
      </c>
      <c r="I272" s="61">
        <f>Ship_List!$H$10/G272</f>
        <v>3676.4705882352778</v>
      </c>
      <c r="J272" s="63">
        <f t="shared" si="65"/>
        <v>0.9632352941176473</v>
      </c>
      <c r="K272" s="62">
        <f t="shared" si="61"/>
        <v>27.20000000000012</v>
      </c>
      <c r="L272" s="61">
        <f t="shared" si="62"/>
        <v>75270200</v>
      </c>
      <c r="M272">
        <f>Ship_List!$H$11/K272</f>
        <v>36764.705882352777</v>
      </c>
      <c r="N272" s="25">
        <f t="shared" si="63"/>
        <v>0.96323529411764719</v>
      </c>
    </row>
    <row r="273" spans="2:14" x14ac:dyDescent="0.3">
      <c r="B273" s="61">
        <f t="shared" si="58"/>
        <v>263</v>
      </c>
      <c r="C273" s="62">
        <f t="shared" si="54"/>
        <v>27.300000000000122</v>
      </c>
      <c r="D273" s="63">
        <f t="shared" si="55"/>
        <v>0.96336996336996361</v>
      </c>
      <c r="E273" s="61">
        <f>Ship_List!$H$9/C273</f>
        <v>36.630036630036464</v>
      </c>
      <c r="F273" s="64">
        <f t="shared" si="56"/>
        <v>758466</v>
      </c>
      <c r="G273" s="62">
        <f t="shared" si="59"/>
        <v>27.300000000000122</v>
      </c>
      <c r="H273" s="61">
        <f t="shared" si="64"/>
        <v>7584660</v>
      </c>
      <c r="I273" s="61">
        <f>Ship_List!$H$10/G273</f>
        <v>3663.0036630036466</v>
      </c>
      <c r="J273" s="63">
        <f t="shared" si="65"/>
        <v>0.9633699633699635</v>
      </c>
      <c r="K273" s="62">
        <f t="shared" si="61"/>
        <v>27.300000000000122</v>
      </c>
      <c r="L273" s="61">
        <f t="shared" si="62"/>
        <v>75846600</v>
      </c>
      <c r="M273">
        <f>Ship_List!$H$11/K273</f>
        <v>36630.036630036469</v>
      </c>
      <c r="N273" s="25">
        <f t="shared" si="63"/>
        <v>0.96336996336996361</v>
      </c>
    </row>
    <row r="274" spans="2:14" x14ac:dyDescent="0.3">
      <c r="B274" s="61">
        <f t="shared" si="58"/>
        <v>264</v>
      </c>
      <c r="C274" s="62">
        <f t="shared" si="54"/>
        <v>27.400000000000123</v>
      </c>
      <c r="D274" s="63">
        <f t="shared" si="55"/>
        <v>0.96350364963503676</v>
      </c>
      <c r="E274" s="61">
        <f>Ship_List!$H$9/C274</f>
        <v>36.496350364963341</v>
      </c>
      <c r="F274" s="64">
        <f t="shared" si="56"/>
        <v>764252</v>
      </c>
      <c r="G274" s="62">
        <f t="shared" si="59"/>
        <v>27.400000000000123</v>
      </c>
      <c r="H274" s="61">
        <f t="shared" si="64"/>
        <v>7642520</v>
      </c>
      <c r="I274" s="61">
        <f>Ship_List!$H$10/G274</f>
        <v>3649.6350364963341</v>
      </c>
      <c r="J274" s="63">
        <f t="shared" si="65"/>
        <v>0.96350364963503676</v>
      </c>
      <c r="K274" s="62">
        <f t="shared" si="61"/>
        <v>27.400000000000123</v>
      </c>
      <c r="L274" s="61">
        <f t="shared" si="62"/>
        <v>76425200</v>
      </c>
      <c r="M274">
        <f>Ship_List!$H$11/K274</f>
        <v>36496.350364963342</v>
      </c>
      <c r="N274" s="25">
        <f t="shared" si="63"/>
        <v>0.96350364963503676</v>
      </c>
    </row>
    <row r="275" spans="2:14" x14ac:dyDescent="0.3">
      <c r="B275" s="61">
        <f t="shared" si="58"/>
        <v>265</v>
      </c>
      <c r="C275" s="62">
        <f t="shared" si="54"/>
        <v>27.500000000000124</v>
      </c>
      <c r="D275" s="63">
        <f t="shared" si="55"/>
        <v>0.96363636363636385</v>
      </c>
      <c r="E275" s="61">
        <f>Ship_List!$H$9/C275</f>
        <v>36.363636363636196</v>
      </c>
      <c r="F275" s="64">
        <f t="shared" si="56"/>
        <v>770060</v>
      </c>
      <c r="G275" s="62">
        <f t="shared" si="59"/>
        <v>27.500000000000124</v>
      </c>
      <c r="H275" s="61">
        <f t="shared" si="64"/>
        <v>7700600</v>
      </c>
      <c r="I275" s="61">
        <f>Ship_List!$H$10/G275</f>
        <v>3636.3636363636201</v>
      </c>
      <c r="J275" s="63">
        <f t="shared" si="65"/>
        <v>0.96363636363636385</v>
      </c>
      <c r="K275" s="62">
        <f t="shared" si="61"/>
        <v>27.500000000000124</v>
      </c>
      <c r="L275" s="61">
        <f t="shared" si="62"/>
        <v>77006000</v>
      </c>
      <c r="M275">
        <f>Ship_List!$H$11/K275</f>
        <v>36363.6363636362</v>
      </c>
      <c r="N275" s="25">
        <f t="shared" si="63"/>
        <v>0.96363636363636374</v>
      </c>
    </row>
    <row r="276" spans="2:14" x14ac:dyDescent="0.3">
      <c r="B276" s="61">
        <f t="shared" si="58"/>
        <v>266</v>
      </c>
      <c r="C276" s="62">
        <f t="shared" si="54"/>
        <v>27.600000000000126</v>
      </c>
      <c r="D276" s="63">
        <f t="shared" si="55"/>
        <v>0.96376811594202916</v>
      </c>
      <c r="E276" s="61">
        <f>Ship_List!$H$9/C276</f>
        <v>36.231884057970852</v>
      </c>
      <c r="F276" s="64">
        <f t="shared" si="56"/>
        <v>775890</v>
      </c>
      <c r="G276" s="62">
        <f t="shared" si="59"/>
        <v>27.600000000000126</v>
      </c>
      <c r="H276" s="61">
        <f t="shared" si="64"/>
        <v>7758900</v>
      </c>
      <c r="I276" s="61">
        <f>Ship_List!$H$10/G276</f>
        <v>3623.1884057970851</v>
      </c>
      <c r="J276" s="63">
        <f t="shared" si="65"/>
        <v>0.96376811594202916</v>
      </c>
      <c r="K276" s="62">
        <f t="shared" si="61"/>
        <v>27.600000000000126</v>
      </c>
      <c r="L276" s="61">
        <f t="shared" si="62"/>
        <v>77589000</v>
      </c>
      <c r="M276">
        <f>Ship_List!$H$11/K276</f>
        <v>36231.884057970849</v>
      </c>
      <c r="N276" s="25">
        <f t="shared" si="63"/>
        <v>0.96376811594202916</v>
      </c>
    </row>
    <row r="277" spans="2:14" x14ac:dyDescent="0.3">
      <c r="B277" s="61">
        <f t="shared" si="58"/>
        <v>267</v>
      </c>
      <c r="C277" s="62">
        <f t="shared" si="54"/>
        <v>27.700000000000127</v>
      </c>
      <c r="D277" s="63">
        <f t="shared" si="55"/>
        <v>0.96389891696750918</v>
      </c>
      <c r="E277" s="61">
        <f>Ship_List!$H$9/C277</f>
        <v>36.101083032490806</v>
      </c>
      <c r="F277" s="64">
        <f t="shared" si="56"/>
        <v>781742</v>
      </c>
      <c r="G277" s="62">
        <f t="shared" si="59"/>
        <v>27.700000000000127</v>
      </c>
      <c r="H277" s="61">
        <f t="shared" si="64"/>
        <v>7817420</v>
      </c>
      <c r="I277" s="61">
        <f>Ship_List!$H$10/G277</f>
        <v>3610.108303249081</v>
      </c>
      <c r="J277" s="63">
        <f t="shared" si="65"/>
        <v>0.96389891696750918</v>
      </c>
      <c r="K277" s="62">
        <f t="shared" si="61"/>
        <v>27.700000000000127</v>
      </c>
      <c r="L277" s="61">
        <f t="shared" si="62"/>
        <v>78174200</v>
      </c>
      <c r="M277">
        <f>Ship_List!$H$11/K277</f>
        <v>36101.083032490809</v>
      </c>
      <c r="N277" s="25">
        <f t="shared" si="63"/>
        <v>0.96389891696750918</v>
      </c>
    </row>
    <row r="278" spans="2:14" x14ac:dyDescent="0.3">
      <c r="B278" s="61">
        <f t="shared" si="58"/>
        <v>268</v>
      </c>
      <c r="C278" s="62">
        <f t="shared" si="54"/>
        <v>27.800000000000129</v>
      </c>
      <c r="D278" s="63">
        <f t="shared" si="55"/>
        <v>0.96402877697841749</v>
      </c>
      <c r="E278" s="61">
        <f>Ship_List!$H$9/C278</f>
        <v>35.971223021582567</v>
      </c>
      <c r="F278" s="64">
        <f t="shared" si="56"/>
        <v>787616</v>
      </c>
      <c r="G278" s="62">
        <f t="shared" si="59"/>
        <v>27.800000000000129</v>
      </c>
      <c r="H278" s="61">
        <f t="shared" si="64"/>
        <v>7876160</v>
      </c>
      <c r="I278" s="61">
        <f>Ship_List!$H$10/G278</f>
        <v>3597.1223021582568</v>
      </c>
      <c r="J278" s="63">
        <f t="shared" si="65"/>
        <v>0.96402877697841749</v>
      </c>
      <c r="K278" s="62">
        <f t="shared" si="61"/>
        <v>27.800000000000129</v>
      </c>
      <c r="L278" s="61">
        <f t="shared" si="62"/>
        <v>78761600</v>
      </c>
      <c r="M278">
        <f>Ship_List!$H$11/K278</f>
        <v>35971.223021582569</v>
      </c>
      <c r="N278" s="25">
        <f t="shared" si="63"/>
        <v>0.96402877697841738</v>
      </c>
    </row>
    <row r="279" spans="2:14" x14ac:dyDescent="0.3">
      <c r="B279" s="61">
        <f t="shared" si="58"/>
        <v>269</v>
      </c>
      <c r="C279" s="62">
        <f t="shared" si="54"/>
        <v>27.90000000000013</v>
      </c>
      <c r="D279" s="63">
        <f t="shared" si="55"/>
        <v>0.96415770609319007</v>
      </c>
      <c r="E279" s="61">
        <f>Ship_List!$H$9/C279</f>
        <v>35.842293906809871</v>
      </c>
      <c r="F279" s="64">
        <f t="shared" si="56"/>
        <v>793512</v>
      </c>
      <c r="G279" s="62">
        <f t="shared" si="59"/>
        <v>27.90000000000013</v>
      </c>
      <c r="H279" s="61">
        <f t="shared" si="64"/>
        <v>7935120</v>
      </c>
      <c r="I279" s="61">
        <f>Ship_List!$H$10/G279</f>
        <v>3584.2293906809869</v>
      </c>
      <c r="J279" s="63">
        <f t="shared" si="65"/>
        <v>0.96415770609319007</v>
      </c>
      <c r="K279" s="62">
        <f t="shared" si="61"/>
        <v>27.90000000000013</v>
      </c>
      <c r="L279" s="61">
        <f t="shared" si="62"/>
        <v>79351200</v>
      </c>
      <c r="M279">
        <f>Ship_List!$H$11/K279</f>
        <v>35842.293906809871</v>
      </c>
      <c r="N279" s="25">
        <f t="shared" si="63"/>
        <v>0.96415770609319007</v>
      </c>
    </row>
    <row r="280" spans="2:14" x14ac:dyDescent="0.3">
      <c r="B280" s="61">
        <f t="shared" si="58"/>
        <v>270</v>
      </c>
      <c r="C280" s="62">
        <f t="shared" si="54"/>
        <v>28.000000000000131</v>
      </c>
      <c r="D280" s="63">
        <f t="shared" si="55"/>
        <v>0.96428571428571441</v>
      </c>
      <c r="E280" s="61">
        <f>Ship_List!$H$9/C280</f>
        <v>35.714285714285545</v>
      </c>
      <c r="F280" s="64">
        <f t="shared" si="56"/>
        <v>799430</v>
      </c>
      <c r="G280" s="62">
        <f t="shared" si="59"/>
        <v>28.000000000000131</v>
      </c>
      <c r="H280" s="61">
        <f t="shared" si="64"/>
        <v>7994300</v>
      </c>
      <c r="I280" s="61">
        <f>Ship_List!$H$10/G280</f>
        <v>3571.4285714285547</v>
      </c>
      <c r="J280" s="63">
        <f t="shared" si="65"/>
        <v>0.96428571428571452</v>
      </c>
      <c r="K280" s="62">
        <f t="shared" si="61"/>
        <v>28.000000000000131</v>
      </c>
      <c r="L280" s="61">
        <f t="shared" si="62"/>
        <v>79943000</v>
      </c>
      <c r="M280">
        <f>Ship_List!$H$11/K280</f>
        <v>35714.28571428555</v>
      </c>
      <c r="N280" s="25">
        <f t="shared" si="63"/>
        <v>0.96428571428571441</v>
      </c>
    </row>
    <row r="281" spans="2:14" x14ac:dyDescent="0.3">
      <c r="B281" s="61">
        <f t="shared" si="58"/>
        <v>271</v>
      </c>
      <c r="C281" s="62">
        <f t="shared" si="54"/>
        <v>28.100000000000133</v>
      </c>
      <c r="D281" s="63">
        <f t="shared" si="55"/>
        <v>0.96441281138790058</v>
      </c>
      <c r="E281" s="61">
        <f>Ship_List!$H$9/C281</f>
        <v>35.587188612099474</v>
      </c>
      <c r="F281" s="64">
        <f t="shared" si="56"/>
        <v>805370</v>
      </c>
      <c r="G281" s="62">
        <f t="shared" si="59"/>
        <v>28.100000000000133</v>
      </c>
      <c r="H281" s="61">
        <f t="shared" si="64"/>
        <v>8053700</v>
      </c>
      <c r="I281" s="61">
        <f>Ship_List!$H$10/G281</f>
        <v>3558.7188612099476</v>
      </c>
      <c r="J281" s="63">
        <f t="shared" si="65"/>
        <v>0.96441281138790058</v>
      </c>
      <c r="K281" s="62">
        <f t="shared" si="61"/>
        <v>28.100000000000133</v>
      </c>
      <c r="L281" s="61">
        <f t="shared" si="62"/>
        <v>80537000</v>
      </c>
      <c r="M281">
        <f>Ship_List!$H$11/K281</f>
        <v>35587.188612099475</v>
      </c>
      <c r="N281" s="25">
        <f t="shared" si="63"/>
        <v>0.96441281138790047</v>
      </c>
    </row>
    <row r="282" spans="2:14" x14ac:dyDescent="0.3">
      <c r="B282" s="61">
        <f t="shared" si="58"/>
        <v>272</v>
      </c>
      <c r="C282" s="62">
        <f t="shared" si="54"/>
        <v>28.200000000000134</v>
      </c>
      <c r="D282" s="63">
        <f t="shared" si="55"/>
        <v>0.96453900709219875</v>
      </c>
      <c r="E282" s="61">
        <f>Ship_List!$H$9/C282</f>
        <v>35.460992907801248</v>
      </c>
      <c r="F282" s="64">
        <f t="shared" si="56"/>
        <v>811332</v>
      </c>
      <c r="G282" s="62">
        <f t="shared" si="59"/>
        <v>28.200000000000134</v>
      </c>
      <c r="H282" s="61">
        <f t="shared" si="64"/>
        <v>8113320</v>
      </c>
      <c r="I282" s="61">
        <f>Ship_List!$H$10/G282</f>
        <v>3546.0992907801251</v>
      </c>
      <c r="J282" s="63">
        <f t="shared" si="65"/>
        <v>0.96453900709219875</v>
      </c>
      <c r="K282" s="62">
        <f t="shared" si="61"/>
        <v>28.200000000000134</v>
      </c>
      <c r="L282" s="61">
        <f t="shared" si="62"/>
        <v>81133200</v>
      </c>
      <c r="M282">
        <f>Ship_List!$H$11/K282</f>
        <v>35460.99290780125</v>
      </c>
      <c r="N282" s="25">
        <f t="shared" si="63"/>
        <v>0.96453900709219875</v>
      </c>
    </row>
    <row r="283" spans="2:14" x14ac:dyDescent="0.3">
      <c r="B283" s="61">
        <f t="shared" si="58"/>
        <v>273</v>
      </c>
      <c r="C283" s="62">
        <f t="shared" si="54"/>
        <v>28.300000000000136</v>
      </c>
      <c r="D283" s="63">
        <f t="shared" si="55"/>
        <v>0.9646643109540638</v>
      </c>
      <c r="E283" s="61">
        <f>Ship_List!$H$9/C283</f>
        <v>35.335689045936228</v>
      </c>
      <c r="F283" s="64">
        <f t="shared" si="56"/>
        <v>817316</v>
      </c>
      <c r="G283" s="62">
        <f t="shared" si="59"/>
        <v>28.300000000000136</v>
      </c>
      <c r="H283" s="61">
        <f t="shared" si="64"/>
        <v>8173160</v>
      </c>
      <c r="I283" s="61">
        <f>Ship_List!$H$10/G283</f>
        <v>3533.5689045936228</v>
      </c>
      <c r="J283" s="63">
        <f t="shared" si="65"/>
        <v>0.9646643109540638</v>
      </c>
      <c r="K283" s="62">
        <f t="shared" si="61"/>
        <v>28.300000000000136</v>
      </c>
      <c r="L283" s="61">
        <f t="shared" si="62"/>
        <v>81731600</v>
      </c>
      <c r="M283">
        <f>Ship_List!$H$11/K283</f>
        <v>35335.689045936226</v>
      </c>
      <c r="N283" s="25">
        <f t="shared" si="63"/>
        <v>0.9646643109540638</v>
      </c>
    </row>
    <row r="284" spans="2:14" x14ac:dyDescent="0.3">
      <c r="B284" s="61">
        <f t="shared" si="58"/>
        <v>274</v>
      </c>
      <c r="C284" s="62">
        <f t="shared" si="54"/>
        <v>28.400000000000137</v>
      </c>
      <c r="D284" s="63">
        <f t="shared" si="55"/>
        <v>0.96478873239436636</v>
      </c>
      <c r="E284" s="61">
        <f>Ship_List!$H$9/C284</f>
        <v>35.21126760563363</v>
      </c>
      <c r="F284" s="64">
        <f t="shared" si="56"/>
        <v>823322</v>
      </c>
      <c r="G284" s="62">
        <f t="shared" si="59"/>
        <v>28.400000000000137</v>
      </c>
      <c r="H284" s="61">
        <f t="shared" si="64"/>
        <v>8233220</v>
      </c>
      <c r="I284" s="61">
        <f>Ship_List!$H$10/G284</f>
        <v>3521.1267605633634</v>
      </c>
      <c r="J284" s="63">
        <f t="shared" si="65"/>
        <v>0.96478873239436636</v>
      </c>
      <c r="K284" s="62">
        <f t="shared" si="61"/>
        <v>28.400000000000137</v>
      </c>
      <c r="L284" s="61">
        <f t="shared" si="62"/>
        <v>82332200</v>
      </c>
      <c r="M284">
        <f>Ship_List!$H$11/K284</f>
        <v>35211.267605633635</v>
      </c>
      <c r="N284" s="25">
        <f t="shared" si="63"/>
        <v>0.96478873239436636</v>
      </c>
    </row>
    <row r="285" spans="2:14" x14ac:dyDescent="0.3">
      <c r="B285" s="61">
        <f t="shared" si="58"/>
        <v>275</v>
      </c>
      <c r="C285" s="62">
        <f t="shared" si="54"/>
        <v>28.500000000000139</v>
      </c>
      <c r="D285" s="63">
        <f t="shared" si="55"/>
        <v>0.9649122807017545</v>
      </c>
      <c r="E285" s="61">
        <f>Ship_List!$H$9/C285</f>
        <v>35.087719298245446</v>
      </c>
      <c r="F285" s="64">
        <f t="shared" si="56"/>
        <v>829350</v>
      </c>
      <c r="G285" s="62">
        <f t="shared" si="59"/>
        <v>28.500000000000139</v>
      </c>
      <c r="H285" s="61">
        <f t="shared" si="64"/>
        <v>8293500</v>
      </c>
      <c r="I285" s="61">
        <f>Ship_List!$H$10/G285</f>
        <v>3508.7719298245443</v>
      </c>
      <c r="J285" s="63">
        <f t="shared" si="65"/>
        <v>0.9649122807017545</v>
      </c>
      <c r="K285" s="62">
        <f t="shared" si="61"/>
        <v>28.500000000000139</v>
      </c>
      <c r="L285" s="61">
        <f t="shared" si="62"/>
        <v>82935000</v>
      </c>
      <c r="M285">
        <f>Ship_List!$H$11/K285</f>
        <v>35087.719298245443</v>
      </c>
      <c r="N285" s="25">
        <f t="shared" si="63"/>
        <v>0.96491228070175461</v>
      </c>
    </row>
    <row r="286" spans="2:14" x14ac:dyDescent="0.3">
      <c r="B286" s="61">
        <f t="shared" si="58"/>
        <v>276</v>
      </c>
      <c r="C286" s="62">
        <f t="shared" si="54"/>
        <v>28.60000000000014</v>
      </c>
      <c r="D286" s="63">
        <f t="shared" si="55"/>
        <v>0.96503496503496522</v>
      </c>
      <c r="E286" s="61">
        <f>Ship_List!$H$9/C286</f>
        <v>34.965034965034796</v>
      </c>
      <c r="F286" s="64">
        <f t="shared" si="56"/>
        <v>835400</v>
      </c>
      <c r="G286" s="62">
        <f t="shared" si="59"/>
        <v>28.60000000000014</v>
      </c>
      <c r="H286" s="61">
        <f t="shared" si="64"/>
        <v>8354000</v>
      </c>
      <c r="I286" s="61">
        <f>Ship_List!$H$10/G286</f>
        <v>3496.5034965034793</v>
      </c>
      <c r="J286" s="63">
        <f t="shared" si="65"/>
        <v>0.96503496503496511</v>
      </c>
      <c r="K286" s="62">
        <f t="shared" si="61"/>
        <v>28.60000000000014</v>
      </c>
      <c r="L286" s="61">
        <f t="shared" si="62"/>
        <v>83540000</v>
      </c>
      <c r="M286">
        <f>Ship_List!$H$11/K286</f>
        <v>34965.034965034793</v>
      </c>
      <c r="N286" s="25">
        <f t="shared" si="63"/>
        <v>0.96503496503496522</v>
      </c>
    </row>
    <row r="287" spans="2:14" x14ac:dyDescent="0.3">
      <c r="B287" s="61">
        <f t="shared" si="58"/>
        <v>277</v>
      </c>
      <c r="C287" s="62">
        <f t="shared" si="54"/>
        <v>28.700000000000141</v>
      </c>
      <c r="D287" s="63">
        <f t="shared" si="55"/>
        <v>0.96515679442508728</v>
      </c>
      <c r="E287" s="61">
        <f>Ship_List!$H$9/C287</f>
        <v>34.843205574912723</v>
      </c>
      <c r="F287" s="64">
        <f t="shared" si="56"/>
        <v>841472</v>
      </c>
      <c r="G287" s="62">
        <f t="shared" si="59"/>
        <v>28.700000000000141</v>
      </c>
      <c r="H287" s="61">
        <f t="shared" si="64"/>
        <v>8414720</v>
      </c>
      <c r="I287" s="61">
        <f>Ship_List!$H$10/G287</f>
        <v>3484.3205574912722</v>
      </c>
      <c r="J287" s="63">
        <f t="shared" si="65"/>
        <v>0.96515679442508728</v>
      </c>
      <c r="K287" s="62">
        <f t="shared" si="61"/>
        <v>28.700000000000141</v>
      </c>
      <c r="L287" s="61">
        <f t="shared" si="62"/>
        <v>84147200</v>
      </c>
      <c r="M287">
        <f>Ship_List!$H$11/K287</f>
        <v>34843.205574912718</v>
      </c>
      <c r="N287" s="25">
        <f t="shared" si="63"/>
        <v>0.96515679442508728</v>
      </c>
    </row>
    <row r="288" spans="2:14" x14ac:dyDescent="0.3">
      <c r="B288" s="61">
        <f t="shared" si="58"/>
        <v>278</v>
      </c>
      <c r="C288" s="62">
        <f t="shared" si="54"/>
        <v>28.800000000000143</v>
      </c>
      <c r="D288" s="63">
        <f t="shared" si="55"/>
        <v>0.9652777777777779</v>
      </c>
      <c r="E288" s="61">
        <f>Ship_List!$H$9/C288</f>
        <v>34.722222222222051</v>
      </c>
      <c r="F288" s="64">
        <f t="shared" si="56"/>
        <v>847566</v>
      </c>
      <c r="G288" s="62">
        <f t="shared" si="59"/>
        <v>28.800000000000143</v>
      </c>
      <c r="H288" s="61">
        <f t="shared" si="64"/>
        <v>8475660</v>
      </c>
      <c r="I288" s="61">
        <f>Ship_List!$H$10/G288</f>
        <v>3472.2222222222049</v>
      </c>
      <c r="J288" s="63">
        <f t="shared" si="65"/>
        <v>0.9652777777777779</v>
      </c>
      <c r="K288" s="62">
        <f t="shared" si="61"/>
        <v>28.800000000000143</v>
      </c>
      <c r="L288" s="61">
        <f t="shared" si="62"/>
        <v>84756600</v>
      </c>
      <c r="M288">
        <f>Ship_List!$H$11/K288</f>
        <v>34722.222222222052</v>
      </c>
      <c r="N288" s="25">
        <f t="shared" si="63"/>
        <v>0.96527777777777801</v>
      </c>
    </row>
    <row r="289" spans="2:14" x14ac:dyDescent="0.3">
      <c r="B289" s="61">
        <f t="shared" si="58"/>
        <v>279</v>
      </c>
      <c r="C289" s="62">
        <f t="shared" si="54"/>
        <v>28.900000000000144</v>
      </c>
      <c r="D289" s="63">
        <f t="shared" si="55"/>
        <v>0.96539792387543277</v>
      </c>
      <c r="E289" s="61">
        <f>Ship_List!$H$9/C289</f>
        <v>34.602076124567304</v>
      </c>
      <c r="F289" s="64">
        <f t="shared" si="56"/>
        <v>853682</v>
      </c>
      <c r="G289" s="62">
        <f t="shared" si="59"/>
        <v>28.900000000000144</v>
      </c>
      <c r="H289" s="61">
        <f t="shared" si="64"/>
        <v>8536820</v>
      </c>
      <c r="I289" s="61">
        <f>Ship_List!$H$10/G289</f>
        <v>3460.2076124567302</v>
      </c>
      <c r="J289" s="63">
        <f t="shared" si="65"/>
        <v>0.96539792387543277</v>
      </c>
      <c r="K289" s="62">
        <f t="shared" si="61"/>
        <v>28.900000000000144</v>
      </c>
      <c r="L289" s="61">
        <f t="shared" si="62"/>
        <v>85368200</v>
      </c>
      <c r="M289">
        <f>Ship_List!$H$11/K289</f>
        <v>34602.076124567298</v>
      </c>
      <c r="N289" s="25">
        <f t="shared" si="63"/>
        <v>0.96539792387543266</v>
      </c>
    </row>
    <row r="290" spans="2:14" x14ac:dyDescent="0.3">
      <c r="B290" s="61">
        <f t="shared" si="58"/>
        <v>280</v>
      </c>
      <c r="C290" s="62">
        <f t="shared" si="54"/>
        <v>29.000000000000146</v>
      </c>
      <c r="D290" s="63">
        <f t="shared" si="55"/>
        <v>0.9655172413793105</v>
      </c>
      <c r="E290" s="61">
        <f>Ship_List!$H$9/C290</f>
        <v>34.482758620689481</v>
      </c>
      <c r="F290" s="64">
        <f t="shared" si="56"/>
        <v>859820</v>
      </c>
      <c r="G290" s="62">
        <f t="shared" si="59"/>
        <v>29.000000000000146</v>
      </c>
      <c r="H290" s="61">
        <f t="shared" si="64"/>
        <v>8598200</v>
      </c>
      <c r="I290" s="61">
        <f>Ship_List!$H$10/G290</f>
        <v>3448.2758620689483</v>
      </c>
      <c r="J290" s="63">
        <f t="shared" si="65"/>
        <v>0.96551724137931061</v>
      </c>
      <c r="K290" s="62">
        <f t="shared" si="61"/>
        <v>29.000000000000146</v>
      </c>
      <c r="L290" s="61">
        <f t="shared" si="62"/>
        <v>85982000</v>
      </c>
      <c r="M290">
        <f>Ship_List!$H$11/K290</f>
        <v>34482.758620689485</v>
      </c>
      <c r="N290" s="25">
        <f t="shared" si="63"/>
        <v>0.9655172413793105</v>
      </c>
    </row>
    <row r="291" spans="2:14" x14ac:dyDescent="0.3">
      <c r="B291" s="61">
        <f t="shared" si="58"/>
        <v>281</v>
      </c>
      <c r="C291" s="62">
        <f t="shared" si="54"/>
        <v>29.100000000000147</v>
      </c>
      <c r="D291" s="63">
        <f t="shared" si="55"/>
        <v>0.96563573883161535</v>
      </c>
      <c r="E291" s="61">
        <f>Ship_List!$H$9/C291</f>
        <v>34.364261168384708</v>
      </c>
      <c r="F291" s="64">
        <f t="shared" si="56"/>
        <v>865980</v>
      </c>
      <c r="G291" s="62">
        <f t="shared" si="59"/>
        <v>29.100000000000147</v>
      </c>
      <c r="H291" s="61">
        <f t="shared" si="64"/>
        <v>8659800</v>
      </c>
      <c r="I291" s="61">
        <f>Ship_List!$H$10/G291</f>
        <v>3436.4261168384705</v>
      </c>
      <c r="J291" s="63">
        <f t="shared" si="65"/>
        <v>0.96563573883161535</v>
      </c>
      <c r="K291" s="62">
        <f t="shared" si="61"/>
        <v>29.100000000000147</v>
      </c>
      <c r="L291" s="61">
        <f t="shared" si="62"/>
        <v>86598000</v>
      </c>
      <c r="M291">
        <f>Ship_List!$H$11/K291</f>
        <v>34364.261168384706</v>
      </c>
      <c r="N291" s="25">
        <f t="shared" si="63"/>
        <v>0.96563573883161535</v>
      </c>
    </row>
    <row r="292" spans="2:14" x14ac:dyDescent="0.3">
      <c r="B292" s="61">
        <f t="shared" si="58"/>
        <v>282</v>
      </c>
      <c r="C292" s="62">
        <f t="shared" si="54"/>
        <v>29.200000000000149</v>
      </c>
      <c r="D292" s="63">
        <f t="shared" si="55"/>
        <v>0.96575342465753444</v>
      </c>
      <c r="E292" s="61">
        <f>Ship_List!$H$9/C292</f>
        <v>34.246575342465576</v>
      </c>
      <c r="F292" s="64">
        <f t="shared" si="56"/>
        <v>872162</v>
      </c>
      <c r="G292" s="62">
        <f t="shared" si="59"/>
        <v>29.200000000000149</v>
      </c>
      <c r="H292" s="61">
        <f t="shared" si="64"/>
        <v>8721620</v>
      </c>
      <c r="I292" s="61">
        <f>Ship_List!$H$10/G292</f>
        <v>3424.657534246558</v>
      </c>
      <c r="J292" s="63">
        <f t="shared" si="65"/>
        <v>0.96575342465753444</v>
      </c>
      <c r="K292" s="62">
        <f t="shared" si="61"/>
        <v>29.200000000000149</v>
      </c>
      <c r="L292" s="61">
        <f t="shared" si="62"/>
        <v>87216200</v>
      </c>
      <c r="M292">
        <f>Ship_List!$H$11/K292</f>
        <v>34246.575342465578</v>
      </c>
      <c r="N292" s="25">
        <f t="shared" si="63"/>
        <v>0.96575342465753444</v>
      </c>
    </row>
    <row r="293" spans="2:14" x14ac:dyDescent="0.3">
      <c r="B293" s="61">
        <f t="shared" si="58"/>
        <v>283</v>
      </c>
      <c r="C293" s="62">
        <f t="shared" si="54"/>
        <v>29.30000000000015</v>
      </c>
      <c r="D293" s="63">
        <f t="shared" si="55"/>
        <v>0.96587030716723565</v>
      </c>
      <c r="E293" s="61">
        <f>Ship_List!$H$9/C293</f>
        <v>34.129692832764327</v>
      </c>
      <c r="F293" s="64">
        <f t="shared" si="56"/>
        <v>878366</v>
      </c>
      <c r="G293" s="62">
        <f t="shared" si="59"/>
        <v>29.30000000000015</v>
      </c>
      <c r="H293" s="61">
        <f t="shared" si="64"/>
        <v>8783660</v>
      </c>
      <c r="I293" s="61">
        <f>Ship_List!$H$10/G293</f>
        <v>3412.9692832764331</v>
      </c>
      <c r="J293" s="63">
        <f t="shared" si="65"/>
        <v>0.96587030716723576</v>
      </c>
      <c r="K293" s="62">
        <f t="shared" si="61"/>
        <v>29.30000000000015</v>
      </c>
      <c r="L293" s="61">
        <f t="shared" si="62"/>
        <v>87836600</v>
      </c>
      <c r="M293">
        <f>Ship_List!$H$11/K293</f>
        <v>34129.692832764333</v>
      </c>
      <c r="N293" s="25">
        <f t="shared" si="63"/>
        <v>0.96587030716723565</v>
      </c>
    </row>
    <row r="294" spans="2:14" x14ac:dyDescent="0.3">
      <c r="B294" s="61">
        <f t="shared" si="58"/>
        <v>284</v>
      </c>
      <c r="C294" s="62">
        <f t="shared" si="54"/>
        <v>29.400000000000151</v>
      </c>
      <c r="D294" s="63">
        <f t="shared" si="55"/>
        <v>0.96598639455782331</v>
      </c>
      <c r="E294" s="61">
        <f>Ship_List!$H$9/C294</f>
        <v>34.013605442176697</v>
      </c>
      <c r="F294" s="64">
        <f t="shared" si="56"/>
        <v>884592</v>
      </c>
      <c r="G294" s="62">
        <f t="shared" si="59"/>
        <v>29.400000000000151</v>
      </c>
      <c r="H294" s="61">
        <f t="shared" si="64"/>
        <v>8845920</v>
      </c>
      <c r="I294" s="61">
        <f>Ship_List!$H$10/G294</f>
        <v>3401.3605442176695</v>
      </c>
      <c r="J294" s="63">
        <f t="shared" si="65"/>
        <v>0.96598639455782331</v>
      </c>
      <c r="K294" s="62">
        <f t="shared" si="61"/>
        <v>29.400000000000151</v>
      </c>
      <c r="L294" s="61">
        <f t="shared" si="62"/>
        <v>88459200</v>
      </c>
      <c r="M294">
        <f>Ship_List!$H$11/K294</f>
        <v>34013.605442176697</v>
      </c>
      <c r="N294" s="25">
        <f t="shared" si="63"/>
        <v>0.96598639455782331</v>
      </c>
    </row>
    <row r="295" spans="2:14" x14ac:dyDescent="0.3">
      <c r="B295" s="61">
        <f t="shared" si="58"/>
        <v>285</v>
      </c>
      <c r="C295" s="62">
        <f t="shared" si="54"/>
        <v>29.500000000000153</v>
      </c>
      <c r="D295" s="63">
        <f t="shared" si="55"/>
        <v>0.96610169491525433</v>
      </c>
      <c r="E295" s="61">
        <f>Ship_List!$H$9/C295</f>
        <v>33.898305084745587</v>
      </c>
      <c r="F295" s="64">
        <f t="shared" si="56"/>
        <v>890840</v>
      </c>
      <c r="G295" s="62">
        <f t="shared" si="59"/>
        <v>29.500000000000153</v>
      </c>
      <c r="H295" s="61">
        <f t="shared" si="64"/>
        <v>8908400</v>
      </c>
      <c r="I295" s="61">
        <f>Ship_List!$H$10/G295</f>
        <v>3389.8305084745589</v>
      </c>
      <c r="J295" s="63">
        <f t="shared" si="65"/>
        <v>0.96610169491525444</v>
      </c>
      <c r="K295" s="62">
        <f t="shared" si="61"/>
        <v>29.500000000000153</v>
      </c>
      <c r="L295" s="61">
        <f t="shared" si="62"/>
        <v>89084000</v>
      </c>
      <c r="M295">
        <f>Ship_List!$H$11/K295</f>
        <v>33898.305084745589</v>
      </c>
      <c r="N295" s="25">
        <f t="shared" si="63"/>
        <v>0.96610169491525433</v>
      </c>
    </row>
    <row r="296" spans="2:14" x14ac:dyDescent="0.3">
      <c r="B296" s="61">
        <f t="shared" si="58"/>
        <v>286</v>
      </c>
      <c r="C296" s="62">
        <f t="shared" si="54"/>
        <v>29.600000000000154</v>
      </c>
      <c r="D296" s="63">
        <f t="shared" si="55"/>
        <v>0.96621621621621634</v>
      </c>
      <c r="E296" s="61">
        <f>Ship_List!$H$9/C296</f>
        <v>33.783783783783605</v>
      </c>
      <c r="F296" s="64">
        <f t="shared" si="56"/>
        <v>897110</v>
      </c>
      <c r="G296" s="62">
        <f t="shared" si="59"/>
        <v>29.600000000000154</v>
      </c>
      <c r="H296" s="61">
        <f t="shared" si="64"/>
        <v>8971100</v>
      </c>
      <c r="I296" s="61">
        <f>Ship_List!$H$10/G296</f>
        <v>3378.3783783783606</v>
      </c>
      <c r="J296" s="63">
        <f t="shared" si="65"/>
        <v>0.96621621621621645</v>
      </c>
      <c r="K296" s="62">
        <f t="shared" si="61"/>
        <v>29.600000000000154</v>
      </c>
      <c r="L296" s="61">
        <f t="shared" si="62"/>
        <v>89711000</v>
      </c>
      <c r="M296">
        <f>Ship_List!$H$11/K296</f>
        <v>33783.783783783605</v>
      </c>
      <c r="N296" s="25">
        <f t="shared" si="63"/>
        <v>0.96621621621621645</v>
      </c>
    </row>
    <row r="297" spans="2:14" x14ac:dyDescent="0.3">
      <c r="B297" s="61">
        <f t="shared" si="58"/>
        <v>287</v>
      </c>
      <c r="C297" s="62">
        <f t="shared" si="54"/>
        <v>29.700000000000156</v>
      </c>
      <c r="D297" s="63">
        <f t="shared" si="55"/>
        <v>0.96632996632996648</v>
      </c>
      <c r="E297" s="61">
        <f>Ship_List!$H$9/C297</f>
        <v>33.67003367003349</v>
      </c>
      <c r="F297" s="64">
        <f t="shared" si="56"/>
        <v>903402</v>
      </c>
      <c r="G297" s="62">
        <f t="shared" si="59"/>
        <v>29.700000000000156</v>
      </c>
      <c r="H297" s="61">
        <f t="shared" si="64"/>
        <v>9034020</v>
      </c>
      <c r="I297" s="61">
        <f>Ship_List!$H$10/G297</f>
        <v>3367.0033670033495</v>
      </c>
      <c r="J297" s="63">
        <f t="shared" si="65"/>
        <v>0.96632996632996659</v>
      </c>
      <c r="K297" s="62">
        <f t="shared" si="61"/>
        <v>29.700000000000156</v>
      </c>
      <c r="L297" s="61">
        <f t="shared" si="62"/>
        <v>90340200</v>
      </c>
      <c r="M297">
        <f>Ship_List!$H$11/K297</f>
        <v>33670.033670033496</v>
      </c>
      <c r="N297" s="25">
        <f t="shared" si="63"/>
        <v>0.96632996632996659</v>
      </c>
    </row>
    <row r="298" spans="2:14" x14ac:dyDescent="0.3">
      <c r="B298" s="61">
        <f t="shared" si="58"/>
        <v>288</v>
      </c>
      <c r="C298" s="62">
        <f t="shared" si="54"/>
        <v>29.800000000000157</v>
      </c>
      <c r="D298" s="63">
        <f t="shared" si="55"/>
        <v>0.96644295302013439</v>
      </c>
      <c r="E298" s="61">
        <f>Ship_List!$H$9/C298</f>
        <v>33.557046979865596</v>
      </c>
      <c r="F298" s="64">
        <f t="shared" si="56"/>
        <v>909716</v>
      </c>
      <c r="G298" s="62">
        <f t="shared" si="59"/>
        <v>29.800000000000157</v>
      </c>
      <c r="H298" s="61">
        <f t="shared" si="64"/>
        <v>9097160</v>
      </c>
      <c r="I298" s="61">
        <f>Ship_List!$H$10/G298</f>
        <v>3355.7046979865595</v>
      </c>
      <c r="J298" s="63">
        <f t="shared" si="65"/>
        <v>0.9664429530201345</v>
      </c>
      <c r="K298" s="62">
        <f t="shared" si="61"/>
        <v>29.800000000000157</v>
      </c>
      <c r="L298" s="61">
        <f t="shared" si="62"/>
        <v>90971600</v>
      </c>
      <c r="M298">
        <f>Ship_List!$H$11/K298</f>
        <v>33557.046979865598</v>
      </c>
      <c r="N298" s="25">
        <f t="shared" si="63"/>
        <v>0.96644295302013439</v>
      </c>
    </row>
    <row r="299" spans="2:14" x14ac:dyDescent="0.3">
      <c r="B299" s="61">
        <f t="shared" si="58"/>
        <v>289</v>
      </c>
      <c r="C299" s="62">
        <f t="shared" si="54"/>
        <v>29.900000000000158</v>
      </c>
      <c r="D299" s="63">
        <f t="shared" si="55"/>
        <v>0.96655518394648843</v>
      </c>
      <c r="E299" s="61">
        <f>Ship_List!$H$9/C299</f>
        <v>33.444816053511531</v>
      </c>
      <c r="F299" s="64">
        <f t="shared" si="56"/>
        <v>916052</v>
      </c>
      <c r="G299" s="62">
        <f t="shared" si="59"/>
        <v>29.900000000000158</v>
      </c>
      <c r="H299" s="61">
        <f t="shared" si="64"/>
        <v>9160520</v>
      </c>
      <c r="I299" s="61">
        <f>Ship_List!$H$10/G299</f>
        <v>3344.4816053511527</v>
      </c>
      <c r="J299" s="63">
        <f t="shared" si="65"/>
        <v>0.96655518394648854</v>
      </c>
      <c r="K299" s="62">
        <f t="shared" si="61"/>
        <v>29.900000000000158</v>
      </c>
      <c r="L299" s="61">
        <f t="shared" si="62"/>
        <v>91605200</v>
      </c>
      <c r="M299">
        <f>Ship_List!$H$11/K299</f>
        <v>33444.816053511531</v>
      </c>
      <c r="N299" s="25">
        <f t="shared" si="63"/>
        <v>0.96655518394648843</v>
      </c>
    </row>
    <row r="300" spans="2:14" x14ac:dyDescent="0.3">
      <c r="B300" s="61">
        <f t="shared" si="58"/>
        <v>290</v>
      </c>
      <c r="C300" s="62">
        <f t="shared" si="54"/>
        <v>30.00000000000016</v>
      </c>
      <c r="D300" s="63">
        <f t="shared" si="55"/>
        <v>0.9666666666666669</v>
      </c>
      <c r="E300" s="61">
        <f>Ship_List!$H$9/C300</f>
        <v>33.333333333333158</v>
      </c>
      <c r="F300" s="64">
        <f t="shared" si="56"/>
        <v>922410</v>
      </c>
      <c r="G300" s="62">
        <f t="shared" si="59"/>
        <v>30.00000000000016</v>
      </c>
      <c r="H300" s="61">
        <f t="shared" si="64"/>
        <v>9224100</v>
      </c>
      <c r="I300" s="61">
        <f>Ship_List!$H$10/G300</f>
        <v>3333.3333333333157</v>
      </c>
      <c r="J300" s="63">
        <f t="shared" si="65"/>
        <v>0.9666666666666669</v>
      </c>
      <c r="K300" s="62">
        <f t="shared" si="61"/>
        <v>30.00000000000016</v>
      </c>
      <c r="L300" s="61">
        <f t="shared" si="62"/>
        <v>92241000</v>
      </c>
      <c r="M300">
        <f>Ship_List!$H$11/K300</f>
        <v>33333.333333333154</v>
      </c>
      <c r="N300" s="25">
        <f t="shared" si="63"/>
        <v>0.9666666666666669</v>
      </c>
    </row>
    <row r="301" spans="2:14" x14ac:dyDescent="0.3">
      <c r="B301" s="61">
        <f t="shared" si="58"/>
        <v>291</v>
      </c>
      <c r="C301" s="62">
        <f t="shared" si="54"/>
        <v>30.100000000000161</v>
      </c>
      <c r="D301" s="63">
        <f t="shared" si="55"/>
        <v>0.96677740863787387</v>
      </c>
      <c r="E301" s="61">
        <f>Ship_List!$H$9/C301</f>
        <v>33.222591362126067</v>
      </c>
      <c r="F301" s="64">
        <f t="shared" si="56"/>
        <v>928790</v>
      </c>
      <c r="G301" s="62">
        <f t="shared" si="59"/>
        <v>30.100000000000161</v>
      </c>
      <c r="H301" s="61">
        <f t="shared" si="64"/>
        <v>9287900</v>
      </c>
      <c r="I301" s="61">
        <f>Ship_List!$H$10/G301</f>
        <v>3322.2591362126068</v>
      </c>
      <c r="J301" s="63">
        <f t="shared" si="65"/>
        <v>0.96677740863787387</v>
      </c>
      <c r="K301" s="62">
        <f t="shared" si="61"/>
        <v>30.100000000000161</v>
      </c>
      <c r="L301" s="61">
        <f t="shared" si="62"/>
        <v>92879000</v>
      </c>
      <c r="M301">
        <f>Ship_List!$H$11/K301</f>
        <v>33222.59136212607</v>
      </c>
      <c r="N301" s="25">
        <f t="shared" si="63"/>
        <v>0.96677740863787398</v>
      </c>
    </row>
    <row r="302" spans="2:14" x14ac:dyDescent="0.3">
      <c r="B302" s="61">
        <f t="shared" si="58"/>
        <v>292</v>
      </c>
      <c r="C302" s="62">
        <f t="shared" ref="C302:C365" si="66">C301+$E$6</f>
        <v>30.200000000000163</v>
      </c>
      <c r="D302" s="63">
        <f t="shared" ref="D302:D365" si="67">($E$10-E302)/$E$10</f>
        <v>0.96688741721854321</v>
      </c>
      <c r="E302" s="61">
        <f>Ship_List!$H$9/C302</f>
        <v>33.112582781456773</v>
      </c>
      <c r="F302" s="64">
        <f t="shared" ref="F302:F365" si="68">F301+F301-F300+$D$6</f>
        <v>935192</v>
      </c>
      <c r="G302" s="62">
        <f t="shared" si="59"/>
        <v>30.200000000000163</v>
      </c>
      <c r="H302" s="61">
        <f t="shared" si="64"/>
        <v>9351920</v>
      </c>
      <c r="I302" s="61">
        <f>Ship_List!$H$10/G302</f>
        <v>3311.2582781456777</v>
      </c>
      <c r="J302" s="63">
        <f t="shared" si="65"/>
        <v>0.96688741721854332</v>
      </c>
      <c r="K302" s="62">
        <f t="shared" si="61"/>
        <v>30.200000000000163</v>
      </c>
      <c r="L302" s="61">
        <f t="shared" si="62"/>
        <v>93519200</v>
      </c>
      <c r="M302">
        <f>Ship_List!$H$11/K302</f>
        <v>33112.582781456775</v>
      </c>
      <c r="N302" s="25">
        <f t="shared" si="63"/>
        <v>0.96688741721854321</v>
      </c>
    </row>
    <row r="303" spans="2:14" x14ac:dyDescent="0.3">
      <c r="B303" s="61">
        <f t="shared" si="58"/>
        <v>293</v>
      </c>
      <c r="C303" s="62">
        <f t="shared" si="66"/>
        <v>30.300000000000164</v>
      </c>
      <c r="D303" s="63">
        <f t="shared" si="67"/>
        <v>0.96699669966996715</v>
      </c>
      <c r="E303" s="61">
        <f>Ship_List!$H$9/C303</f>
        <v>33.003300330032822</v>
      </c>
      <c r="F303" s="64">
        <f t="shared" si="68"/>
        <v>941616</v>
      </c>
      <c r="G303" s="62">
        <f t="shared" si="59"/>
        <v>30.300000000000164</v>
      </c>
      <c r="H303" s="61">
        <f t="shared" si="64"/>
        <v>9416160</v>
      </c>
      <c r="I303" s="61">
        <f>Ship_List!$H$10/G303</f>
        <v>3300.3300330032826</v>
      </c>
      <c r="J303" s="63">
        <f t="shared" si="65"/>
        <v>0.96699669966996715</v>
      </c>
      <c r="K303" s="62">
        <f t="shared" si="61"/>
        <v>30.300000000000164</v>
      </c>
      <c r="L303" s="61">
        <f t="shared" si="62"/>
        <v>94161600</v>
      </c>
      <c r="M303">
        <f>Ship_List!$H$11/K303</f>
        <v>33003.300330032827</v>
      </c>
      <c r="N303" s="25">
        <f t="shared" si="63"/>
        <v>0.96699669966996715</v>
      </c>
    </row>
    <row r="304" spans="2:14" x14ac:dyDescent="0.3">
      <c r="B304" s="61">
        <f t="shared" si="58"/>
        <v>294</v>
      </c>
      <c r="C304" s="62">
        <f t="shared" si="66"/>
        <v>30.400000000000166</v>
      </c>
      <c r="D304" s="63">
        <f t="shared" si="67"/>
        <v>0.96710526315789491</v>
      </c>
      <c r="E304" s="61">
        <f>Ship_List!$H$9/C304</f>
        <v>32.894736842105083</v>
      </c>
      <c r="F304" s="64">
        <f t="shared" si="68"/>
        <v>948062</v>
      </c>
      <c r="G304" s="62">
        <f t="shared" si="59"/>
        <v>30.400000000000166</v>
      </c>
      <c r="H304" s="61">
        <f t="shared" si="64"/>
        <v>9480620</v>
      </c>
      <c r="I304" s="61">
        <f>Ship_List!$H$10/G304</f>
        <v>3289.4736842105085</v>
      </c>
      <c r="J304" s="63">
        <f t="shared" si="65"/>
        <v>0.96710526315789491</v>
      </c>
      <c r="K304" s="62">
        <f t="shared" si="61"/>
        <v>30.400000000000166</v>
      </c>
      <c r="L304" s="61">
        <f t="shared" si="62"/>
        <v>94806200</v>
      </c>
      <c r="M304">
        <f>Ship_List!$H$11/K304</f>
        <v>32894.736842105085</v>
      </c>
      <c r="N304" s="25">
        <f t="shared" si="63"/>
        <v>0.96710526315789491</v>
      </c>
    </row>
    <row r="305" spans="2:14" x14ac:dyDescent="0.3">
      <c r="B305" s="61">
        <f t="shared" si="58"/>
        <v>295</v>
      </c>
      <c r="C305" s="62">
        <f t="shared" si="66"/>
        <v>30.500000000000167</v>
      </c>
      <c r="D305" s="63">
        <f t="shared" si="67"/>
        <v>0.96721311475409855</v>
      </c>
      <c r="E305" s="61">
        <f>Ship_List!$H$9/C305</f>
        <v>32.786885245901459</v>
      </c>
      <c r="F305" s="64">
        <f t="shared" si="68"/>
        <v>954530</v>
      </c>
      <c r="G305" s="62">
        <f t="shared" si="59"/>
        <v>30.500000000000167</v>
      </c>
      <c r="H305" s="61">
        <f t="shared" si="64"/>
        <v>9545300</v>
      </c>
      <c r="I305" s="61">
        <f>Ship_List!$H$10/G305</f>
        <v>3278.6885245901458</v>
      </c>
      <c r="J305" s="63">
        <f t="shared" si="65"/>
        <v>0.96721311475409855</v>
      </c>
      <c r="K305" s="62">
        <f t="shared" si="61"/>
        <v>30.500000000000167</v>
      </c>
      <c r="L305" s="61">
        <f t="shared" si="62"/>
        <v>95453000</v>
      </c>
      <c r="M305">
        <f>Ship_List!$H$11/K305</f>
        <v>32786.88524590146</v>
      </c>
      <c r="N305" s="25">
        <f t="shared" si="63"/>
        <v>0.96721311475409855</v>
      </c>
    </row>
    <row r="306" spans="2:14" x14ac:dyDescent="0.3">
      <c r="B306" s="61">
        <f t="shared" si="58"/>
        <v>296</v>
      </c>
      <c r="C306" s="62">
        <f t="shared" si="66"/>
        <v>30.600000000000168</v>
      </c>
      <c r="D306" s="63">
        <f t="shared" si="67"/>
        <v>0.96732026143790872</v>
      </c>
      <c r="E306" s="61">
        <f>Ship_List!$H$9/C306</f>
        <v>32.679738562091323</v>
      </c>
      <c r="F306" s="64">
        <f t="shared" si="68"/>
        <v>961020</v>
      </c>
      <c r="G306" s="62">
        <f t="shared" si="59"/>
        <v>30.600000000000168</v>
      </c>
      <c r="H306" s="61">
        <f t="shared" si="64"/>
        <v>9610200</v>
      </c>
      <c r="I306" s="61">
        <f>Ship_List!$H$10/G306</f>
        <v>3267.9738562091325</v>
      </c>
      <c r="J306" s="63">
        <f t="shared" si="65"/>
        <v>0.96732026143790861</v>
      </c>
      <c r="K306" s="62">
        <f t="shared" si="61"/>
        <v>30.600000000000168</v>
      </c>
      <c r="L306" s="61">
        <f t="shared" si="62"/>
        <v>96102000</v>
      </c>
      <c r="M306">
        <f>Ship_List!$H$11/K306</f>
        <v>32679.738562091323</v>
      </c>
      <c r="N306" s="25">
        <f t="shared" si="63"/>
        <v>0.96732026143790861</v>
      </c>
    </row>
    <row r="307" spans="2:14" x14ac:dyDescent="0.3">
      <c r="B307" s="61">
        <f t="shared" si="58"/>
        <v>297</v>
      </c>
      <c r="C307" s="62">
        <f t="shared" si="66"/>
        <v>30.70000000000017</v>
      </c>
      <c r="D307" s="63">
        <f t="shared" si="67"/>
        <v>0.96742671009772008</v>
      </c>
      <c r="E307" s="61">
        <f>Ship_List!$H$9/C307</f>
        <v>32.573289902279953</v>
      </c>
      <c r="F307" s="64">
        <f t="shared" si="68"/>
        <v>967532</v>
      </c>
      <c r="G307" s="62">
        <f t="shared" si="59"/>
        <v>30.70000000000017</v>
      </c>
      <c r="H307" s="61">
        <f t="shared" si="64"/>
        <v>9675320</v>
      </c>
      <c r="I307" s="61">
        <f>Ship_List!$H$10/G307</f>
        <v>3257.3289902279948</v>
      </c>
      <c r="J307" s="63">
        <f t="shared" si="65"/>
        <v>0.96742671009772008</v>
      </c>
      <c r="K307" s="62">
        <f t="shared" si="61"/>
        <v>30.70000000000017</v>
      </c>
      <c r="L307" s="61">
        <f t="shared" si="62"/>
        <v>96753200</v>
      </c>
      <c r="M307">
        <f>Ship_List!$H$11/K307</f>
        <v>32573.28990227995</v>
      </c>
      <c r="N307" s="25">
        <f t="shared" si="63"/>
        <v>0.96742671009772008</v>
      </c>
    </row>
    <row r="308" spans="2:14" x14ac:dyDescent="0.3">
      <c r="B308" s="61">
        <f t="shared" si="58"/>
        <v>298</v>
      </c>
      <c r="C308" s="62">
        <f t="shared" si="66"/>
        <v>30.800000000000171</v>
      </c>
      <c r="D308" s="63">
        <f t="shared" si="67"/>
        <v>0.9675324675324678</v>
      </c>
      <c r="E308" s="61">
        <f>Ship_List!$H$9/C308</f>
        <v>32.467532467532287</v>
      </c>
      <c r="F308" s="64">
        <f t="shared" si="68"/>
        <v>974066</v>
      </c>
      <c r="G308" s="62">
        <f t="shared" si="59"/>
        <v>30.800000000000171</v>
      </c>
      <c r="H308" s="61">
        <f t="shared" si="64"/>
        <v>9740660</v>
      </c>
      <c r="I308" s="61">
        <f>Ship_List!$H$10/G308</f>
        <v>3246.7532467532287</v>
      </c>
      <c r="J308" s="63">
        <f t="shared" si="65"/>
        <v>0.96753246753246769</v>
      </c>
      <c r="K308" s="62">
        <f t="shared" si="61"/>
        <v>30.800000000000171</v>
      </c>
      <c r="L308" s="61">
        <f t="shared" si="62"/>
        <v>97406600</v>
      </c>
      <c r="M308">
        <f>Ship_List!$H$11/K308</f>
        <v>32467.532467532288</v>
      </c>
      <c r="N308" s="25">
        <f t="shared" si="63"/>
        <v>0.96753246753246769</v>
      </c>
    </row>
    <row r="309" spans="2:14" x14ac:dyDescent="0.3">
      <c r="B309" s="61">
        <f t="shared" si="58"/>
        <v>299</v>
      </c>
      <c r="C309" s="62">
        <f t="shared" si="66"/>
        <v>30.900000000000173</v>
      </c>
      <c r="D309" s="63">
        <f t="shared" si="67"/>
        <v>0.9676375404530746</v>
      </c>
      <c r="E309" s="61">
        <f>Ship_List!$H$9/C309</f>
        <v>32.362459546925386</v>
      </c>
      <c r="F309" s="64">
        <f t="shared" si="68"/>
        <v>980622</v>
      </c>
      <c r="G309" s="62">
        <f t="shared" si="59"/>
        <v>30.900000000000173</v>
      </c>
      <c r="H309" s="61">
        <f t="shared" si="64"/>
        <v>9806220</v>
      </c>
      <c r="I309" s="61">
        <f>Ship_List!$H$10/G309</f>
        <v>3236.2459546925384</v>
      </c>
      <c r="J309" s="63">
        <f t="shared" si="65"/>
        <v>0.9676375404530746</v>
      </c>
      <c r="K309" s="62">
        <f t="shared" si="61"/>
        <v>30.900000000000173</v>
      </c>
      <c r="L309" s="61">
        <f t="shared" si="62"/>
        <v>98062200</v>
      </c>
      <c r="M309">
        <f>Ship_List!$H$11/K309</f>
        <v>32362.459546925387</v>
      </c>
      <c r="N309" s="25">
        <f t="shared" si="63"/>
        <v>0.9676375404530746</v>
      </c>
    </row>
    <row r="310" spans="2:14" x14ac:dyDescent="0.3">
      <c r="B310" s="61">
        <f t="shared" si="58"/>
        <v>300</v>
      </c>
      <c r="C310" s="62">
        <f t="shared" si="66"/>
        <v>31.000000000000174</v>
      </c>
      <c r="D310" s="63">
        <f t="shared" si="67"/>
        <v>0.96774193548387122</v>
      </c>
      <c r="E310" s="61">
        <f>Ship_List!$H$9/C310</f>
        <v>32.258064516128854</v>
      </c>
      <c r="F310" s="64">
        <f t="shared" si="68"/>
        <v>987200</v>
      </c>
      <c r="G310" s="62">
        <f t="shared" si="59"/>
        <v>31.000000000000174</v>
      </c>
      <c r="H310" s="61">
        <f t="shared" si="64"/>
        <v>9872000</v>
      </c>
      <c r="I310" s="61">
        <f>Ship_List!$H$10/G310</f>
        <v>3225.8064516128852</v>
      </c>
      <c r="J310" s="63">
        <f t="shared" si="65"/>
        <v>0.96774193548387122</v>
      </c>
      <c r="K310" s="62">
        <f t="shared" si="61"/>
        <v>31.000000000000174</v>
      </c>
      <c r="L310" s="61">
        <f t="shared" si="62"/>
        <v>98720000</v>
      </c>
      <c r="M310">
        <f>Ship_List!$H$11/K310</f>
        <v>32258.064516128852</v>
      </c>
      <c r="N310" s="25">
        <f t="shared" si="63"/>
        <v>0.96774193548387111</v>
      </c>
    </row>
    <row r="311" spans="2:14" x14ac:dyDescent="0.3">
      <c r="B311" s="61">
        <f t="shared" si="58"/>
        <v>301</v>
      </c>
      <c r="C311" s="62">
        <f t="shared" si="66"/>
        <v>31.100000000000176</v>
      </c>
      <c r="D311" s="63">
        <f t="shared" si="67"/>
        <v>0.96784565916398735</v>
      </c>
      <c r="E311" s="61">
        <f>Ship_List!$H$9/C311</f>
        <v>32.154340836012679</v>
      </c>
      <c r="F311" s="64">
        <f t="shared" si="68"/>
        <v>993800</v>
      </c>
      <c r="G311" s="62">
        <f t="shared" si="59"/>
        <v>31.100000000000176</v>
      </c>
      <c r="H311" s="61">
        <f t="shared" si="64"/>
        <v>9938000</v>
      </c>
      <c r="I311" s="61">
        <f>Ship_List!$H$10/G311</f>
        <v>3215.434083601268</v>
      </c>
      <c r="J311" s="63">
        <f t="shared" si="65"/>
        <v>0.96784565916398735</v>
      </c>
      <c r="K311" s="62">
        <f t="shared" si="61"/>
        <v>31.100000000000176</v>
      </c>
      <c r="L311" s="61">
        <f t="shared" si="62"/>
        <v>99380000</v>
      </c>
      <c r="M311">
        <f>Ship_List!$H$11/K311</f>
        <v>32154.340836012681</v>
      </c>
      <c r="N311" s="25">
        <f t="shared" si="63"/>
        <v>0.96784565916398724</v>
      </c>
    </row>
    <row r="312" spans="2:14" x14ac:dyDescent="0.3">
      <c r="B312" s="61">
        <f t="shared" si="58"/>
        <v>302</v>
      </c>
      <c r="C312" s="62">
        <f t="shared" si="66"/>
        <v>31.200000000000177</v>
      </c>
      <c r="D312" s="63">
        <f t="shared" si="67"/>
        <v>0.96794871794871817</v>
      </c>
      <c r="E312" s="61">
        <f>Ship_List!$H$9/C312</f>
        <v>32.051282051281866</v>
      </c>
      <c r="F312" s="64">
        <f t="shared" si="68"/>
        <v>1000422</v>
      </c>
      <c r="G312" s="62">
        <f t="shared" si="59"/>
        <v>31.200000000000177</v>
      </c>
      <c r="H312" s="61">
        <f t="shared" si="64"/>
        <v>10004220</v>
      </c>
      <c r="I312" s="61">
        <f>Ship_List!$H$10/G312</f>
        <v>3205.1282051281869</v>
      </c>
      <c r="J312" s="63">
        <f t="shared" si="65"/>
        <v>0.96794871794871806</v>
      </c>
      <c r="K312" s="62">
        <f t="shared" si="61"/>
        <v>31.200000000000177</v>
      </c>
      <c r="L312" s="61">
        <f t="shared" si="62"/>
        <v>100042200</v>
      </c>
      <c r="M312">
        <f>Ship_List!$H$11/K312</f>
        <v>32051.282051281869</v>
      </c>
      <c r="N312" s="25">
        <f t="shared" si="63"/>
        <v>0.96794871794871806</v>
      </c>
    </row>
    <row r="313" spans="2:14" x14ac:dyDescent="0.3">
      <c r="B313" s="61">
        <f t="shared" si="58"/>
        <v>303</v>
      </c>
      <c r="C313" s="62">
        <f t="shared" si="66"/>
        <v>31.300000000000178</v>
      </c>
      <c r="D313" s="63">
        <f t="shared" si="67"/>
        <v>0.96805111821086276</v>
      </c>
      <c r="E313" s="61">
        <f>Ship_List!$H$9/C313</f>
        <v>31.948881789137197</v>
      </c>
      <c r="F313" s="64">
        <f t="shared" si="68"/>
        <v>1007066</v>
      </c>
      <c r="G313" s="62">
        <f t="shared" si="59"/>
        <v>31.300000000000178</v>
      </c>
      <c r="H313" s="61">
        <f t="shared" si="64"/>
        <v>10070660</v>
      </c>
      <c r="I313" s="61">
        <f>Ship_List!$H$10/G313</f>
        <v>3194.8881789137199</v>
      </c>
      <c r="J313" s="63">
        <f t="shared" si="65"/>
        <v>0.96805111821086276</v>
      </c>
      <c r="K313" s="62">
        <f t="shared" si="61"/>
        <v>31.300000000000178</v>
      </c>
      <c r="L313" s="61">
        <f t="shared" si="62"/>
        <v>100706600</v>
      </c>
      <c r="M313">
        <f>Ship_List!$H$11/K313</f>
        <v>31948.881789137198</v>
      </c>
      <c r="N313" s="25">
        <f t="shared" si="63"/>
        <v>0.96805111821086287</v>
      </c>
    </row>
    <row r="314" spans="2:14" x14ac:dyDescent="0.3">
      <c r="B314" s="61">
        <f t="shared" si="58"/>
        <v>304</v>
      </c>
      <c r="C314" s="62">
        <f t="shared" si="66"/>
        <v>31.40000000000018</v>
      </c>
      <c r="D314" s="63">
        <f t="shared" si="67"/>
        <v>0.96815286624203833</v>
      </c>
      <c r="E314" s="61">
        <f>Ship_List!$H$9/C314</f>
        <v>31.847133757961601</v>
      </c>
      <c r="F314" s="64">
        <f t="shared" si="68"/>
        <v>1013732</v>
      </c>
      <c r="G314" s="62">
        <f t="shared" si="59"/>
        <v>31.40000000000018</v>
      </c>
      <c r="H314" s="61">
        <f t="shared" si="64"/>
        <v>10137320</v>
      </c>
      <c r="I314" s="61">
        <f>Ship_List!$H$10/G314</f>
        <v>3184.7133757961601</v>
      </c>
      <c r="J314" s="63">
        <f t="shared" si="65"/>
        <v>0.96815286624203845</v>
      </c>
      <c r="K314" s="62">
        <f t="shared" si="61"/>
        <v>31.40000000000018</v>
      </c>
      <c r="L314" s="61">
        <f t="shared" si="62"/>
        <v>101373200</v>
      </c>
      <c r="M314">
        <f>Ship_List!$H$11/K314</f>
        <v>31847.133757961601</v>
      </c>
      <c r="N314" s="25">
        <f t="shared" si="63"/>
        <v>0.96815286624203845</v>
      </c>
    </row>
    <row r="315" spans="2:14" x14ac:dyDescent="0.3">
      <c r="B315" s="61">
        <f t="shared" si="58"/>
        <v>305</v>
      </c>
      <c r="C315" s="62">
        <f t="shared" si="66"/>
        <v>31.500000000000181</v>
      </c>
      <c r="D315" s="63">
        <f t="shared" si="67"/>
        <v>0.96825396825396848</v>
      </c>
      <c r="E315" s="61">
        <f>Ship_List!$H$9/C315</f>
        <v>31.746031746031562</v>
      </c>
      <c r="F315" s="64">
        <f t="shared" si="68"/>
        <v>1020420</v>
      </c>
      <c r="G315" s="62">
        <f t="shared" si="59"/>
        <v>31.500000000000181</v>
      </c>
      <c r="H315" s="61">
        <f t="shared" si="64"/>
        <v>10204200</v>
      </c>
      <c r="I315" s="61">
        <f>Ship_List!$H$10/G315</f>
        <v>3174.6031746031563</v>
      </c>
      <c r="J315" s="63">
        <f t="shared" si="65"/>
        <v>0.96825396825396848</v>
      </c>
      <c r="K315" s="62">
        <f t="shared" si="61"/>
        <v>31.500000000000181</v>
      </c>
      <c r="L315" s="61">
        <f t="shared" si="62"/>
        <v>102042000</v>
      </c>
      <c r="M315">
        <f>Ship_List!$H$11/K315</f>
        <v>31746.031746031564</v>
      </c>
      <c r="N315" s="25">
        <f t="shared" si="63"/>
        <v>0.96825396825396837</v>
      </c>
    </row>
    <row r="316" spans="2:14" x14ac:dyDescent="0.3">
      <c r="B316" s="61">
        <f t="shared" si="58"/>
        <v>306</v>
      </c>
      <c r="C316" s="62">
        <f t="shared" si="66"/>
        <v>31.600000000000183</v>
      </c>
      <c r="D316" s="63">
        <f t="shared" si="67"/>
        <v>0.968354430379747</v>
      </c>
      <c r="E316" s="61">
        <f>Ship_List!$H$9/C316</f>
        <v>31.645569620252981</v>
      </c>
      <c r="F316" s="64">
        <f t="shared" si="68"/>
        <v>1027130</v>
      </c>
      <c r="G316" s="62">
        <f t="shared" si="59"/>
        <v>31.600000000000183</v>
      </c>
      <c r="H316" s="61">
        <f t="shared" si="64"/>
        <v>10271300</v>
      </c>
      <c r="I316" s="61">
        <f>Ship_List!$H$10/G316</f>
        <v>3164.5569620252982</v>
      </c>
      <c r="J316" s="63">
        <f t="shared" si="65"/>
        <v>0.96835443037974711</v>
      </c>
      <c r="K316" s="62">
        <f t="shared" si="61"/>
        <v>31.600000000000183</v>
      </c>
      <c r="L316" s="61">
        <f t="shared" si="62"/>
        <v>102713000</v>
      </c>
      <c r="M316">
        <f>Ship_List!$H$11/K316</f>
        <v>31645.569620252983</v>
      </c>
      <c r="N316" s="25">
        <f t="shared" si="63"/>
        <v>0.96835443037974711</v>
      </c>
    </row>
    <row r="317" spans="2:14" x14ac:dyDescent="0.3">
      <c r="B317" s="61">
        <f t="shared" si="58"/>
        <v>307</v>
      </c>
      <c r="C317" s="62">
        <f t="shared" si="66"/>
        <v>31.700000000000184</v>
      </c>
      <c r="D317" s="63">
        <f t="shared" si="67"/>
        <v>0.96845425867507906</v>
      </c>
      <c r="E317" s="61">
        <f>Ship_List!$H$9/C317</f>
        <v>31.545741324920954</v>
      </c>
      <c r="F317" s="64">
        <f t="shared" si="68"/>
        <v>1033862</v>
      </c>
      <c r="G317" s="62">
        <f t="shared" si="59"/>
        <v>31.700000000000184</v>
      </c>
      <c r="H317" s="61">
        <f t="shared" si="64"/>
        <v>10338620</v>
      </c>
      <c r="I317" s="61">
        <f>Ship_List!$H$10/G317</f>
        <v>3154.574132492095</v>
      </c>
      <c r="J317" s="63">
        <f t="shared" si="65"/>
        <v>0.96845425867507906</v>
      </c>
      <c r="K317" s="62">
        <f t="shared" si="61"/>
        <v>31.700000000000184</v>
      </c>
      <c r="L317" s="61">
        <f t="shared" si="62"/>
        <v>103386200</v>
      </c>
      <c r="M317">
        <f>Ship_List!$H$11/K317</f>
        <v>31545.741324920953</v>
      </c>
      <c r="N317" s="25">
        <f t="shared" si="63"/>
        <v>0.96845425867507906</v>
      </c>
    </row>
    <row r="318" spans="2:14" x14ac:dyDescent="0.3">
      <c r="B318" s="61">
        <f t="shared" si="58"/>
        <v>308</v>
      </c>
      <c r="C318" s="62">
        <f t="shared" si="66"/>
        <v>31.800000000000185</v>
      </c>
      <c r="D318" s="63">
        <f t="shared" si="67"/>
        <v>0.96855345911949697</v>
      </c>
      <c r="E318" s="61">
        <f>Ship_List!$H$9/C318</f>
        <v>31.446540880502962</v>
      </c>
      <c r="F318" s="64">
        <f t="shared" si="68"/>
        <v>1040616</v>
      </c>
      <c r="G318" s="62">
        <f t="shared" si="59"/>
        <v>31.800000000000185</v>
      </c>
      <c r="H318" s="61">
        <f t="shared" si="64"/>
        <v>10406160</v>
      </c>
      <c r="I318" s="61">
        <f>Ship_List!$H$10/G318</f>
        <v>3144.6540880502962</v>
      </c>
      <c r="J318" s="63">
        <f t="shared" si="65"/>
        <v>0.96855345911949697</v>
      </c>
      <c r="K318" s="62">
        <f t="shared" si="61"/>
        <v>31.800000000000185</v>
      </c>
      <c r="L318" s="61">
        <f t="shared" si="62"/>
        <v>104061600</v>
      </c>
      <c r="M318">
        <f>Ship_List!$H$11/K318</f>
        <v>31446.540880502962</v>
      </c>
      <c r="N318" s="25">
        <f t="shared" si="63"/>
        <v>0.96855345911949697</v>
      </c>
    </row>
    <row r="319" spans="2:14" x14ac:dyDescent="0.3">
      <c r="B319" s="61">
        <f t="shared" si="58"/>
        <v>309</v>
      </c>
      <c r="C319" s="62">
        <f t="shared" si="66"/>
        <v>31.900000000000187</v>
      </c>
      <c r="D319" s="63">
        <f t="shared" si="67"/>
        <v>0.96865203761755503</v>
      </c>
      <c r="E319" s="61">
        <f>Ship_List!$H$9/C319</f>
        <v>31.347962382444958</v>
      </c>
      <c r="F319" s="64">
        <f t="shared" si="68"/>
        <v>1047392</v>
      </c>
      <c r="G319" s="62">
        <f t="shared" si="59"/>
        <v>31.900000000000187</v>
      </c>
      <c r="H319" s="61">
        <f t="shared" si="64"/>
        <v>10473920</v>
      </c>
      <c r="I319" s="61">
        <f>Ship_List!$H$10/G319</f>
        <v>3134.7962382444957</v>
      </c>
      <c r="J319" s="63">
        <f t="shared" si="65"/>
        <v>0.96865203761755503</v>
      </c>
      <c r="K319" s="62">
        <f t="shared" si="61"/>
        <v>31.900000000000187</v>
      </c>
      <c r="L319" s="61">
        <f t="shared" si="62"/>
        <v>104739200</v>
      </c>
      <c r="M319">
        <f>Ship_List!$H$11/K319</f>
        <v>31347.962382444959</v>
      </c>
      <c r="N319" s="25">
        <f t="shared" si="63"/>
        <v>0.96865203761755503</v>
      </c>
    </row>
    <row r="320" spans="2:14" x14ac:dyDescent="0.3">
      <c r="B320" s="61">
        <f t="shared" si="58"/>
        <v>310</v>
      </c>
      <c r="C320" s="62">
        <f t="shared" si="66"/>
        <v>32.000000000000185</v>
      </c>
      <c r="D320" s="63">
        <f t="shared" si="67"/>
        <v>0.96875000000000022</v>
      </c>
      <c r="E320" s="61">
        <f>Ship_List!$H$9/C320</f>
        <v>31.249999999999819</v>
      </c>
      <c r="F320" s="64">
        <f t="shared" si="68"/>
        <v>1054190</v>
      </c>
      <c r="G320" s="62">
        <f t="shared" si="59"/>
        <v>32.000000000000185</v>
      </c>
      <c r="H320" s="61">
        <f t="shared" si="64"/>
        <v>10541900</v>
      </c>
      <c r="I320" s="61">
        <f>Ship_List!$H$10/G320</f>
        <v>3124.9999999999818</v>
      </c>
      <c r="J320" s="63">
        <f t="shared" si="65"/>
        <v>0.96875000000000011</v>
      </c>
      <c r="K320" s="62">
        <f t="shared" si="61"/>
        <v>32.000000000000185</v>
      </c>
      <c r="L320" s="61">
        <f t="shared" si="62"/>
        <v>105419000</v>
      </c>
      <c r="M320">
        <f>Ship_List!$H$11/K320</f>
        <v>31249.999999999818</v>
      </c>
      <c r="N320" s="25">
        <f t="shared" si="63"/>
        <v>0.96875000000000022</v>
      </c>
    </row>
    <row r="321" spans="2:14" x14ac:dyDescent="0.3">
      <c r="B321" s="61">
        <f t="shared" si="58"/>
        <v>311</v>
      </c>
      <c r="C321" s="62">
        <f t="shared" si="66"/>
        <v>32.100000000000186</v>
      </c>
      <c r="D321" s="63">
        <f t="shared" si="67"/>
        <v>0.96884735202492234</v>
      </c>
      <c r="E321" s="61">
        <f>Ship_List!$H$9/C321</f>
        <v>31.152647975077702</v>
      </c>
      <c r="F321" s="64">
        <f t="shared" si="68"/>
        <v>1061010</v>
      </c>
      <c r="G321" s="62">
        <f t="shared" si="59"/>
        <v>32.100000000000186</v>
      </c>
      <c r="H321" s="61">
        <f t="shared" si="64"/>
        <v>10610100</v>
      </c>
      <c r="I321" s="61">
        <f>Ship_List!$H$10/G321</f>
        <v>3115.2647975077703</v>
      </c>
      <c r="J321" s="63">
        <f t="shared" si="65"/>
        <v>0.96884735202492234</v>
      </c>
      <c r="K321" s="62">
        <f t="shared" si="61"/>
        <v>32.100000000000186</v>
      </c>
      <c r="L321" s="61">
        <f t="shared" si="62"/>
        <v>106101000</v>
      </c>
      <c r="M321">
        <f>Ship_List!$H$11/K321</f>
        <v>31152.6479750777</v>
      </c>
      <c r="N321" s="25">
        <f t="shared" si="63"/>
        <v>0.96884735202492223</v>
      </c>
    </row>
    <row r="322" spans="2:14" x14ac:dyDescent="0.3">
      <c r="B322" s="61">
        <f t="shared" si="58"/>
        <v>312</v>
      </c>
      <c r="C322" s="62">
        <f t="shared" si="66"/>
        <v>32.200000000000188</v>
      </c>
      <c r="D322" s="63">
        <f t="shared" si="67"/>
        <v>0.96894409937888215</v>
      </c>
      <c r="E322" s="61">
        <f>Ship_List!$H$9/C322</f>
        <v>31.055900621117832</v>
      </c>
      <c r="F322" s="64">
        <f t="shared" si="68"/>
        <v>1067852</v>
      </c>
      <c r="G322" s="62">
        <f t="shared" si="59"/>
        <v>32.200000000000188</v>
      </c>
      <c r="H322" s="61">
        <f t="shared" si="64"/>
        <v>10678520</v>
      </c>
      <c r="I322" s="61">
        <f>Ship_List!$H$10/G322</f>
        <v>3105.590062111783</v>
      </c>
      <c r="J322" s="63">
        <f t="shared" si="65"/>
        <v>0.96894409937888226</v>
      </c>
      <c r="K322" s="62">
        <f t="shared" si="61"/>
        <v>32.200000000000188</v>
      </c>
      <c r="L322" s="61">
        <f t="shared" si="62"/>
        <v>106785200</v>
      </c>
      <c r="M322">
        <f>Ship_List!$H$11/K322</f>
        <v>31055.900621117831</v>
      </c>
      <c r="N322" s="25">
        <f t="shared" si="63"/>
        <v>0.96894409937888226</v>
      </c>
    </row>
    <row r="323" spans="2:14" x14ac:dyDescent="0.3">
      <c r="B323" s="61">
        <f t="shared" si="58"/>
        <v>313</v>
      </c>
      <c r="C323" s="62">
        <f t="shared" si="66"/>
        <v>32.300000000000189</v>
      </c>
      <c r="D323" s="63">
        <f t="shared" si="67"/>
        <v>0.96904024767801877</v>
      </c>
      <c r="E323" s="61">
        <f>Ship_List!$H$9/C323</f>
        <v>30.959752321981242</v>
      </c>
      <c r="F323" s="64">
        <f t="shared" si="68"/>
        <v>1074716</v>
      </c>
      <c r="G323" s="62">
        <f t="shared" si="59"/>
        <v>32.300000000000189</v>
      </c>
      <c r="H323" s="61">
        <f t="shared" si="64"/>
        <v>10747160</v>
      </c>
      <c r="I323" s="61">
        <f>Ship_List!$H$10/G323</f>
        <v>3095.9752321981241</v>
      </c>
      <c r="J323" s="63">
        <f t="shared" si="65"/>
        <v>0.96904024767801877</v>
      </c>
      <c r="K323" s="62">
        <f t="shared" si="61"/>
        <v>32.300000000000189</v>
      </c>
      <c r="L323" s="61">
        <f t="shared" si="62"/>
        <v>107471600</v>
      </c>
      <c r="M323">
        <f>Ship_List!$H$11/K323</f>
        <v>30959.752321981243</v>
      </c>
      <c r="N323" s="25">
        <f t="shared" si="63"/>
        <v>0.96904024767801877</v>
      </c>
    </row>
    <row r="324" spans="2:14" x14ac:dyDescent="0.3">
      <c r="B324" s="61">
        <f t="shared" si="58"/>
        <v>314</v>
      </c>
      <c r="C324" s="62">
        <f t="shared" si="66"/>
        <v>32.40000000000019</v>
      </c>
      <c r="D324" s="63">
        <f t="shared" si="67"/>
        <v>0.969135802469136</v>
      </c>
      <c r="E324" s="61">
        <f>Ship_List!$H$9/C324</f>
        <v>30.864197530864015</v>
      </c>
      <c r="F324" s="64">
        <f t="shared" si="68"/>
        <v>1081602</v>
      </c>
      <c r="G324" s="62">
        <f t="shared" si="59"/>
        <v>32.40000000000019</v>
      </c>
      <c r="H324" s="61">
        <f t="shared" si="64"/>
        <v>10816020</v>
      </c>
      <c r="I324" s="61">
        <f>Ship_List!$H$10/G324</f>
        <v>3086.4197530864017</v>
      </c>
      <c r="J324" s="63">
        <f t="shared" si="65"/>
        <v>0.969135802469136</v>
      </c>
      <c r="K324" s="62">
        <f t="shared" si="61"/>
        <v>32.40000000000019</v>
      </c>
      <c r="L324" s="61">
        <f t="shared" si="62"/>
        <v>108160200</v>
      </c>
      <c r="M324">
        <f>Ship_List!$H$11/K324</f>
        <v>30864.197530864018</v>
      </c>
      <c r="N324" s="25">
        <f t="shared" si="63"/>
        <v>0.969135802469136</v>
      </c>
    </row>
    <row r="325" spans="2:14" x14ac:dyDescent="0.3">
      <c r="B325" s="61">
        <f t="shared" si="58"/>
        <v>315</v>
      </c>
      <c r="C325" s="62">
        <f t="shared" si="66"/>
        <v>32.500000000000192</v>
      </c>
      <c r="D325" s="63">
        <f t="shared" si="67"/>
        <v>0.96923076923076945</v>
      </c>
      <c r="E325" s="61">
        <f>Ship_List!$H$9/C325</f>
        <v>30.769230769230589</v>
      </c>
      <c r="F325" s="64">
        <f t="shared" si="68"/>
        <v>1088510</v>
      </c>
      <c r="G325" s="62">
        <f t="shared" si="59"/>
        <v>32.500000000000192</v>
      </c>
      <c r="H325" s="61">
        <f t="shared" si="64"/>
        <v>10885100</v>
      </c>
      <c r="I325" s="61">
        <f>Ship_List!$H$10/G325</f>
        <v>3076.9230769230589</v>
      </c>
      <c r="J325" s="63">
        <f t="shared" si="65"/>
        <v>0.96923076923076934</v>
      </c>
      <c r="K325" s="62">
        <f t="shared" si="61"/>
        <v>32.500000000000192</v>
      </c>
      <c r="L325" s="61">
        <f t="shared" si="62"/>
        <v>108851000</v>
      </c>
      <c r="M325">
        <f>Ship_List!$H$11/K325</f>
        <v>30769.230769230588</v>
      </c>
      <c r="N325" s="25">
        <f t="shared" si="63"/>
        <v>0.96923076923076934</v>
      </c>
    </row>
    <row r="326" spans="2:14" x14ac:dyDescent="0.3">
      <c r="B326" s="61">
        <f t="shared" si="58"/>
        <v>316</v>
      </c>
      <c r="C326" s="62">
        <f t="shared" si="66"/>
        <v>32.600000000000193</v>
      </c>
      <c r="D326" s="63">
        <f t="shared" si="67"/>
        <v>0.96932515337423331</v>
      </c>
      <c r="E326" s="61">
        <f>Ship_List!$H$9/C326</f>
        <v>30.674846625766691</v>
      </c>
      <c r="F326" s="64">
        <f t="shared" si="68"/>
        <v>1095440</v>
      </c>
      <c r="G326" s="62">
        <f t="shared" si="59"/>
        <v>32.600000000000193</v>
      </c>
      <c r="H326" s="61">
        <f t="shared" si="64"/>
        <v>10954400</v>
      </c>
      <c r="I326" s="61">
        <f>Ship_List!$H$10/G326</f>
        <v>3067.4846625766691</v>
      </c>
      <c r="J326" s="63">
        <f t="shared" si="65"/>
        <v>0.96932515337423331</v>
      </c>
      <c r="K326" s="62">
        <f t="shared" si="61"/>
        <v>32.600000000000193</v>
      </c>
      <c r="L326" s="61">
        <f t="shared" si="62"/>
        <v>109544000</v>
      </c>
      <c r="M326">
        <f>Ship_List!$H$11/K326</f>
        <v>30674.846625766688</v>
      </c>
      <c r="N326" s="25">
        <f t="shared" si="63"/>
        <v>0.96932515337423331</v>
      </c>
    </row>
    <row r="327" spans="2:14" x14ac:dyDescent="0.3">
      <c r="B327" s="61">
        <f t="shared" si="58"/>
        <v>317</v>
      </c>
      <c r="C327" s="62">
        <f t="shared" si="66"/>
        <v>32.700000000000195</v>
      </c>
      <c r="D327" s="63">
        <f t="shared" si="67"/>
        <v>0.96941896024464846</v>
      </c>
      <c r="E327" s="61">
        <f>Ship_List!$H$9/C327</f>
        <v>30.581039755351501</v>
      </c>
      <c r="F327" s="64">
        <f t="shared" si="68"/>
        <v>1102392</v>
      </c>
      <c r="G327" s="62">
        <f t="shared" si="59"/>
        <v>32.700000000000195</v>
      </c>
      <c r="H327" s="61">
        <f t="shared" si="64"/>
        <v>11023920</v>
      </c>
      <c r="I327" s="61">
        <f>Ship_List!$H$10/G327</f>
        <v>3058.1039755351499</v>
      </c>
      <c r="J327" s="63">
        <f t="shared" si="65"/>
        <v>0.96941896024464846</v>
      </c>
      <c r="K327" s="62">
        <f t="shared" si="61"/>
        <v>32.700000000000195</v>
      </c>
      <c r="L327" s="61">
        <f t="shared" si="62"/>
        <v>110239200</v>
      </c>
      <c r="M327">
        <f>Ship_List!$H$11/K327</f>
        <v>30581.039755351499</v>
      </c>
      <c r="N327" s="25">
        <f t="shared" si="63"/>
        <v>0.96941896024464846</v>
      </c>
    </row>
    <row r="328" spans="2:14" x14ac:dyDescent="0.3">
      <c r="B328" s="61">
        <f t="shared" si="58"/>
        <v>318</v>
      </c>
      <c r="C328" s="62">
        <f t="shared" si="66"/>
        <v>32.800000000000196</v>
      </c>
      <c r="D328" s="63">
        <f t="shared" si="67"/>
        <v>0.96951219512195141</v>
      </c>
      <c r="E328" s="61">
        <f>Ship_List!$H$9/C328</f>
        <v>30.4878048780486</v>
      </c>
      <c r="F328" s="64">
        <f t="shared" si="68"/>
        <v>1109366</v>
      </c>
      <c r="G328" s="62">
        <f t="shared" si="59"/>
        <v>32.800000000000196</v>
      </c>
      <c r="H328" s="61">
        <f t="shared" si="64"/>
        <v>11093660</v>
      </c>
      <c r="I328" s="61">
        <f>Ship_List!$H$10/G328</f>
        <v>3048.7804878048596</v>
      </c>
      <c r="J328" s="63">
        <f t="shared" si="65"/>
        <v>0.96951219512195141</v>
      </c>
      <c r="K328" s="62">
        <f t="shared" si="61"/>
        <v>32.800000000000196</v>
      </c>
      <c r="L328" s="61">
        <f t="shared" si="62"/>
        <v>110936600</v>
      </c>
      <c r="M328">
        <f>Ship_List!$H$11/K328</f>
        <v>30487.804878048599</v>
      </c>
      <c r="N328" s="25">
        <f t="shared" si="63"/>
        <v>0.96951219512195141</v>
      </c>
    </row>
    <row r="329" spans="2:14" x14ac:dyDescent="0.3">
      <c r="B329" s="61">
        <f t="shared" si="58"/>
        <v>319</v>
      </c>
      <c r="C329" s="62">
        <f t="shared" si="66"/>
        <v>32.900000000000198</v>
      </c>
      <c r="D329" s="63">
        <f t="shared" si="67"/>
        <v>0.96960486322188466</v>
      </c>
      <c r="E329" s="61">
        <f>Ship_List!$H$9/C329</f>
        <v>30.395136778115319</v>
      </c>
      <c r="F329" s="64">
        <f t="shared" si="68"/>
        <v>1116362</v>
      </c>
      <c r="G329" s="62">
        <f t="shared" si="59"/>
        <v>32.900000000000198</v>
      </c>
      <c r="H329" s="61">
        <f t="shared" si="64"/>
        <v>11163620</v>
      </c>
      <c r="I329" s="61">
        <f>Ship_List!$H$10/G329</f>
        <v>3039.513677811532</v>
      </c>
      <c r="J329" s="63">
        <f t="shared" si="65"/>
        <v>0.96960486322188477</v>
      </c>
      <c r="K329" s="62">
        <f t="shared" si="61"/>
        <v>32.900000000000198</v>
      </c>
      <c r="L329" s="61">
        <f t="shared" si="62"/>
        <v>111636200</v>
      </c>
      <c r="M329">
        <f>Ship_List!$H$11/K329</f>
        <v>30395.13677811532</v>
      </c>
      <c r="N329" s="25">
        <f t="shared" si="63"/>
        <v>0.96960486322188466</v>
      </c>
    </row>
    <row r="330" spans="2:14" x14ac:dyDescent="0.3">
      <c r="B330" s="61">
        <f t="shared" si="58"/>
        <v>320</v>
      </c>
      <c r="C330" s="62">
        <f t="shared" si="66"/>
        <v>33.000000000000199</v>
      </c>
      <c r="D330" s="63">
        <f t="shared" si="67"/>
        <v>0.96969696969696983</v>
      </c>
      <c r="E330" s="61">
        <f>Ship_List!$H$9/C330</f>
        <v>30.30303030303012</v>
      </c>
      <c r="F330" s="64">
        <f t="shared" si="68"/>
        <v>1123380</v>
      </c>
      <c r="G330" s="62">
        <f t="shared" si="59"/>
        <v>33.000000000000199</v>
      </c>
      <c r="H330" s="61">
        <f t="shared" si="64"/>
        <v>11233800</v>
      </c>
      <c r="I330" s="61">
        <f>Ship_List!$H$10/G330</f>
        <v>3030.3030303030118</v>
      </c>
      <c r="J330" s="63">
        <f t="shared" si="65"/>
        <v>0.96969696969696995</v>
      </c>
      <c r="K330" s="62">
        <f t="shared" si="61"/>
        <v>33.000000000000199</v>
      </c>
      <c r="L330" s="61">
        <f t="shared" si="62"/>
        <v>112338000</v>
      </c>
      <c r="M330">
        <f>Ship_List!$H$11/K330</f>
        <v>30303.030303030122</v>
      </c>
      <c r="N330" s="25">
        <f t="shared" si="63"/>
        <v>0.96969696969696983</v>
      </c>
    </row>
    <row r="331" spans="2:14" x14ac:dyDescent="0.3">
      <c r="B331" s="61">
        <f t="shared" si="58"/>
        <v>321</v>
      </c>
      <c r="C331" s="62">
        <f t="shared" si="66"/>
        <v>33.1000000000002</v>
      </c>
      <c r="D331" s="63">
        <f t="shared" si="67"/>
        <v>0.96978851963746238</v>
      </c>
      <c r="E331" s="61">
        <f>Ship_List!$H$9/C331</f>
        <v>30.211480362537582</v>
      </c>
      <c r="F331" s="64">
        <f t="shared" si="68"/>
        <v>1130420</v>
      </c>
      <c r="G331" s="62">
        <f t="shared" si="59"/>
        <v>33.1000000000002</v>
      </c>
      <c r="H331" s="61">
        <f t="shared" si="64"/>
        <v>11304200</v>
      </c>
      <c r="I331" s="61">
        <f>Ship_List!$H$10/G331</f>
        <v>3021.1480362537582</v>
      </c>
      <c r="J331" s="63">
        <f t="shared" si="65"/>
        <v>0.96978851963746249</v>
      </c>
      <c r="K331" s="62">
        <f t="shared" si="61"/>
        <v>33.1000000000002</v>
      </c>
      <c r="L331" s="61">
        <f t="shared" si="62"/>
        <v>113042000</v>
      </c>
      <c r="M331">
        <f>Ship_List!$H$11/K331</f>
        <v>30211.480362537583</v>
      </c>
      <c r="N331" s="25">
        <f t="shared" si="63"/>
        <v>0.96978851963746249</v>
      </c>
    </row>
    <row r="332" spans="2:14" x14ac:dyDescent="0.3">
      <c r="B332" s="61">
        <f t="shared" ref="B332:B395" si="69">B331+1</f>
        <v>322</v>
      </c>
      <c r="C332" s="62">
        <f t="shared" si="66"/>
        <v>33.200000000000202</v>
      </c>
      <c r="D332" s="63">
        <f t="shared" si="67"/>
        <v>0.96987951807228934</v>
      </c>
      <c r="E332" s="61">
        <f>Ship_List!$H$9/C332</f>
        <v>30.12048192771066</v>
      </c>
      <c r="F332" s="64">
        <f t="shared" si="68"/>
        <v>1137482</v>
      </c>
      <c r="G332" s="62">
        <f t="shared" ref="G332:G395" si="70">G331+$E$6</f>
        <v>33.200000000000202</v>
      </c>
      <c r="H332" s="61">
        <f t="shared" si="64"/>
        <v>11374820</v>
      </c>
      <c r="I332" s="61">
        <f>Ship_List!$H$10/G332</f>
        <v>3012.0481927710662</v>
      </c>
      <c r="J332" s="63">
        <f t="shared" si="65"/>
        <v>0.96987951807228934</v>
      </c>
      <c r="K332" s="62">
        <f t="shared" ref="K332:K395" si="71">K331+$E$6</f>
        <v>33.200000000000202</v>
      </c>
      <c r="L332" s="61">
        <f t="shared" ref="L332:L395" si="72">H332*$F$6</f>
        <v>113748200</v>
      </c>
      <c r="M332">
        <f>Ship_List!$H$11/K332</f>
        <v>30120.481927710662</v>
      </c>
      <c r="N332" s="25">
        <f t="shared" ref="N332:N395" si="73">($M$10-M332)/$M$10</f>
        <v>0.96987951807228934</v>
      </c>
    </row>
    <row r="333" spans="2:14" x14ac:dyDescent="0.3">
      <c r="B333" s="61">
        <f t="shared" si="69"/>
        <v>323</v>
      </c>
      <c r="C333" s="62">
        <f t="shared" si="66"/>
        <v>33.300000000000203</v>
      </c>
      <c r="D333" s="63">
        <f t="shared" si="67"/>
        <v>0.9699699699699702</v>
      </c>
      <c r="E333" s="61">
        <f>Ship_List!$H$9/C333</f>
        <v>30.030030030029845</v>
      </c>
      <c r="F333" s="64">
        <f t="shared" si="68"/>
        <v>1144566</v>
      </c>
      <c r="G333" s="62">
        <f t="shared" si="70"/>
        <v>33.300000000000203</v>
      </c>
      <c r="H333" s="61">
        <f t="shared" ref="H333:H396" si="74">F333*$F$6</f>
        <v>11445660</v>
      </c>
      <c r="I333" s="61">
        <f>Ship_List!$H$10/G333</f>
        <v>3003.0030030029848</v>
      </c>
      <c r="J333" s="63">
        <f t="shared" ref="J333:J396" si="75">($I$10-I333)/$I$10</f>
        <v>0.96996996996997009</v>
      </c>
      <c r="K333" s="62">
        <f t="shared" si="71"/>
        <v>33.300000000000203</v>
      </c>
      <c r="L333" s="61">
        <f t="shared" si="72"/>
        <v>114456600</v>
      </c>
      <c r="M333">
        <f>Ship_List!$H$11/K333</f>
        <v>30030.030030029848</v>
      </c>
      <c r="N333" s="25">
        <f t="shared" si="73"/>
        <v>0.9699699699699702</v>
      </c>
    </row>
    <row r="334" spans="2:14" x14ac:dyDescent="0.3">
      <c r="B334" s="61">
        <f t="shared" si="69"/>
        <v>324</v>
      </c>
      <c r="C334" s="62">
        <f t="shared" si="66"/>
        <v>33.400000000000205</v>
      </c>
      <c r="D334" s="63">
        <f t="shared" si="67"/>
        <v>0.97005988023952117</v>
      </c>
      <c r="E334" s="61">
        <f>Ship_List!$H$9/C334</f>
        <v>29.940119760478858</v>
      </c>
      <c r="F334" s="64">
        <f t="shared" si="68"/>
        <v>1151672</v>
      </c>
      <c r="G334" s="62">
        <f t="shared" si="70"/>
        <v>33.400000000000205</v>
      </c>
      <c r="H334" s="61">
        <f t="shared" si="74"/>
        <v>11516720</v>
      </c>
      <c r="I334" s="61">
        <f>Ship_List!$H$10/G334</f>
        <v>2994.011976047886</v>
      </c>
      <c r="J334" s="63">
        <f t="shared" si="75"/>
        <v>0.97005988023952117</v>
      </c>
      <c r="K334" s="62">
        <f t="shared" si="71"/>
        <v>33.400000000000205</v>
      </c>
      <c r="L334" s="61">
        <f t="shared" si="72"/>
        <v>115167200</v>
      </c>
      <c r="M334">
        <f>Ship_List!$H$11/K334</f>
        <v>29940.119760478858</v>
      </c>
      <c r="N334" s="25">
        <f t="shared" si="73"/>
        <v>0.97005988023952117</v>
      </c>
    </row>
    <row r="335" spans="2:14" x14ac:dyDescent="0.3">
      <c r="B335" s="61">
        <f t="shared" si="69"/>
        <v>325</v>
      </c>
      <c r="C335" s="62">
        <f t="shared" si="66"/>
        <v>33.500000000000206</v>
      </c>
      <c r="D335" s="63">
        <f t="shared" si="67"/>
        <v>0.97014925373134353</v>
      </c>
      <c r="E335" s="61">
        <f>Ship_List!$H$9/C335</f>
        <v>29.850746268656533</v>
      </c>
      <c r="F335" s="64">
        <f t="shared" si="68"/>
        <v>1158800</v>
      </c>
      <c r="G335" s="62">
        <f t="shared" si="70"/>
        <v>33.500000000000206</v>
      </c>
      <c r="H335" s="61">
        <f t="shared" si="74"/>
        <v>11588000</v>
      </c>
      <c r="I335" s="61">
        <f>Ship_List!$H$10/G335</f>
        <v>2985.0746268656535</v>
      </c>
      <c r="J335" s="63">
        <f t="shared" si="75"/>
        <v>0.97014925373134353</v>
      </c>
      <c r="K335" s="62">
        <f t="shared" si="71"/>
        <v>33.500000000000206</v>
      </c>
      <c r="L335" s="61">
        <f t="shared" si="72"/>
        <v>115880000</v>
      </c>
      <c r="M335">
        <f>Ship_List!$H$11/K335</f>
        <v>29850.746268656534</v>
      </c>
      <c r="N335" s="25">
        <f t="shared" si="73"/>
        <v>0.97014925373134342</v>
      </c>
    </row>
    <row r="336" spans="2:14" x14ac:dyDescent="0.3">
      <c r="B336" s="61">
        <f t="shared" si="69"/>
        <v>326</v>
      </c>
      <c r="C336" s="62">
        <f t="shared" si="66"/>
        <v>33.600000000000207</v>
      </c>
      <c r="D336" s="63">
        <f t="shared" si="67"/>
        <v>0.97023809523809545</v>
      </c>
      <c r="E336" s="61">
        <f>Ship_List!$H$9/C336</f>
        <v>29.761904761904578</v>
      </c>
      <c r="F336" s="64">
        <f t="shared" si="68"/>
        <v>1165950</v>
      </c>
      <c r="G336" s="62">
        <f t="shared" si="70"/>
        <v>33.600000000000207</v>
      </c>
      <c r="H336" s="61">
        <f t="shared" si="74"/>
        <v>11659500</v>
      </c>
      <c r="I336" s="61">
        <f>Ship_List!$H$10/G336</f>
        <v>2976.190476190458</v>
      </c>
      <c r="J336" s="63">
        <f t="shared" si="75"/>
        <v>0.97023809523809545</v>
      </c>
      <c r="K336" s="62">
        <f t="shared" si="71"/>
        <v>33.600000000000207</v>
      </c>
      <c r="L336" s="61">
        <f t="shared" si="72"/>
        <v>116595000</v>
      </c>
      <c r="M336">
        <f>Ship_List!$H$11/K336</f>
        <v>29761.904761904578</v>
      </c>
      <c r="N336" s="25">
        <f t="shared" si="73"/>
        <v>0.97023809523809534</v>
      </c>
    </row>
    <row r="337" spans="2:14" x14ac:dyDescent="0.3">
      <c r="B337" s="61">
        <f t="shared" si="69"/>
        <v>327</v>
      </c>
      <c r="C337" s="62">
        <f t="shared" si="66"/>
        <v>33.700000000000209</v>
      </c>
      <c r="D337" s="63">
        <f t="shared" si="67"/>
        <v>0.97032640949554916</v>
      </c>
      <c r="E337" s="61">
        <f>Ship_List!$H$9/C337</f>
        <v>29.673590504450853</v>
      </c>
      <c r="F337" s="64">
        <f t="shared" si="68"/>
        <v>1173122</v>
      </c>
      <c r="G337" s="62">
        <f t="shared" si="70"/>
        <v>33.700000000000209</v>
      </c>
      <c r="H337" s="61">
        <f t="shared" si="74"/>
        <v>11731220</v>
      </c>
      <c r="I337" s="61">
        <f>Ship_List!$H$10/G337</f>
        <v>2967.3590504450854</v>
      </c>
      <c r="J337" s="63">
        <f t="shared" si="75"/>
        <v>0.97032640949554916</v>
      </c>
      <c r="K337" s="62">
        <f t="shared" si="71"/>
        <v>33.700000000000209</v>
      </c>
      <c r="L337" s="61">
        <f t="shared" si="72"/>
        <v>117312200</v>
      </c>
      <c r="M337">
        <f>Ship_List!$H$11/K337</f>
        <v>29673.590504450854</v>
      </c>
      <c r="N337" s="25">
        <f t="shared" si="73"/>
        <v>0.97032640949554916</v>
      </c>
    </row>
    <row r="338" spans="2:14" x14ac:dyDescent="0.3">
      <c r="B338" s="61">
        <f t="shared" si="69"/>
        <v>328</v>
      </c>
      <c r="C338" s="62">
        <f t="shared" si="66"/>
        <v>33.80000000000021</v>
      </c>
      <c r="D338" s="63">
        <f t="shared" si="67"/>
        <v>0.97041420118343213</v>
      </c>
      <c r="E338" s="61">
        <f>Ship_List!$H$9/C338</f>
        <v>29.585798816567863</v>
      </c>
      <c r="F338" s="64">
        <f t="shared" si="68"/>
        <v>1180316</v>
      </c>
      <c r="G338" s="62">
        <f t="shared" si="70"/>
        <v>33.80000000000021</v>
      </c>
      <c r="H338" s="61">
        <f t="shared" si="74"/>
        <v>11803160</v>
      </c>
      <c r="I338" s="61">
        <f>Ship_List!$H$10/G338</f>
        <v>2958.5798816567863</v>
      </c>
      <c r="J338" s="63">
        <f t="shared" si="75"/>
        <v>0.97041420118343213</v>
      </c>
      <c r="K338" s="62">
        <f t="shared" si="71"/>
        <v>33.80000000000021</v>
      </c>
      <c r="L338" s="61">
        <f t="shared" si="72"/>
        <v>118031600</v>
      </c>
      <c r="M338">
        <f>Ship_List!$H$11/K338</f>
        <v>29585.798816567862</v>
      </c>
      <c r="N338" s="25">
        <f t="shared" si="73"/>
        <v>0.97041420118343213</v>
      </c>
    </row>
    <row r="339" spans="2:14" x14ac:dyDescent="0.3">
      <c r="B339" s="61">
        <f t="shared" si="69"/>
        <v>329</v>
      </c>
      <c r="C339" s="62">
        <f t="shared" si="66"/>
        <v>33.900000000000212</v>
      </c>
      <c r="D339" s="63">
        <f t="shared" si="67"/>
        <v>0.97050147492625383</v>
      </c>
      <c r="E339" s="61">
        <f>Ship_List!$H$9/C339</f>
        <v>29.49852507374613</v>
      </c>
      <c r="F339" s="64">
        <f t="shared" si="68"/>
        <v>1187532</v>
      </c>
      <c r="G339" s="62">
        <f t="shared" si="70"/>
        <v>33.900000000000212</v>
      </c>
      <c r="H339" s="61">
        <f t="shared" si="74"/>
        <v>11875320</v>
      </c>
      <c r="I339" s="61">
        <f>Ship_List!$H$10/G339</f>
        <v>2949.8525073746127</v>
      </c>
      <c r="J339" s="63">
        <f t="shared" si="75"/>
        <v>0.97050147492625383</v>
      </c>
      <c r="K339" s="62">
        <f t="shared" si="71"/>
        <v>33.900000000000212</v>
      </c>
      <c r="L339" s="61">
        <f t="shared" si="72"/>
        <v>118753200</v>
      </c>
      <c r="M339">
        <f>Ship_List!$H$11/K339</f>
        <v>29498.525073746128</v>
      </c>
      <c r="N339" s="25">
        <f t="shared" si="73"/>
        <v>0.97050147492625394</v>
      </c>
    </row>
    <row r="340" spans="2:14" x14ac:dyDescent="0.3">
      <c r="B340" s="61">
        <f t="shared" si="69"/>
        <v>330</v>
      </c>
      <c r="C340" s="62">
        <f t="shared" si="66"/>
        <v>34.000000000000213</v>
      </c>
      <c r="D340" s="63">
        <f t="shared" si="67"/>
        <v>0.97058823529411775</v>
      </c>
      <c r="E340" s="61">
        <f>Ship_List!$H$9/C340</f>
        <v>29.41176470588217</v>
      </c>
      <c r="F340" s="64">
        <f t="shared" si="68"/>
        <v>1194770</v>
      </c>
      <c r="G340" s="62">
        <f t="shared" si="70"/>
        <v>34.000000000000213</v>
      </c>
      <c r="H340" s="61">
        <f t="shared" si="74"/>
        <v>11947700</v>
      </c>
      <c r="I340" s="61">
        <f>Ship_List!$H$10/G340</f>
        <v>2941.1764705882169</v>
      </c>
      <c r="J340" s="63">
        <f t="shared" si="75"/>
        <v>0.97058823529411775</v>
      </c>
      <c r="K340" s="62">
        <f t="shared" si="71"/>
        <v>34.000000000000213</v>
      </c>
      <c r="L340" s="61">
        <f t="shared" si="72"/>
        <v>119477000</v>
      </c>
      <c r="M340">
        <f>Ship_List!$H$11/K340</f>
        <v>29411.764705882168</v>
      </c>
      <c r="N340" s="25">
        <f t="shared" si="73"/>
        <v>0.97058823529411786</v>
      </c>
    </row>
    <row r="341" spans="2:14" x14ac:dyDescent="0.3">
      <c r="B341" s="61">
        <f t="shared" si="69"/>
        <v>331</v>
      </c>
      <c r="C341" s="62">
        <f t="shared" si="66"/>
        <v>34.100000000000215</v>
      </c>
      <c r="D341" s="63">
        <f t="shared" si="67"/>
        <v>0.9706744868035192</v>
      </c>
      <c r="E341" s="61">
        <f>Ship_List!$H$9/C341</f>
        <v>29.325513196480752</v>
      </c>
      <c r="F341" s="64">
        <f t="shared" si="68"/>
        <v>1202030</v>
      </c>
      <c r="G341" s="62">
        <f t="shared" si="70"/>
        <v>34.100000000000215</v>
      </c>
      <c r="H341" s="61">
        <f t="shared" si="74"/>
        <v>12020300</v>
      </c>
      <c r="I341" s="61">
        <f>Ship_List!$H$10/G341</f>
        <v>2932.5513196480756</v>
      </c>
      <c r="J341" s="63">
        <f t="shared" si="75"/>
        <v>0.9706744868035192</v>
      </c>
      <c r="K341" s="62">
        <f t="shared" si="71"/>
        <v>34.100000000000215</v>
      </c>
      <c r="L341" s="61">
        <f t="shared" si="72"/>
        <v>120203000</v>
      </c>
      <c r="M341">
        <f>Ship_List!$H$11/K341</f>
        <v>29325.513196480755</v>
      </c>
      <c r="N341" s="25">
        <f t="shared" si="73"/>
        <v>0.9706744868035192</v>
      </c>
    </row>
    <row r="342" spans="2:14" x14ac:dyDescent="0.3">
      <c r="B342" s="61">
        <f t="shared" si="69"/>
        <v>332</v>
      </c>
      <c r="C342" s="62">
        <f t="shared" si="66"/>
        <v>34.200000000000216</v>
      </c>
      <c r="D342" s="63">
        <f t="shared" si="67"/>
        <v>0.97076023391812882</v>
      </c>
      <c r="E342" s="61">
        <f>Ship_List!$H$9/C342</f>
        <v>29.23976608187116</v>
      </c>
      <c r="F342" s="64">
        <f t="shared" si="68"/>
        <v>1209312</v>
      </c>
      <c r="G342" s="62">
        <f t="shared" si="70"/>
        <v>34.200000000000216</v>
      </c>
      <c r="H342" s="61">
        <f t="shared" si="74"/>
        <v>12093120</v>
      </c>
      <c r="I342" s="61">
        <f>Ship_List!$H$10/G342</f>
        <v>2923.9766081871162</v>
      </c>
      <c r="J342" s="63">
        <f t="shared" si="75"/>
        <v>0.97076023391812882</v>
      </c>
      <c r="K342" s="62">
        <f t="shared" si="71"/>
        <v>34.200000000000216</v>
      </c>
      <c r="L342" s="61">
        <f t="shared" si="72"/>
        <v>120931200</v>
      </c>
      <c r="M342">
        <f>Ship_List!$H$11/K342</f>
        <v>29239.766081871159</v>
      </c>
      <c r="N342" s="25">
        <f t="shared" si="73"/>
        <v>0.97076023391812893</v>
      </c>
    </row>
    <row r="343" spans="2:14" x14ac:dyDescent="0.3">
      <c r="B343" s="61">
        <f t="shared" si="69"/>
        <v>333</v>
      </c>
      <c r="C343" s="62">
        <f t="shared" si="66"/>
        <v>34.300000000000217</v>
      </c>
      <c r="D343" s="63">
        <f t="shared" si="67"/>
        <v>0.97084548104956281</v>
      </c>
      <c r="E343" s="61">
        <f>Ship_List!$H$9/C343</f>
        <v>29.154518950437133</v>
      </c>
      <c r="F343" s="64">
        <f t="shared" si="68"/>
        <v>1216616</v>
      </c>
      <c r="G343" s="62">
        <f t="shared" si="70"/>
        <v>34.300000000000217</v>
      </c>
      <c r="H343" s="61">
        <f t="shared" si="74"/>
        <v>12166160</v>
      </c>
      <c r="I343" s="61">
        <f>Ship_List!$H$10/G343</f>
        <v>2915.4518950437132</v>
      </c>
      <c r="J343" s="63">
        <f t="shared" si="75"/>
        <v>0.97084548104956281</v>
      </c>
      <c r="K343" s="62">
        <f t="shared" si="71"/>
        <v>34.300000000000217</v>
      </c>
      <c r="L343" s="61">
        <f t="shared" si="72"/>
        <v>121661600</v>
      </c>
      <c r="M343">
        <f>Ship_List!$H$11/K343</f>
        <v>29154.518950437134</v>
      </c>
      <c r="N343" s="25">
        <f t="shared" si="73"/>
        <v>0.97084548104956292</v>
      </c>
    </row>
    <row r="344" spans="2:14" x14ac:dyDescent="0.3">
      <c r="B344" s="61">
        <f t="shared" si="69"/>
        <v>334</v>
      </c>
      <c r="C344" s="62">
        <f t="shared" si="66"/>
        <v>34.400000000000219</v>
      </c>
      <c r="D344" s="63">
        <f t="shared" si="67"/>
        <v>0.97093023255813982</v>
      </c>
      <c r="E344" s="61">
        <f>Ship_List!$H$9/C344</f>
        <v>29.069767441860279</v>
      </c>
      <c r="F344" s="64">
        <f t="shared" si="68"/>
        <v>1223942</v>
      </c>
      <c r="G344" s="62">
        <f t="shared" si="70"/>
        <v>34.400000000000219</v>
      </c>
      <c r="H344" s="61">
        <f t="shared" si="74"/>
        <v>12239420</v>
      </c>
      <c r="I344" s="61">
        <f>Ship_List!$H$10/G344</f>
        <v>2906.9767441860281</v>
      </c>
      <c r="J344" s="63">
        <f t="shared" si="75"/>
        <v>0.97093023255813971</v>
      </c>
      <c r="K344" s="62">
        <f t="shared" si="71"/>
        <v>34.400000000000219</v>
      </c>
      <c r="L344" s="61">
        <f t="shared" si="72"/>
        <v>122394200</v>
      </c>
      <c r="M344">
        <f>Ship_List!$H$11/K344</f>
        <v>29069.76744186028</v>
      </c>
      <c r="N344" s="25">
        <f t="shared" si="73"/>
        <v>0.97093023255813971</v>
      </c>
    </row>
    <row r="345" spans="2:14" x14ac:dyDescent="0.3">
      <c r="B345" s="61">
        <f t="shared" si="69"/>
        <v>335</v>
      </c>
      <c r="C345" s="62">
        <f t="shared" si="66"/>
        <v>34.50000000000022</v>
      </c>
      <c r="D345" s="63">
        <f t="shared" si="67"/>
        <v>0.97101449275362339</v>
      </c>
      <c r="E345" s="61">
        <f>Ship_List!$H$9/C345</f>
        <v>28.985507246376628</v>
      </c>
      <c r="F345" s="64">
        <f t="shared" si="68"/>
        <v>1231290</v>
      </c>
      <c r="G345" s="62">
        <f t="shared" si="70"/>
        <v>34.50000000000022</v>
      </c>
      <c r="H345" s="61">
        <f t="shared" si="74"/>
        <v>12312900</v>
      </c>
      <c r="I345" s="61">
        <f>Ship_List!$H$10/G345</f>
        <v>2898.5507246376628</v>
      </c>
      <c r="J345" s="63">
        <f t="shared" si="75"/>
        <v>0.97101449275362339</v>
      </c>
      <c r="K345" s="62">
        <f t="shared" si="71"/>
        <v>34.50000000000022</v>
      </c>
      <c r="L345" s="61">
        <f t="shared" si="72"/>
        <v>123129000</v>
      </c>
      <c r="M345">
        <f>Ship_List!$H$11/K345</f>
        <v>28985.507246376626</v>
      </c>
      <c r="N345" s="25">
        <f t="shared" si="73"/>
        <v>0.97101449275362339</v>
      </c>
    </row>
    <row r="346" spans="2:14" x14ac:dyDescent="0.3">
      <c r="B346" s="61">
        <f t="shared" si="69"/>
        <v>336</v>
      </c>
      <c r="C346" s="62">
        <f t="shared" si="66"/>
        <v>34.600000000000222</v>
      </c>
      <c r="D346" s="63">
        <f t="shared" si="67"/>
        <v>0.97109826589595405</v>
      </c>
      <c r="E346" s="61">
        <f>Ship_List!$H$9/C346</f>
        <v>28.901734104046056</v>
      </c>
      <c r="F346" s="64">
        <f t="shared" si="68"/>
        <v>1238660</v>
      </c>
      <c r="G346" s="62">
        <f t="shared" si="70"/>
        <v>34.600000000000222</v>
      </c>
      <c r="H346" s="61">
        <f t="shared" si="74"/>
        <v>12386600</v>
      </c>
      <c r="I346" s="61">
        <f>Ship_List!$H$10/G346</f>
        <v>2890.1734104046059</v>
      </c>
      <c r="J346" s="63">
        <f t="shared" si="75"/>
        <v>0.97109826589595394</v>
      </c>
      <c r="K346" s="62">
        <f t="shared" si="71"/>
        <v>34.600000000000222</v>
      </c>
      <c r="L346" s="61">
        <f t="shared" si="72"/>
        <v>123866000</v>
      </c>
      <c r="M346">
        <f>Ship_List!$H$11/K346</f>
        <v>28901.734104046056</v>
      </c>
      <c r="N346" s="25">
        <f t="shared" si="73"/>
        <v>0.97109826589595394</v>
      </c>
    </row>
    <row r="347" spans="2:14" x14ac:dyDescent="0.3">
      <c r="B347" s="61">
        <f t="shared" si="69"/>
        <v>337</v>
      </c>
      <c r="C347" s="62">
        <f t="shared" si="66"/>
        <v>34.700000000000223</v>
      </c>
      <c r="D347" s="63">
        <f t="shared" si="67"/>
        <v>0.97118155619596569</v>
      </c>
      <c r="E347" s="61">
        <f>Ship_List!$H$9/C347</f>
        <v>28.818443804034398</v>
      </c>
      <c r="F347" s="64">
        <f t="shared" si="68"/>
        <v>1246052</v>
      </c>
      <c r="G347" s="62">
        <f t="shared" si="70"/>
        <v>34.700000000000223</v>
      </c>
      <c r="H347" s="61">
        <f t="shared" si="74"/>
        <v>12460520</v>
      </c>
      <c r="I347" s="61">
        <f>Ship_List!$H$10/G347</f>
        <v>2881.8443804034396</v>
      </c>
      <c r="J347" s="63">
        <f t="shared" si="75"/>
        <v>0.97118155619596569</v>
      </c>
      <c r="K347" s="62">
        <f t="shared" si="71"/>
        <v>34.700000000000223</v>
      </c>
      <c r="L347" s="61">
        <f t="shared" si="72"/>
        <v>124605200</v>
      </c>
      <c r="M347">
        <f>Ship_List!$H$11/K347</f>
        <v>28818.443804034396</v>
      </c>
      <c r="N347" s="25">
        <f t="shared" si="73"/>
        <v>0.97118155619596558</v>
      </c>
    </row>
    <row r="348" spans="2:14" x14ac:dyDescent="0.3">
      <c r="B348" s="61">
        <f t="shared" si="69"/>
        <v>338</v>
      </c>
      <c r="C348" s="62">
        <f t="shared" si="66"/>
        <v>34.800000000000225</v>
      </c>
      <c r="D348" s="63">
        <f t="shared" si="67"/>
        <v>0.97126436781609204</v>
      </c>
      <c r="E348" s="61">
        <f>Ship_List!$H$9/C348</f>
        <v>28.73563218390786</v>
      </c>
      <c r="F348" s="64">
        <f t="shared" si="68"/>
        <v>1253466</v>
      </c>
      <c r="G348" s="62">
        <f t="shared" si="70"/>
        <v>34.800000000000225</v>
      </c>
      <c r="H348" s="61">
        <f t="shared" si="74"/>
        <v>12534660</v>
      </c>
      <c r="I348" s="61">
        <f>Ship_List!$H$10/G348</f>
        <v>2873.563218390786</v>
      </c>
      <c r="J348" s="63">
        <f t="shared" si="75"/>
        <v>0.97126436781609216</v>
      </c>
      <c r="K348" s="62">
        <f t="shared" si="71"/>
        <v>34.800000000000225</v>
      </c>
      <c r="L348" s="61">
        <f t="shared" si="72"/>
        <v>125346600</v>
      </c>
      <c r="M348">
        <f>Ship_List!$H$11/K348</f>
        <v>28735.632183907859</v>
      </c>
      <c r="N348" s="25">
        <f t="shared" si="73"/>
        <v>0.97126436781609204</v>
      </c>
    </row>
    <row r="349" spans="2:14" x14ac:dyDescent="0.3">
      <c r="B349" s="61">
        <f t="shared" si="69"/>
        <v>339</v>
      </c>
      <c r="C349" s="62">
        <f t="shared" si="66"/>
        <v>34.900000000000226</v>
      </c>
      <c r="D349" s="63">
        <f t="shared" si="67"/>
        <v>0.97134670487106045</v>
      </c>
      <c r="E349" s="61">
        <f>Ship_List!$H$9/C349</f>
        <v>28.653295128939643</v>
      </c>
      <c r="F349" s="64">
        <f t="shared" si="68"/>
        <v>1260902</v>
      </c>
      <c r="G349" s="62">
        <f t="shared" si="70"/>
        <v>34.900000000000226</v>
      </c>
      <c r="H349" s="61">
        <f t="shared" si="74"/>
        <v>12609020</v>
      </c>
      <c r="I349" s="61">
        <f>Ship_List!$H$10/G349</f>
        <v>2865.3295128939644</v>
      </c>
      <c r="J349" s="63">
        <f t="shared" si="75"/>
        <v>0.97134670487106034</v>
      </c>
      <c r="K349" s="62">
        <f t="shared" si="71"/>
        <v>34.900000000000226</v>
      </c>
      <c r="L349" s="61">
        <f t="shared" si="72"/>
        <v>126090200</v>
      </c>
      <c r="M349">
        <f>Ship_List!$H$11/K349</f>
        <v>28653.295128939644</v>
      </c>
      <c r="N349" s="25">
        <f t="shared" si="73"/>
        <v>0.97134670487106034</v>
      </c>
    </row>
    <row r="350" spans="2:14" x14ac:dyDescent="0.3">
      <c r="B350" s="61">
        <f t="shared" si="69"/>
        <v>340</v>
      </c>
      <c r="C350" s="62">
        <f t="shared" si="66"/>
        <v>35.000000000000227</v>
      </c>
      <c r="D350" s="63">
        <f t="shared" si="67"/>
        <v>0.97142857142857153</v>
      </c>
      <c r="E350" s="61">
        <f>Ship_List!$H$9/C350</f>
        <v>28.571428571428385</v>
      </c>
      <c r="F350" s="64">
        <f t="shared" si="68"/>
        <v>1268360</v>
      </c>
      <c r="G350" s="62">
        <f t="shared" si="70"/>
        <v>35.000000000000227</v>
      </c>
      <c r="H350" s="61">
        <f t="shared" si="74"/>
        <v>12683600</v>
      </c>
      <c r="I350" s="61">
        <f>Ship_List!$H$10/G350</f>
        <v>2857.1428571428387</v>
      </c>
      <c r="J350" s="63">
        <f t="shared" si="75"/>
        <v>0.97142857142857164</v>
      </c>
      <c r="K350" s="62">
        <f t="shared" si="71"/>
        <v>35.000000000000227</v>
      </c>
      <c r="L350" s="61">
        <f t="shared" si="72"/>
        <v>126836000</v>
      </c>
      <c r="M350">
        <f>Ship_List!$H$11/K350</f>
        <v>28571.428571428387</v>
      </c>
      <c r="N350" s="25">
        <f t="shared" si="73"/>
        <v>0.97142857142857164</v>
      </c>
    </row>
    <row r="351" spans="2:14" x14ac:dyDescent="0.3">
      <c r="B351" s="61">
        <f t="shared" si="69"/>
        <v>341</v>
      </c>
      <c r="C351" s="62">
        <f t="shared" si="66"/>
        <v>35.100000000000229</v>
      </c>
      <c r="D351" s="63">
        <f t="shared" si="67"/>
        <v>0.97150997150997176</v>
      </c>
      <c r="E351" s="61">
        <f>Ship_List!$H$9/C351</f>
        <v>28.490028490028305</v>
      </c>
      <c r="F351" s="64">
        <f t="shared" si="68"/>
        <v>1275840</v>
      </c>
      <c r="G351" s="62">
        <f t="shared" si="70"/>
        <v>35.100000000000229</v>
      </c>
      <c r="H351" s="61">
        <f t="shared" si="74"/>
        <v>12758400</v>
      </c>
      <c r="I351" s="61">
        <f>Ship_List!$H$10/G351</f>
        <v>2849.0028490028303</v>
      </c>
      <c r="J351" s="63">
        <f t="shared" si="75"/>
        <v>0.97150997150997165</v>
      </c>
      <c r="K351" s="62">
        <f t="shared" si="71"/>
        <v>35.100000000000229</v>
      </c>
      <c r="L351" s="61">
        <f t="shared" si="72"/>
        <v>127584000</v>
      </c>
      <c r="M351">
        <f>Ship_List!$H$11/K351</f>
        <v>28490.028490028304</v>
      </c>
      <c r="N351" s="25">
        <f t="shared" si="73"/>
        <v>0.97150997150997165</v>
      </c>
    </row>
    <row r="352" spans="2:14" x14ac:dyDescent="0.3">
      <c r="B352" s="61">
        <f t="shared" si="69"/>
        <v>342</v>
      </c>
      <c r="C352" s="62">
        <f t="shared" si="66"/>
        <v>35.20000000000023</v>
      </c>
      <c r="D352" s="63">
        <f t="shared" si="67"/>
        <v>0.97159090909090928</v>
      </c>
      <c r="E352" s="61">
        <f>Ship_List!$H$9/C352</f>
        <v>28.409090909090722</v>
      </c>
      <c r="F352" s="64">
        <f t="shared" si="68"/>
        <v>1283342</v>
      </c>
      <c r="G352" s="62">
        <f t="shared" si="70"/>
        <v>35.20000000000023</v>
      </c>
      <c r="H352" s="61">
        <f t="shared" si="74"/>
        <v>12833420</v>
      </c>
      <c r="I352" s="61">
        <f>Ship_List!$H$10/G352</f>
        <v>2840.9090909090723</v>
      </c>
      <c r="J352" s="63">
        <f t="shared" si="75"/>
        <v>0.97159090909090928</v>
      </c>
      <c r="K352" s="62">
        <f t="shared" si="71"/>
        <v>35.20000000000023</v>
      </c>
      <c r="L352" s="61">
        <f t="shared" si="72"/>
        <v>128334200</v>
      </c>
      <c r="M352">
        <f>Ship_List!$H$11/K352</f>
        <v>28409.090909090723</v>
      </c>
      <c r="N352" s="25">
        <f t="shared" si="73"/>
        <v>0.97159090909090928</v>
      </c>
    </row>
    <row r="353" spans="2:14" x14ac:dyDescent="0.3">
      <c r="B353" s="61">
        <f t="shared" si="69"/>
        <v>343</v>
      </c>
      <c r="C353" s="62">
        <f t="shared" si="66"/>
        <v>35.300000000000232</v>
      </c>
      <c r="D353" s="63">
        <f t="shared" si="67"/>
        <v>0.97167138810198317</v>
      </c>
      <c r="E353" s="61">
        <f>Ship_List!$H$9/C353</f>
        <v>28.32861189801681</v>
      </c>
      <c r="F353" s="64">
        <f t="shared" si="68"/>
        <v>1290866</v>
      </c>
      <c r="G353" s="62">
        <f t="shared" si="70"/>
        <v>35.300000000000232</v>
      </c>
      <c r="H353" s="61">
        <f t="shared" si="74"/>
        <v>12908660</v>
      </c>
      <c r="I353" s="61">
        <f>Ship_List!$H$10/G353</f>
        <v>2832.8611898016811</v>
      </c>
      <c r="J353" s="63">
        <f t="shared" si="75"/>
        <v>0.97167138810198317</v>
      </c>
      <c r="K353" s="62">
        <f t="shared" si="71"/>
        <v>35.300000000000232</v>
      </c>
      <c r="L353" s="61">
        <f t="shared" si="72"/>
        <v>129086600</v>
      </c>
      <c r="M353">
        <f>Ship_List!$H$11/K353</f>
        <v>28328.61189801681</v>
      </c>
      <c r="N353" s="25">
        <f t="shared" si="73"/>
        <v>0.97167138810198328</v>
      </c>
    </row>
    <row r="354" spans="2:14" x14ac:dyDescent="0.3">
      <c r="B354" s="61">
        <f t="shared" si="69"/>
        <v>344</v>
      </c>
      <c r="C354" s="62">
        <f t="shared" si="66"/>
        <v>35.400000000000233</v>
      </c>
      <c r="D354" s="63">
        <f t="shared" si="67"/>
        <v>0.97175141242937868</v>
      </c>
      <c r="E354" s="61">
        <f>Ship_List!$H$9/C354</f>
        <v>28.248587570621282</v>
      </c>
      <c r="F354" s="64">
        <f t="shared" si="68"/>
        <v>1298412</v>
      </c>
      <c r="G354" s="62">
        <f t="shared" si="70"/>
        <v>35.400000000000233</v>
      </c>
      <c r="H354" s="61">
        <f t="shared" si="74"/>
        <v>12984120</v>
      </c>
      <c r="I354" s="61">
        <f>Ship_List!$H$10/G354</f>
        <v>2824.8587570621285</v>
      </c>
      <c r="J354" s="63">
        <f t="shared" si="75"/>
        <v>0.97175141242937868</v>
      </c>
      <c r="K354" s="62">
        <f t="shared" si="71"/>
        <v>35.400000000000233</v>
      </c>
      <c r="L354" s="61">
        <f t="shared" si="72"/>
        <v>129841200</v>
      </c>
      <c r="M354">
        <f>Ship_List!$H$11/K354</f>
        <v>28248.587570621283</v>
      </c>
      <c r="N354" s="25">
        <f t="shared" si="73"/>
        <v>0.97175141242937868</v>
      </c>
    </row>
    <row r="355" spans="2:14" x14ac:dyDescent="0.3">
      <c r="B355" s="61">
        <f t="shared" si="69"/>
        <v>345</v>
      </c>
      <c r="C355" s="62">
        <f t="shared" si="66"/>
        <v>35.500000000000234</v>
      </c>
      <c r="D355" s="63">
        <f t="shared" si="67"/>
        <v>0.97183098591549311</v>
      </c>
      <c r="E355" s="61">
        <f>Ship_List!$H$9/C355</f>
        <v>28.169014084506856</v>
      </c>
      <c r="F355" s="64">
        <f t="shared" si="68"/>
        <v>1305980</v>
      </c>
      <c r="G355" s="62">
        <f t="shared" si="70"/>
        <v>35.500000000000234</v>
      </c>
      <c r="H355" s="61">
        <f t="shared" si="74"/>
        <v>13059800</v>
      </c>
      <c r="I355" s="61">
        <f>Ship_List!$H$10/G355</f>
        <v>2816.9014084506857</v>
      </c>
      <c r="J355" s="63">
        <f t="shared" si="75"/>
        <v>0.97183098591549311</v>
      </c>
      <c r="K355" s="62">
        <f t="shared" si="71"/>
        <v>35.500000000000234</v>
      </c>
      <c r="L355" s="61">
        <f t="shared" si="72"/>
        <v>130598000</v>
      </c>
      <c r="M355">
        <f>Ship_List!$H$11/K355</f>
        <v>28169.014084506856</v>
      </c>
      <c r="N355" s="25">
        <f t="shared" si="73"/>
        <v>0.97183098591549311</v>
      </c>
    </row>
    <row r="356" spans="2:14" x14ac:dyDescent="0.3">
      <c r="B356" s="61">
        <f t="shared" si="69"/>
        <v>346</v>
      </c>
      <c r="C356" s="62">
        <f t="shared" si="66"/>
        <v>35.600000000000236</v>
      </c>
      <c r="D356" s="63">
        <f t="shared" si="67"/>
        <v>0.97191011235955083</v>
      </c>
      <c r="E356" s="61">
        <f>Ship_List!$H$9/C356</f>
        <v>28.089887640449252</v>
      </c>
      <c r="F356" s="64">
        <f t="shared" si="68"/>
        <v>1313570</v>
      </c>
      <c r="G356" s="62">
        <f t="shared" si="70"/>
        <v>35.600000000000236</v>
      </c>
      <c r="H356" s="61">
        <f t="shared" si="74"/>
        <v>13135700</v>
      </c>
      <c r="I356" s="61">
        <f>Ship_List!$H$10/G356</f>
        <v>2808.9887640449251</v>
      </c>
      <c r="J356" s="63">
        <f t="shared" si="75"/>
        <v>0.97191011235955072</v>
      </c>
      <c r="K356" s="62">
        <f t="shared" si="71"/>
        <v>35.600000000000236</v>
      </c>
      <c r="L356" s="61">
        <f t="shared" si="72"/>
        <v>131357000</v>
      </c>
      <c r="M356">
        <f>Ship_List!$H$11/K356</f>
        <v>28089.887640449251</v>
      </c>
      <c r="N356" s="25">
        <f t="shared" si="73"/>
        <v>0.97191011235955083</v>
      </c>
    </row>
    <row r="357" spans="2:14" x14ac:dyDescent="0.3">
      <c r="B357" s="61">
        <f t="shared" si="69"/>
        <v>347</v>
      </c>
      <c r="C357" s="62">
        <f t="shared" si="66"/>
        <v>35.700000000000237</v>
      </c>
      <c r="D357" s="63">
        <f t="shared" si="67"/>
        <v>0.97198879551820749</v>
      </c>
      <c r="E357" s="61">
        <f>Ship_List!$H$9/C357</f>
        <v>28.011204481792532</v>
      </c>
      <c r="F357" s="64">
        <f t="shared" si="68"/>
        <v>1321182</v>
      </c>
      <c r="G357" s="62">
        <f t="shared" si="70"/>
        <v>35.700000000000237</v>
      </c>
      <c r="H357" s="61">
        <f t="shared" si="74"/>
        <v>13211820</v>
      </c>
      <c r="I357" s="61">
        <f>Ship_List!$H$10/G357</f>
        <v>2801.1204481792529</v>
      </c>
      <c r="J357" s="63">
        <f t="shared" si="75"/>
        <v>0.97198879551820749</v>
      </c>
      <c r="K357" s="62">
        <f t="shared" si="71"/>
        <v>35.700000000000237</v>
      </c>
      <c r="L357" s="61">
        <f t="shared" si="72"/>
        <v>132118200</v>
      </c>
      <c r="M357">
        <f>Ship_List!$H$11/K357</f>
        <v>28011.204481792531</v>
      </c>
      <c r="N357" s="25">
        <f t="shared" si="73"/>
        <v>0.97198879551820749</v>
      </c>
    </row>
    <row r="358" spans="2:14" x14ac:dyDescent="0.3">
      <c r="B358" s="61">
        <f t="shared" si="69"/>
        <v>348</v>
      </c>
      <c r="C358" s="62">
        <f t="shared" si="66"/>
        <v>35.800000000000239</v>
      </c>
      <c r="D358" s="63">
        <f t="shared" si="67"/>
        <v>0.97206703910614545</v>
      </c>
      <c r="E358" s="61">
        <f>Ship_List!$H$9/C358</f>
        <v>27.932960893854563</v>
      </c>
      <c r="F358" s="64">
        <f t="shared" si="68"/>
        <v>1328816</v>
      </c>
      <c r="G358" s="62">
        <f t="shared" si="70"/>
        <v>35.800000000000239</v>
      </c>
      <c r="H358" s="61">
        <f t="shared" si="74"/>
        <v>13288160</v>
      </c>
      <c r="I358" s="61">
        <f>Ship_List!$H$10/G358</f>
        <v>2793.2960893854561</v>
      </c>
      <c r="J358" s="63">
        <f t="shared" si="75"/>
        <v>0.97206703910614534</v>
      </c>
      <c r="K358" s="62">
        <f t="shared" si="71"/>
        <v>35.800000000000239</v>
      </c>
      <c r="L358" s="61">
        <f t="shared" si="72"/>
        <v>132881600</v>
      </c>
      <c r="M358">
        <f>Ship_List!$H$11/K358</f>
        <v>27932.960893854561</v>
      </c>
      <c r="N358" s="25">
        <f t="shared" si="73"/>
        <v>0.97206703910614534</v>
      </c>
    </row>
    <row r="359" spans="2:14" x14ac:dyDescent="0.3">
      <c r="B359" s="61">
        <f t="shared" si="69"/>
        <v>349</v>
      </c>
      <c r="C359" s="62">
        <f t="shared" si="66"/>
        <v>35.90000000000024</v>
      </c>
      <c r="D359" s="63">
        <f t="shared" si="67"/>
        <v>0.97214484679665758</v>
      </c>
      <c r="E359" s="61">
        <f>Ship_List!$H$9/C359</f>
        <v>27.855153203342432</v>
      </c>
      <c r="F359" s="64">
        <f t="shared" si="68"/>
        <v>1336472</v>
      </c>
      <c r="G359" s="62">
        <f t="shared" si="70"/>
        <v>35.90000000000024</v>
      </c>
      <c r="H359" s="61">
        <f t="shared" si="74"/>
        <v>13364720</v>
      </c>
      <c r="I359" s="61">
        <f>Ship_List!$H$10/G359</f>
        <v>2785.5153203342434</v>
      </c>
      <c r="J359" s="63">
        <f t="shared" si="75"/>
        <v>0.97214484679665747</v>
      </c>
      <c r="K359" s="62">
        <f t="shared" si="71"/>
        <v>35.90000000000024</v>
      </c>
      <c r="L359" s="61">
        <f t="shared" si="72"/>
        <v>133647200</v>
      </c>
      <c r="M359">
        <f>Ship_List!$H$11/K359</f>
        <v>27855.153203342434</v>
      </c>
      <c r="N359" s="25">
        <f t="shared" si="73"/>
        <v>0.97214484679665758</v>
      </c>
    </row>
    <row r="360" spans="2:14" x14ac:dyDescent="0.3">
      <c r="B360" s="61">
        <f t="shared" si="69"/>
        <v>350</v>
      </c>
      <c r="C360" s="62">
        <f t="shared" si="66"/>
        <v>36.000000000000242</v>
      </c>
      <c r="D360" s="63">
        <f t="shared" si="67"/>
        <v>0.97222222222222243</v>
      </c>
      <c r="E360" s="61">
        <f>Ship_List!$H$9/C360</f>
        <v>27.77777777777759</v>
      </c>
      <c r="F360" s="64">
        <f t="shared" si="68"/>
        <v>1344150</v>
      </c>
      <c r="G360" s="62">
        <f t="shared" si="70"/>
        <v>36.000000000000242</v>
      </c>
      <c r="H360" s="61">
        <f t="shared" si="74"/>
        <v>13441500</v>
      </c>
      <c r="I360" s="61">
        <f>Ship_List!$H$10/G360</f>
        <v>2777.7777777777592</v>
      </c>
      <c r="J360" s="63">
        <f t="shared" si="75"/>
        <v>0.97222222222222243</v>
      </c>
      <c r="K360" s="62">
        <f t="shared" si="71"/>
        <v>36.000000000000242</v>
      </c>
      <c r="L360" s="61">
        <f t="shared" si="72"/>
        <v>134415000</v>
      </c>
      <c r="M360">
        <f>Ship_List!$H$11/K360</f>
        <v>27777.777777777592</v>
      </c>
      <c r="N360" s="25">
        <f t="shared" si="73"/>
        <v>0.97222222222222232</v>
      </c>
    </row>
    <row r="361" spans="2:14" x14ac:dyDescent="0.3">
      <c r="B361" s="61">
        <f t="shared" si="69"/>
        <v>351</v>
      </c>
      <c r="C361" s="62">
        <f t="shared" si="66"/>
        <v>36.100000000000243</v>
      </c>
      <c r="D361" s="63">
        <f t="shared" si="67"/>
        <v>0.97229916897506941</v>
      </c>
      <c r="E361" s="61">
        <f>Ship_List!$H$9/C361</f>
        <v>27.700831024930562</v>
      </c>
      <c r="F361" s="64">
        <f t="shared" si="68"/>
        <v>1351850</v>
      </c>
      <c r="G361" s="62">
        <f t="shared" si="70"/>
        <v>36.100000000000243</v>
      </c>
      <c r="H361" s="61">
        <f t="shared" si="74"/>
        <v>13518500</v>
      </c>
      <c r="I361" s="61">
        <f>Ship_List!$H$10/G361</f>
        <v>2770.0831024930562</v>
      </c>
      <c r="J361" s="63">
        <f t="shared" si="75"/>
        <v>0.97229916897506952</v>
      </c>
      <c r="K361" s="62">
        <f t="shared" si="71"/>
        <v>36.100000000000243</v>
      </c>
      <c r="L361" s="61">
        <f t="shared" si="72"/>
        <v>135185000</v>
      </c>
      <c r="M361">
        <f>Ship_List!$H$11/K361</f>
        <v>27700.831024930561</v>
      </c>
      <c r="N361" s="25">
        <f t="shared" si="73"/>
        <v>0.97229916897506941</v>
      </c>
    </row>
    <row r="362" spans="2:14" x14ac:dyDescent="0.3">
      <c r="B362" s="61">
        <f t="shared" si="69"/>
        <v>352</v>
      </c>
      <c r="C362" s="62">
        <f t="shared" si="66"/>
        <v>36.200000000000244</v>
      </c>
      <c r="D362" s="63">
        <f t="shared" si="67"/>
        <v>0.97237569060773499</v>
      </c>
      <c r="E362" s="61">
        <f>Ship_List!$H$9/C362</f>
        <v>27.624309392265008</v>
      </c>
      <c r="F362" s="64">
        <f t="shared" si="68"/>
        <v>1359572</v>
      </c>
      <c r="G362" s="62">
        <f t="shared" si="70"/>
        <v>36.200000000000244</v>
      </c>
      <c r="H362" s="61">
        <f t="shared" si="74"/>
        <v>13595720</v>
      </c>
      <c r="I362" s="61">
        <f>Ship_List!$H$10/G362</f>
        <v>2762.4309392265009</v>
      </c>
      <c r="J362" s="63">
        <f t="shared" si="75"/>
        <v>0.97237569060773499</v>
      </c>
      <c r="K362" s="62">
        <f t="shared" si="71"/>
        <v>36.200000000000244</v>
      </c>
      <c r="L362" s="61">
        <f t="shared" si="72"/>
        <v>135957200</v>
      </c>
      <c r="M362">
        <f>Ship_List!$H$11/K362</f>
        <v>27624.309392265008</v>
      </c>
      <c r="N362" s="25">
        <f t="shared" si="73"/>
        <v>0.97237569060773499</v>
      </c>
    </row>
    <row r="363" spans="2:14" x14ac:dyDescent="0.3">
      <c r="B363" s="61">
        <f t="shared" si="69"/>
        <v>353</v>
      </c>
      <c r="C363" s="62">
        <f t="shared" si="66"/>
        <v>36.300000000000246</v>
      </c>
      <c r="D363" s="63">
        <f t="shared" si="67"/>
        <v>0.97245179063360898</v>
      </c>
      <c r="E363" s="61">
        <f>Ship_List!$H$9/C363</f>
        <v>27.548209366390999</v>
      </c>
      <c r="F363" s="64">
        <f t="shared" si="68"/>
        <v>1367316</v>
      </c>
      <c r="G363" s="62">
        <f t="shared" si="70"/>
        <v>36.300000000000246</v>
      </c>
      <c r="H363" s="61">
        <f t="shared" si="74"/>
        <v>13673160</v>
      </c>
      <c r="I363" s="61">
        <f>Ship_List!$H$10/G363</f>
        <v>2754.8209366390997</v>
      </c>
      <c r="J363" s="63">
        <f t="shared" si="75"/>
        <v>0.97245179063360909</v>
      </c>
      <c r="K363" s="62">
        <f t="shared" si="71"/>
        <v>36.300000000000246</v>
      </c>
      <c r="L363" s="61">
        <f t="shared" si="72"/>
        <v>136731600</v>
      </c>
      <c r="M363">
        <f>Ship_List!$H$11/K363</f>
        <v>27548.209366390998</v>
      </c>
      <c r="N363" s="25">
        <f t="shared" si="73"/>
        <v>0.97245179063360909</v>
      </c>
    </row>
    <row r="364" spans="2:14" x14ac:dyDescent="0.3">
      <c r="B364" s="61">
        <f t="shared" si="69"/>
        <v>354</v>
      </c>
      <c r="C364" s="62">
        <f t="shared" si="66"/>
        <v>36.400000000000247</v>
      </c>
      <c r="D364" s="63">
        <f t="shared" si="67"/>
        <v>0.97252747252747274</v>
      </c>
      <c r="E364" s="61">
        <f>Ship_List!$H$9/C364</f>
        <v>27.472527472527286</v>
      </c>
      <c r="F364" s="64">
        <f t="shared" si="68"/>
        <v>1375082</v>
      </c>
      <c r="G364" s="62">
        <f t="shared" si="70"/>
        <v>36.400000000000247</v>
      </c>
      <c r="H364" s="61">
        <f t="shared" si="74"/>
        <v>13750820</v>
      </c>
      <c r="I364" s="61">
        <f>Ship_List!$H$10/G364</f>
        <v>2747.2527472527286</v>
      </c>
      <c r="J364" s="63">
        <f t="shared" si="75"/>
        <v>0.97252747252747274</v>
      </c>
      <c r="K364" s="62">
        <f t="shared" si="71"/>
        <v>36.400000000000247</v>
      </c>
      <c r="L364" s="61">
        <f t="shared" si="72"/>
        <v>137508200</v>
      </c>
      <c r="M364">
        <f>Ship_List!$H$11/K364</f>
        <v>27472.527472527287</v>
      </c>
      <c r="N364" s="25">
        <f t="shared" si="73"/>
        <v>0.97252747252747274</v>
      </c>
    </row>
    <row r="365" spans="2:14" x14ac:dyDescent="0.3">
      <c r="B365" s="61">
        <f t="shared" si="69"/>
        <v>355</v>
      </c>
      <c r="C365" s="62">
        <f t="shared" si="66"/>
        <v>36.500000000000249</v>
      </c>
      <c r="D365" s="63">
        <f t="shared" si="67"/>
        <v>0.97260273972602762</v>
      </c>
      <c r="E365" s="61">
        <f>Ship_List!$H$9/C365</f>
        <v>27.397260273972417</v>
      </c>
      <c r="F365" s="64">
        <f t="shared" si="68"/>
        <v>1382870</v>
      </c>
      <c r="G365" s="62">
        <f t="shared" si="70"/>
        <v>36.500000000000249</v>
      </c>
      <c r="H365" s="61">
        <f t="shared" si="74"/>
        <v>13828700</v>
      </c>
      <c r="I365" s="61">
        <f>Ship_List!$H$10/G365</f>
        <v>2739.7260273972415</v>
      </c>
      <c r="J365" s="63">
        <f t="shared" si="75"/>
        <v>0.97260273972602762</v>
      </c>
      <c r="K365" s="62">
        <f t="shared" si="71"/>
        <v>36.500000000000249</v>
      </c>
      <c r="L365" s="61">
        <f t="shared" si="72"/>
        <v>138287000</v>
      </c>
      <c r="M365">
        <f>Ship_List!$H$11/K365</f>
        <v>27397.260273972417</v>
      </c>
      <c r="N365" s="25">
        <f t="shared" si="73"/>
        <v>0.97260273972602762</v>
      </c>
    </row>
    <row r="366" spans="2:14" x14ac:dyDescent="0.3">
      <c r="B366" s="61">
        <f t="shared" si="69"/>
        <v>356</v>
      </c>
      <c r="C366" s="62">
        <f t="shared" ref="C366:C429" si="76">C365+$E$6</f>
        <v>36.60000000000025</v>
      </c>
      <c r="D366" s="63">
        <f t="shared" ref="D366:D429" si="77">($E$10-E366)/$E$10</f>
        <v>0.97267759562841549</v>
      </c>
      <c r="E366" s="61">
        <f>Ship_List!$H$9/C366</f>
        <v>27.322404371584511</v>
      </c>
      <c r="F366" s="64">
        <f t="shared" ref="F366:F429" si="78">F365+F365-F364+$D$6</f>
        <v>1390680</v>
      </c>
      <c r="G366" s="62">
        <f t="shared" si="70"/>
        <v>36.60000000000025</v>
      </c>
      <c r="H366" s="61">
        <f t="shared" si="74"/>
        <v>13906800</v>
      </c>
      <c r="I366" s="61">
        <f>Ship_List!$H$10/G366</f>
        <v>2732.2404371584512</v>
      </c>
      <c r="J366" s="63">
        <f t="shared" si="75"/>
        <v>0.97267759562841549</v>
      </c>
      <c r="K366" s="62">
        <f t="shared" si="71"/>
        <v>36.60000000000025</v>
      </c>
      <c r="L366" s="61">
        <f t="shared" si="72"/>
        <v>139068000</v>
      </c>
      <c r="M366">
        <f>Ship_List!$H$11/K366</f>
        <v>27322.404371584511</v>
      </c>
      <c r="N366" s="25">
        <f t="shared" si="73"/>
        <v>0.97267759562841549</v>
      </c>
    </row>
    <row r="367" spans="2:14" x14ac:dyDescent="0.3">
      <c r="B367" s="61">
        <f t="shared" si="69"/>
        <v>357</v>
      </c>
      <c r="C367" s="62">
        <f t="shared" si="76"/>
        <v>36.700000000000252</v>
      </c>
      <c r="D367" s="63">
        <f t="shared" si="77"/>
        <v>0.97275204359673051</v>
      </c>
      <c r="E367" s="61">
        <f>Ship_List!$H$9/C367</f>
        <v>27.247956403269569</v>
      </c>
      <c r="F367" s="64">
        <f t="shared" si="78"/>
        <v>1398512</v>
      </c>
      <c r="G367" s="62">
        <f t="shared" si="70"/>
        <v>36.700000000000252</v>
      </c>
      <c r="H367" s="61">
        <f t="shared" si="74"/>
        <v>13985120</v>
      </c>
      <c r="I367" s="61">
        <f>Ship_List!$H$10/G367</f>
        <v>2724.7956403269568</v>
      </c>
      <c r="J367" s="63">
        <f t="shared" si="75"/>
        <v>0.9727520435967304</v>
      </c>
      <c r="K367" s="62">
        <f t="shared" si="71"/>
        <v>36.700000000000252</v>
      </c>
      <c r="L367" s="61">
        <f t="shared" si="72"/>
        <v>139851200</v>
      </c>
      <c r="M367">
        <f>Ship_List!$H$11/K367</f>
        <v>27247.956403269567</v>
      </c>
      <c r="N367" s="25">
        <f t="shared" si="73"/>
        <v>0.9727520435967304</v>
      </c>
    </row>
    <row r="368" spans="2:14" x14ac:dyDescent="0.3">
      <c r="B368" s="61">
        <f t="shared" si="69"/>
        <v>358</v>
      </c>
      <c r="C368" s="62">
        <f t="shared" si="76"/>
        <v>36.800000000000253</v>
      </c>
      <c r="D368" s="63">
        <f t="shared" si="77"/>
        <v>0.97282608695652195</v>
      </c>
      <c r="E368" s="61">
        <f>Ship_List!$H$9/C368</f>
        <v>27.173913043478073</v>
      </c>
      <c r="F368" s="64">
        <f t="shared" si="78"/>
        <v>1406366</v>
      </c>
      <c r="G368" s="62">
        <f t="shared" si="70"/>
        <v>36.800000000000253</v>
      </c>
      <c r="H368" s="61">
        <f t="shared" si="74"/>
        <v>14063660</v>
      </c>
      <c r="I368" s="61">
        <f>Ship_List!$H$10/G368</f>
        <v>2717.3913043478074</v>
      </c>
      <c r="J368" s="63">
        <f t="shared" si="75"/>
        <v>0.97282608695652195</v>
      </c>
      <c r="K368" s="62">
        <f t="shared" si="71"/>
        <v>36.800000000000253</v>
      </c>
      <c r="L368" s="61">
        <f t="shared" si="72"/>
        <v>140636600</v>
      </c>
      <c r="M368">
        <f>Ship_List!$H$11/K368</f>
        <v>27173.913043478075</v>
      </c>
      <c r="N368" s="25">
        <f t="shared" si="73"/>
        <v>0.97282608695652195</v>
      </c>
    </row>
    <row r="369" spans="2:14" x14ac:dyDescent="0.3">
      <c r="B369" s="61">
        <f t="shared" si="69"/>
        <v>359</v>
      </c>
      <c r="C369" s="62">
        <f t="shared" si="76"/>
        <v>36.900000000000254</v>
      </c>
      <c r="D369" s="63">
        <f t="shared" si="77"/>
        <v>0.97289972899729016</v>
      </c>
      <c r="E369" s="61">
        <f>Ship_List!$H$9/C369</f>
        <v>27.100271002709839</v>
      </c>
      <c r="F369" s="64">
        <f t="shared" si="78"/>
        <v>1414242</v>
      </c>
      <c r="G369" s="62">
        <f t="shared" si="70"/>
        <v>36.900000000000254</v>
      </c>
      <c r="H369" s="61">
        <f t="shared" si="74"/>
        <v>14142420</v>
      </c>
      <c r="I369" s="61">
        <f>Ship_List!$H$10/G369</f>
        <v>2710.0271002709842</v>
      </c>
      <c r="J369" s="63">
        <f t="shared" si="75"/>
        <v>0.97289972899729027</v>
      </c>
      <c r="K369" s="62">
        <f t="shared" si="71"/>
        <v>36.900000000000254</v>
      </c>
      <c r="L369" s="61">
        <f t="shared" si="72"/>
        <v>141424200</v>
      </c>
      <c r="M369">
        <f>Ship_List!$H$11/K369</f>
        <v>27100.27100270984</v>
      </c>
      <c r="N369" s="25">
        <f t="shared" si="73"/>
        <v>0.97289972899729016</v>
      </c>
    </row>
    <row r="370" spans="2:14" x14ac:dyDescent="0.3">
      <c r="B370" s="61">
        <f t="shared" si="69"/>
        <v>360</v>
      </c>
      <c r="C370" s="62">
        <f t="shared" si="76"/>
        <v>37.000000000000256</v>
      </c>
      <c r="D370" s="63">
        <f t="shared" si="77"/>
        <v>0.97297297297297314</v>
      </c>
      <c r="E370" s="61">
        <f>Ship_List!$H$9/C370</f>
        <v>27.02702702702684</v>
      </c>
      <c r="F370" s="64">
        <f t="shared" si="78"/>
        <v>1422140</v>
      </c>
      <c r="G370" s="62">
        <f t="shared" si="70"/>
        <v>37.000000000000256</v>
      </c>
      <c r="H370" s="61">
        <f t="shared" si="74"/>
        <v>14221400</v>
      </c>
      <c r="I370" s="61">
        <f>Ship_List!$H$10/G370</f>
        <v>2702.7027027026838</v>
      </c>
      <c r="J370" s="63">
        <f t="shared" si="75"/>
        <v>0.97297297297297325</v>
      </c>
      <c r="K370" s="62">
        <f t="shared" si="71"/>
        <v>37.000000000000256</v>
      </c>
      <c r="L370" s="61">
        <f t="shared" si="72"/>
        <v>142214000</v>
      </c>
      <c r="M370">
        <f>Ship_List!$H$11/K370</f>
        <v>27027.027027026841</v>
      </c>
      <c r="N370" s="25">
        <f t="shared" si="73"/>
        <v>0.97297297297297314</v>
      </c>
    </row>
    <row r="371" spans="2:14" x14ac:dyDescent="0.3">
      <c r="B371" s="61">
        <f t="shared" si="69"/>
        <v>361</v>
      </c>
      <c r="C371" s="62">
        <f t="shared" si="76"/>
        <v>37.100000000000257</v>
      </c>
      <c r="D371" s="63">
        <f t="shared" si="77"/>
        <v>0.97304582210242607</v>
      </c>
      <c r="E371" s="61">
        <f>Ship_List!$H$9/C371</f>
        <v>26.954177897573938</v>
      </c>
      <c r="F371" s="64">
        <f t="shared" si="78"/>
        <v>1430060</v>
      </c>
      <c r="G371" s="62">
        <f t="shared" si="70"/>
        <v>37.100000000000257</v>
      </c>
      <c r="H371" s="61">
        <f t="shared" si="74"/>
        <v>14300600</v>
      </c>
      <c r="I371" s="61">
        <f>Ship_List!$H$10/G371</f>
        <v>2695.4177897573936</v>
      </c>
      <c r="J371" s="63">
        <f t="shared" si="75"/>
        <v>0.97304582210242607</v>
      </c>
      <c r="K371" s="62">
        <f t="shared" si="71"/>
        <v>37.100000000000257</v>
      </c>
      <c r="L371" s="61">
        <f t="shared" si="72"/>
        <v>143006000</v>
      </c>
      <c r="M371">
        <f>Ship_List!$H$11/K371</f>
        <v>26954.177897573936</v>
      </c>
      <c r="N371" s="25">
        <f t="shared" si="73"/>
        <v>0.97304582210242607</v>
      </c>
    </row>
    <row r="372" spans="2:14" x14ac:dyDescent="0.3">
      <c r="B372" s="61">
        <f t="shared" si="69"/>
        <v>362</v>
      </c>
      <c r="C372" s="62">
        <f t="shared" si="76"/>
        <v>37.200000000000259</v>
      </c>
      <c r="D372" s="63">
        <f t="shared" si="77"/>
        <v>0.97311827956989272</v>
      </c>
      <c r="E372" s="61">
        <f>Ship_List!$H$9/C372</f>
        <v>26.88172043010734</v>
      </c>
      <c r="F372" s="64">
        <f t="shared" si="78"/>
        <v>1438002</v>
      </c>
      <c r="G372" s="62">
        <f t="shared" si="70"/>
        <v>37.200000000000259</v>
      </c>
      <c r="H372" s="61">
        <f t="shared" si="74"/>
        <v>14380020</v>
      </c>
      <c r="I372" s="61">
        <f>Ship_List!$H$10/G372</f>
        <v>2688.1720430107339</v>
      </c>
      <c r="J372" s="63">
        <f t="shared" si="75"/>
        <v>0.97311827956989261</v>
      </c>
      <c r="K372" s="62">
        <f t="shared" si="71"/>
        <v>37.200000000000259</v>
      </c>
      <c r="L372" s="61">
        <f t="shared" si="72"/>
        <v>143800200</v>
      </c>
      <c r="M372">
        <f>Ship_List!$H$11/K372</f>
        <v>26881.72043010734</v>
      </c>
      <c r="N372" s="25">
        <f t="shared" si="73"/>
        <v>0.97311827956989272</v>
      </c>
    </row>
    <row r="373" spans="2:14" x14ac:dyDescent="0.3">
      <c r="B373" s="61">
        <f t="shared" si="69"/>
        <v>363</v>
      </c>
      <c r="C373" s="62">
        <f t="shared" si="76"/>
        <v>37.30000000000026</v>
      </c>
      <c r="D373" s="63">
        <f t="shared" si="77"/>
        <v>0.97319034852546937</v>
      </c>
      <c r="E373" s="61">
        <f>Ship_List!$H$9/C373</f>
        <v>26.809651474530643</v>
      </c>
      <c r="F373" s="64">
        <f t="shared" si="78"/>
        <v>1445966</v>
      </c>
      <c r="G373" s="62">
        <f t="shared" si="70"/>
        <v>37.30000000000026</v>
      </c>
      <c r="H373" s="61">
        <f t="shared" si="74"/>
        <v>14459660</v>
      </c>
      <c r="I373" s="61">
        <f>Ship_List!$H$10/G373</f>
        <v>2680.9651474530642</v>
      </c>
      <c r="J373" s="63">
        <f t="shared" si="75"/>
        <v>0.97319034852546926</v>
      </c>
      <c r="K373" s="62">
        <f t="shared" si="71"/>
        <v>37.30000000000026</v>
      </c>
      <c r="L373" s="61">
        <f t="shared" si="72"/>
        <v>144596600</v>
      </c>
      <c r="M373">
        <f>Ship_List!$H$11/K373</f>
        <v>26809.651474530645</v>
      </c>
      <c r="N373" s="25">
        <f t="shared" si="73"/>
        <v>0.97319034852546926</v>
      </c>
    </row>
    <row r="374" spans="2:14" x14ac:dyDescent="0.3">
      <c r="B374" s="61">
        <f t="shared" si="69"/>
        <v>364</v>
      </c>
      <c r="C374" s="62">
        <f t="shared" si="76"/>
        <v>37.400000000000261</v>
      </c>
      <c r="D374" s="63">
        <f t="shared" si="77"/>
        <v>0.97326203208556172</v>
      </c>
      <c r="E374" s="61">
        <f>Ship_List!$H$9/C374</f>
        <v>26.737967914438315</v>
      </c>
      <c r="F374" s="64">
        <f t="shared" si="78"/>
        <v>1453952</v>
      </c>
      <c r="G374" s="62">
        <f t="shared" si="70"/>
        <v>37.400000000000261</v>
      </c>
      <c r="H374" s="61">
        <f t="shared" si="74"/>
        <v>14539520</v>
      </c>
      <c r="I374" s="61">
        <f>Ship_List!$H$10/G374</f>
        <v>2673.7967914438314</v>
      </c>
      <c r="J374" s="63">
        <f t="shared" si="75"/>
        <v>0.97326203208556161</v>
      </c>
      <c r="K374" s="62">
        <f t="shared" si="71"/>
        <v>37.400000000000261</v>
      </c>
      <c r="L374" s="61">
        <f t="shared" si="72"/>
        <v>145395200</v>
      </c>
      <c r="M374">
        <f>Ship_List!$H$11/K374</f>
        <v>26737.967914438315</v>
      </c>
      <c r="N374" s="25">
        <f t="shared" si="73"/>
        <v>0.97326203208556161</v>
      </c>
    </row>
    <row r="375" spans="2:14" x14ac:dyDescent="0.3">
      <c r="B375" s="61">
        <f t="shared" si="69"/>
        <v>365</v>
      </c>
      <c r="C375" s="62">
        <f t="shared" si="76"/>
        <v>37.500000000000263</v>
      </c>
      <c r="D375" s="63">
        <f t="shared" si="77"/>
        <v>0.97333333333333349</v>
      </c>
      <c r="E375" s="61">
        <f>Ship_List!$H$9/C375</f>
        <v>26.66666666666648</v>
      </c>
      <c r="F375" s="64">
        <f t="shared" si="78"/>
        <v>1461960</v>
      </c>
      <c r="G375" s="62">
        <f t="shared" si="70"/>
        <v>37.500000000000263</v>
      </c>
      <c r="H375" s="61">
        <f t="shared" si="74"/>
        <v>14619600</v>
      </c>
      <c r="I375" s="61">
        <f>Ship_List!$H$10/G375</f>
        <v>2666.6666666666479</v>
      </c>
      <c r="J375" s="63">
        <f t="shared" si="75"/>
        <v>0.97333333333333361</v>
      </c>
      <c r="K375" s="62">
        <f t="shared" si="71"/>
        <v>37.500000000000263</v>
      </c>
      <c r="L375" s="61">
        <f t="shared" si="72"/>
        <v>146196000</v>
      </c>
      <c r="M375">
        <f>Ship_List!$H$11/K375</f>
        <v>26666.666666666479</v>
      </c>
      <c r="N375" s="25">
        <f t="shared" si="73"/>
        <v>0.97333333333333349</v>
      </c>
    </row>
    <row r="376" spans="2:14" x14ac:dyDescent="0.3">
      <c r="B376" s="61">
        <f t="shared" si="69"/>
        <v>366</v>
      </c>
      <c r="C376" s="62">
        <f t="shared" si="76"/>
        <v>37.600000000000264</v>
      </c>
      <c r="D376" s="63">
        <f t="shared" si="77"/>
        <v>0.97340425531914909</v>
      </c>
      <c r="E376" s="61">
        <f>Ship_List!$H$9/C376</f>
        <v>26.595744680850878</v>
      </c>
      <c r="F376" s="64">
        <f t="shared" si="78"/>
        <v>1469990</v>
      </c>
      <c r="G376" s="62">
        <f t="shared" si="70"/>
        <v>37.600000000000264</v>
      </c>
      <c r="H376" s="61">
        <f t="shared" si="74"/>
        <v>14699900</v>
      </c>
      <c r="I376" s="61">
        <f>Ship_List!$H$10/G376</f>
        <v>2659.5744680850876</v>
      </c>
      <c r="J376" s="63">
        <f t="shared" si="75"/>
        <v>0.97340425531914909</v>
      </c>
      <c r="K376" s="62">
        <f t="shared" si="71"/>
        <v>37.600000000000264</v>
      </c>
      <c r="L376" s="61">
        <f t="shared" si="72"/>
        <v>146999000</v>
      </c>
      <c r="M376">
        <f>Ship_List!$H$11/K376</f>
        <v>26595.744680850876</v>
      </c>
      <c r="N376" s="25">
        <f t="shared" si="73"/>
        <v>0.97340425531914909</v>
      </c>
    </row>
    <row r="377" spans="2:14" x14ac:dyDescent="0.3">
      <c r="B377" s="61">
        <f t="shared" si="69"/>
        <v>367</v>
      </c>
      <c r="C377" s="62">
        <f t="shared" si="76"/>
        <v>37.700000000000266</v>
      </c>
      <c r="D377" s="63">
        <f t="shared" si="77"/>
        <v>0.97347480106100814</v>
      </c>
      <c r="E377" s="61">
        <f>Ship_List!$H$9/C377</f>
        <v>26.525198938991856</v>
      </c>
      <c r="F377" s="64">
        <f t="shared" si="78"/>
        <v>1478042</v>
      </c>
      <c r="G377" s="62">
        <f t="shared" si="70"/>
        <v>37.700000000000266</v>
      </c>
      <c r="H377" s="61">
        <f t="shared" si="74"/>
        <v>14780420</v>
      </c>
      <c r="I377" s="61">
        <f>Ship_List!$H$10/G377</f>
        <v>2652.5198938991857</v>
      </c>
      <c r="J377" s="63">
        <f t="shared" si="75"/>
        <v>0.97347480106100814</v>
      </c>
      <c r="K377" s="62">
        <f t="shared" si="71"/>
        <v>37.700000000000266</v>
      </c>
      <c r="L377" s="61">
        <f t="shared" si="72"/>
        <v>147804200</v>
      </c>
      <c r="M377">
        <f>Ship_List!$H$11/K377</f>
        <v>26525.198938991856</v>
      </c>
      <c r="N377" s="25">
        <f t="shared" si="73"/>
        <v>0.97347480106100814</v>
      </c>
    </row>
    <row r="378" spans="2:14" x14ac:dyDescent="0.3">
      <c r="B378" s="61">
        <f t="shared" si="69"/>
        <v>368</v>
      </c>
      <c r="C378" s="62">
        <f t="shared" si="76"/>
        <v>37.800000000000267</v>
      </c>
      <c r="D378" s="63">
        <f t="shared" si="77"/>
        <v>0.97354497354497371</v>
      </c>
      <c r="E378" s="61">
        <f>Ship_List!$H$9/C378</f>
        <v>26.455026455026267</v>
      </c>
      <c r="F378" s="64">
        <f t="shared" si="78"/>
        <v>1486116</v>
      </c>
      <c r="G378" s="62">
        <f t="shared" si="70"/>
        <v>37.800000000000267</v>
      </c>
      <c r="H378" s="61">
        <f t="shared" si="74"/>
        <v>14861160</v>
      </c>
      <c r="I378" s="61">
        <f>Ship_List!$H$10/G378</f>
        <v>2645.5026455026268</v>
      </c>
      <c r="J378" s="63">
        <f t="shared" si="75"/>
        <v>0.97354497354497371</v>
      </c>
      <c r="K378" s="62">
        <f t="shared" si="71"/>
        <v>37.800000000000267</v>
      </c>
      <c r="L378" s="61">
        <f t="shared" si="72"/>
        <v>148611600</v>
      </c>
      <c r="M378">
        <f>Ship_List!$H$11/K378</f>
        <v>26455.026455026269</v>
      </c>
      <c r="N378" s="25">
        <f t="shared" si="73"/>
        <v>0.97354497354497371</v>
      </c>
    </row>
    <row r="379" spans="2:14" x14ac:dyDescent="0.3">
      <c r="B379" s="61">
        <f t="shared" si="69"/>
        <v>369</v>
      </c>
      <c r="C379" s="62">
        <f t="shared" si="76"/>
        <v>37.900000000000269</v>
      </c>
      <c r="D379" s="63">
        <f t="shared" si="77"/>
        <v>0.97361477572559385</v>
      </c>
      <c r="E379" s="61">
        <f>Ship_List!$H$9/C379</f>
        <v>26.385224274406145</v>
      </c>
      <c r="F379" s="64">
        <f t="shared" si="78"/>
        <v>1494212</v>
      </c>
      <c r="G379" s="62">
        <f t="shared" si="70"/>
        <v>37.900000000000269</v>
      </c>
      <c r="H379" s="61">
        <f t="shared" si="74"/>
        <v>14942120</v>
      </c>
      <c r="I379" s="61">
        <f>Ship_List!$H$10/G379</f>
        <v>2638.5224274406146</v>
      </c>
      <c r="J379" s="63">
        <f t="shared" si="75"/>
        <v>0.97361477572559374</v>
      </c>
      <c r="K379" s="62">
        <f t="shared" si="71"/>
        <v>37.900000000000269</v>
      </c>
      <c r="L379" s="61">
        <f t="shared" si="72"/>
        <v>149421200</v>
      </c>
      <c r="M379">
        <f>Ship_List!$H$11/K379</f>
        <v>26385.224274406144</v>
      </c>
      <c r="N379" s="25">
        <f t="shared" si="73"/>
        <v>0.97361477572559396</v>
      </c>
    </row>
    <row r="380" spans="2:14" x14ac:dyDescent="0.3">
      <c r="B380" s="61">
        <f t="shared" si="69"/>
        <v>370</v>
      </c>
      <c r="C380" s="62">
        <f t="shared" si="76"/>
        <v>38.00000000000027</v>
      </c>
      <c r="D380" s="63">
        <f t="shared" si="77"/>
        <v>0.97368421052631593</v>
      </c>
      <c r="E380" s="61">
        <f>Ship_List!$H$9/C380</f>
        <v>26.315789473684024</v>
      </c>
      <c r="F380" s="64">
        <f t="shared" si="78"/>
        <v>1502330</v>
      </c>
      <c r="G380" s="62">
        <f t="shared" si="70"/>
        <v>38.00000000000027</v>
      </c>
      <c r="H380" s="61">
        <f t="shared" si="74"/>
        <v>15023300</v>
      </c>
      <c r="I380" s="61">
        <f>Ship_List!$H$10/G380</f>
        <v>2631.5789473684022</v>
      </c>
      <c r="J380" s="63">
        <f t="shared" si="75"/>
        <v>0.97368421052631604</v>
      </c>
      <c r="K380" s="62">
        <f t="shared" si="71"/>
        <v>38.00000000000027</v>
      </c>
      <c r="L380" s="61">
        <f t="shared" si="72"/>
        <v>150233000</v>
      </c>
      <c r="M380">
        <f>Ship_List!$H$11/K380</f>
        <v>26315.789473684024</v>
      </c>
      <c r="N380" s="25">
        <f t="shared" si="73"/>
        <v>0.97368421052631593</v>
      </c>
    </row>
    <row r="381" spans="2:14" x14ac:dyDescent="0.3">
      <c r="B381" s="61">
        <f t="shared" si="69"/>
        <v>371</v>
      </c>
      <c r="C381" s="62">
        <f t="shared" si="76"/>
        <v>38.100000000000271</v>
      </c>
      <c r="D381" s="63">
        <f t="shared" si="77"/>
        <v>0.97375328083989521</v>
      </c>
      <c r="E381" s="61">
        <f>Ship_List!$H$9/C381</f>
        <v>26.246719160104799</v>
      </c>
      <c r="F381" s="64">
        <f t="shared" si="78"/>
        <v>1510470</v>
      </c>
      <c r="G381" s="62">
        <f t="shared" si="70"/>
        <v>38.100000000000271</v>
      </c>
      <c r="H381" s="61">
        <f t="shared" si="74"/>
        <v>15104700</v>
      </c>
      <c r="I381" s="61">
        <f>Ship_List!$H$10/G381</f>
        <v>2624.6719160104799</v>
      </c>
      <c r="J381" s="63">
        <f t="shared" si="75"/>
        <v>0.97375328083989521</v>
      </c>
      <c r="K381" s="62">
        <f t="shared" si="71"/>
        <v>38.100000000000271</v>
      </c>
      <c r="L381" s="61">
        <f t="shared" si="72"/>
        <v>151047000</v>
      </c>
      <c r="M381">
        <f>Ship_List!$H$11/K381</f>
        <v>26246.7191601048</v>
      </c>
      <c r="N381" s="25">
        <f t="shared" si="73"/>
        <v>0.97375328083989521</v>
      </c>
    </row>
    <row r="382" spans="2:14" x14ac:dyDescent="0.3">
      <c r="B382" s="61">
        <f t="shared" si="69"/>
        <v>372</v>
      </c>
      <c r="C382" s="62">
        <f t="shared" si="76"/>
        <v>38.200000000000273</v>
      </c>
      <c r="D382" s="63">
        <f t="shared" si="77"/>
        <v>0.97382198952879606</v>
      </c>
      <c r="E382" s="61">
        <f>Ship_List!$H$9/C382</f>
        <v>26.178010471204001</v>
      </c>
      <c r="F382" s="64">
        <f t="shared" si="78"/>
        <v>1518632</v>
      </c>
      <c r="G382" s="62">
        <f t="shared" si="70"/>
        <v>38.200000000000273</v>
      </c>
      <c r="H382" s="61">
        <f t="shared" si="74"/>
        <v>15186320</v>
      </c>
      <c r="I382" s="61">
        <f>Ship_List!$H$10/G382</f>
        <v>2617.8010471204002</v>
      </c>
      <c r="J382" s="63">
        <f t="shared" si="75"/>
        <v>0.97382198952879595</v>
      </c>
      <c r="K382" s="62">
        <f t="shared" si="71"/>
        <v>38.200000000000273</v>
      </c>
      <c r="L382" s="61">
        <f t="shared" si="72"/>
        <v>151863200</v>
      </c>
      <c r="M382">
        <f>Ship_List!$H$11/K382</f>
        <v>26178.010471204001</v>
      </c>
      <c r="N382" s="25">
        <f t="shared" si="73"/>
        <v>0.97382198952879606</v>
      </c>
    </row>
    <row r="383" spans="2:14" x14ac:dyDescent="0.3">
      <c r="B383" s="61">
        <f t="shared" si="69"/>
        <v>373</v>
      </c>
      <c r="C383" s="62">
        <f t="shared" si="76"/>
        <v>38.300000000000274</v>
      </c>
      <c r="D383" s="63">
        <f t="shared" si="77"/>
        <v>0.97389033942558767</v>
      </c>
      <c r="E383" s="61">
        <f>Ship_List!$H$9/C383</f>
        <v>26.109660574412345</v>
      </c>
      <c r="F383" s="64">
        <f t="shared" si="78"/>
        <v>1526816</v>
      </c>
      <c r="G383" s="62">
        <f t="shared" si="70"/>
        <v>38.300000000000274</v>
      </c>
      <c r="H383" s="61">
        <f t="shared" si="74"/>
        <v>15268160</v>
      </c>
      <c r="I383" s="61">
        <f>Ship_List!$H$10/G383</f>
        <v>2610.9660574412346</v>
      </c>
      <c r="J383" s="63">
        <f t="shared" si="75"/>
        <v>0.97389033942558756</v>
      </c>
      <c r="K383" s="62">
        <f t="shared" si="71"/>
        <v>38.300000000000274</v>
      </c>
      <c r="L383" s="61">
        <f t="shared" si="72"/>
        <v>152681600</v>
      </c>
      <c r="M383">
        <f>Ship_List!$H$11/K383</f>
        <v>26109.660574412344</v>
      </c>
      <c r="N383" s="25">
        <f t="shared" si="73"/>
        <v>0.97389033942558767</v>
      </c>
    </row>
    <row r="384" spans="2:14" x14ac:dyDescent="0.3">
      <c r="B384" s="61">
        <f t="shared" si="69"/>
        <v>374</v>
      </c>
      <c r="C384" s="62">
        <f t="shared" si="76"/>
        <v>38.400000000000276</v>
      </c>
      <c r="D384" s="63">
        <f t="shared" si="77"/>
        <v>0.97395833333333348</v>
      </c>
      <c r="E384" s="61">
        <f>Ship_List!$H$9/C384</f>
        <v>26.04166666666648</v>
      </c>
      <c r="F384" s="64">
        <f t="shared" si="78"/>
        <v>1535022</v>
      </c>
      <c r="G384" s="62">
        <f t="shared" si="70"/>
        <v>38.400000000000276</v>
      </c>
      <c r="H384" s="61">
        <f t="shared" si="74"/>
        <v>15350220</v>
      </c>
      <c r="I384" s="61">
        <f>Ship_List!$H$10/G384</f>
        <v>2604.1666666666479</v>
      </c>
      <c r="J384" s="63">
        <f t="shared" si="75"/>
        <v>0.97395833333333359</v>
      </c>
      <c r="K384" s="62">
        <f t="shared" si="71"/>
        <v>38.400000000000276</v>
      </c>
      <c r="L384" s="61">
        <f t="shared" si="72"/>
        <v>153502200</v>
      </c>
      <c r="M384">
        <f>Ship_List!$H$11/K384</f>
        <v>26041.666666666479</v>
      </c>
      <c r="N384" s="25">
        <f t="shared" si="73"/>
        <v>0.97395833333333348</v>
      </c>
    </row>
    <row r="385" spans="2:14" x14ac:dyDescent="0.3">
      <c r="B385" s="61">
        <f t="shared" si="69"/>
        <v>375</v>
      </c>
      <c r="C385" s="62">
        <f t="shared" si="76"/>
        <v>38.500000000000277</v>
      </c>
      <c r="D385" s="63">
        <f t="shared" si="77"/>
        <v>0.97402597402597413</v>
      </c>
      <c r="E385" s="61">
        <f>Ship_List!$H$9/C385</f>
        <v>25.974025974025786</v>
      </c>
      <c r="F385" s="64">
        <f t="shared" si="78"/>
        <v>1543250</v>
      </c>
      <c r="G385" s="62">
        <f t="shared" si="70"/>
        <v>38.500000000000277</v>
      </c>
      <c r="H385" s="61">
        <f t="shared" si="74"/>
        <v>15432500</v>
      </c>
      <c r="I385" s="61">
        <f>Ship_List!$H$10/G385</f>
        <v>2597.4025974025785</v>
      </c>
      <c r="J385" s="63">
        <f t="shared" si="75"/>
        <v>0.97402597402597424</v>
      </c>
      <c r="K385" s="62">
        <f t="shared" si="71"/>
        <v>38.500000000000277</v>
      </c>
      <c r="L385" s="61">
        <f t="shared" si="72"/>
        <v>154325000</v>
      </c>
      <c r="M385">
        <f>Ship_List!$H$11/K385</f>
        <v>25974.025974025786</v>
      </c>
      <c r="N385" s="25">
        <f t="shared" si="73"/>
        <v>0.97402597402597413</v>
      </c>
    </row>
    <row r="386" spans="2:14" x14ac:dyDescent="0.3">
      <c r="B386" s="61">
        <f t="shared" si="69"/>
        <v>376</v>
      </c>
      <c r="C386" s="62">
        <f t="shared" si="76"/>
        <v>38.600000000000279</v>
      </c>
      <c r="D386" s="63">
        <f t="shared" si="77"/>
        <v>0.97409326424870479</v>
      </c>
      <c r="E386" s="61">
        <f>Ship_List!$H$9/C386</f>
        <v>25.906735751295148</v>
      </c>
      <c r="F386" s="64">
        <f t="shared" si="78"/>
        <v>1551500</v>
      </c>
      <c r="G386" s="62">
        <f t="shared" si="70"/>
        <v>38.600000000000279</v>
      </c>
      <c r="H386" s="61">
        <f t="shared" si="74"/>
        <v>15515000</v>
      </c>
      <c r="I386" s="61">
        <f>Ship_List!$H$10/G386</f>
        <v>2590.673575129515</v>
      </c>
      <c r="J386" s="63">
        <f t="shared" si="75"/>
        <v>0.97409326424870479</v>
      </c>
      <c r="K386" s="62">
        <f t="shared" si="71"/>
        <v>38.600000000000279</v>
      </c>
      <c r="L386" s="61">
        <f t="shared" si="72"/>
        <v>155150000</v>
      </c>
      <c r="M386">
        <f>Ship_List!$H$11/K386</f>
        <v>25906.735751295149</v>
      </c>
      <c r="N386" s="25">
        <f t="shared" si="73"/>
        <v>0.9740932642487049</v>
      </c>
    </row>
    <row r="387" spans="2:14" x14ac:dyDescent="0.3">
      <c r="B387" s="61">
        <f t="shared" si="69"/>
        <v>377</v>
      </c>
      <c r="C387" s="62">
        <f t="shared" si="76"/>
        <v>38.70000000000028</v>
      </c>
      <c r="D387" s="63">
        <f t="shared" si="77"/>
        <v>0.97416020671834647</v>
      </c>
      <c r="E387" s="61">
        <f>Ship_List!$H$9/C387</f>
        <v>25.839793281653559</v>
      </c>
      <c r="F387" s="64">
        <f t="shared" si="78"/>
        <v>1559772</v>
      </c>
      <c r="G387" s="62">
        <f t="shared" si="70"/>
        <v>38.70000000000028</v>
      </c>
      <c r="H387" s="61">
        <f t="shared" si="74"/>
        <v>15597720</v>
      </c>
      <c r="I387" s="61">
        <f>Ship_List!$H$10/G387</f>
        <v>2583.979328165356</v>
      </c>
      <c r="J387" s="63">
        <f t="shared" si="75"/>
        <v>0.97416020671834647</v>
      </c>
      <c r="K387" s="62">
        <f t="shared" si="71"/>
        <v>38.70000000000028</v>
      </c>
      <c r="L387" s="61">
        <f t="shared" si="72"/>
        <v>155977200</v>
      </c>
      <c r="M387">
        <f>Ship_List!$H$11/K387</f>
        <v>25839.793281653561</v>
      </c>
      <c r="N387" s="25">
        <f t="shared" si="73"/>
        <v>0.97416020671834647</v>
      </c>
    </row>
    <row r="388" spans="2:14" x14ac:dyDescent="0.3">
      <c r="B388" s="61">
        <f t="shared" si="69"/>
        <v>378</v>
      </c>
      <c r="C388" s="62">
        <f t="shared" si="76"/>
        <v>38.800000000000281</v>
      </c>
      <c r="D388" s="63">
        <f t="shared" si="77"/>
        <v>0.97422680412371154</v>
      </c>
      <c r="E388" s="61">
        <f>Ship_List!$H$9/C388</f>
        <v>25.773195876288472</v>
      </c>
      <c r="F388" s="64">
        <f t="shared" si="78"/>
        <v>1568066</v>
      </c>
      <c r="G388" s="62">
        <f t="shared" si="70"/>
        <v>38.800000000000281</v>
      </c>
      <c r="H388" s="61">
        <f t="shared" si="74"/>
        <v>15680660</v>
      </c>
      <c r="I388" s="61">
        <f>Ship_List!$H$10/G388</f>
        <v>2577.3195876288473</v>
      </c>
      <c r="J388" s="63">
        <f t="shared" si="75"/>
        <v>0.97422680412371143</v>
      </c>
      <c r="K388" s="62">
        <f t="shared" si="71"/>
        <v>38.800000000000281</v>
      </c>
      <c r="L388" s="61">
        <f t="shared" si="72"/>
        <v>156806600</v>
      </c>
      <c r="M388">
        <f>Ship_List!$H$11/K388</f>
        <v>25773.195876288471</v>
      </c>
      <c r="N388" s="25">
        <f t="shared" si="73"/>
        <v>0.97422680412371154</v>
      </c>
    </row>
    <row r="389" spans="2:14" x14ac:dyDescent="0.3">
      <c r="B389" s="61">
        <f t="shared" si="69"/>
        <v>379</v>
      </c>
      <c r="C389" s="62">
        <f t="shared" si="76"/>
        <v>38.900000000000283</v>
      </c>
      <c r="D389" s="63">
        <f t="shared" si="77"/>
        <v>0.9742930591259642</v>
      </c>
      <c r="E389" s="61">
        <f>Ship_List!$H$9/C389</f>
        <v>25.706940874035801</v>
      </c>
      <c r="F389" s="64">
        <f t="shared" si="78"/>
        <v>1576382</v>
      </c>
      <c r="G389" s="62">
        <f t="shared" si="70"/>
        <v>38.900000000000283</v>
      </c>
      <c r="H389" s="61">
        <f t="shared" si="74"/>
        <v>15763820</v>
      </c>
      <c r="I389" s="61">
        <f>Ship_List!$H$10/G389</f>
        <v>2570.6940874035804</v>
      </c>
      <c r="J389" s="63">
        <f t="shared" si="75"/>
        <v>0.9742930591259642</v>
      </c>
      <c r="K389" s="62">
        <f t="shared" si="71"/>
        <v>38.900000000000283</v>
      </c>
      <c r="L389" s="61">
        <f t="shared" si="72"/>
        <v>157638200</v>
      </c>
      <c r="M389">
        <f>Ship_List!$H$11/K389</f>
        <v>25706.940874035801</v>
      </c>
      <c r="N389" s="25">
        <f t="shared" si="73"/>
        <v>0.9742930591259642</v>
      </c>
    </row>
    <row r="390" spans="2:14" x14ac:dyDescent="0.3">
      <c r="B390" s="61">
        <f t="shared" si="69"/>
        <v>380</v>
      </c>
      <c r="C390" s="62">
        <f t="shared" si="76"/>
        <v>39.000000000000284</v>
      </c>
      <c r="D390" s="63">
        <f t="shared" si="77"/>
        <v>0.97435897435897456</v>
      </c>
      <c r="E390" s="61">
        <f>Ship_List!$H$9/C390</f>
        <v>25.641025641025454</v>
      </c>
      <c r="F390" s="64">
        <f t="shared" si="78"/>
        <v>1584720</v>
      </c>
      <c r="G390" s="62">
        <f t="shared" si="70"/>
        <v>39.000000000000284</v>
      </c>
      <c r="H390" s="61">
        <f t="shared" si="74"/>
        <v>15847200</v>
      </c>
      <c r="I390" s="61">
        <f>Ship_List!$H$10/G390</f>
        <v>2564.1025641025453</v>
      </c>
      <c r="J390" s="63">
        <f t="shared" si="75"/>
        <v>0.97435897435897456</v>
      </c>
      <c r="K390" s="62">
        <f t="shared" si="71"/>
        <v>39.000000000000284</v>
      </c>
      <c r="L390" s="61">
        <f t="shared" si="72"/>
        <v>158472000</v>
      </c>
      <c r="M390">
        <f>Ship_List!$H$11/K390</f>
        <v>25641.025641025455</v>
      </c>
      <c r="N390" s="25">
        <f t="shared" si="73"/>
        <v>0.97435897435897445</v>
      </c>
    </row>
    <row r="391" spans="2:14" x14ac:dyDescent="0.3">
      <c r="B391" s="61">
        <f t="shared" si="69"/>
        <v>381</v>
      </c>
      <c r="C391" s="62">
        <f t="shared" si="76"/>
        <v>39.100000000000286</v>
      </c>
      <c r="D391" s="63">
        <f t="shared" si="77"/>
        <v>0.97442455242966775</v>
      </c>
      <c r="E391" s="61">
        <f>Ship_List!$H$9/C391</f>
        <v>25.575447570332294</v>
      </c>
      <c r="F391" s="64">
        <f t="shared" si="78"/>
        <v>1593080</v>
      </c>
      <c r="G391" s="62">
        <f t="shared" si="70"/>
        <v>39.100000000000286</v>
      </c>
      <c r="H391" s="61">
        <f t="shared" si="74"/>
        <v>15930800</v>
      </c>
      <c r="I391" s="61">
        <f>Ship_List!$H$10/G391</f>
        <v>2557.5447570332294</v>
      </c>
      <c r="J391" s="63">
        <f t="shared" si="75"/>
        <v>0.97442455242966763</v>
      </c>
      <c r="K391" s="62">
        <f t="shared" si="71"/>
        <v>39.100000000000286</v>
      </c>
      <c r="L391" s="61">
        <f t="shared" si="72"/>
        <v>159308000</v>
      </c>
      <c r="M391">
        <f>Ship_List!$H$11/K391</f>
        <v>25575.447570332293</v>
      </c>
      <c r="N391" s="25">
        <f t="shared" si="73"/>
        <v>0.97442455242966763</v>
      </c>
    </row>
    <row r="392" spans="2:14" x14ac:dyDescent="0.3">
      <c r="B392" s="61">
        <f t="shared" si="69"/>
        <v>382</v>
      </c>
      <c r="C392" s="62">
        <f t="shared" si="76"/>
        <v>39.200000000000287</v>
      </c>
      <c r="D392" s="63">
        <f t="shared" si="77"/>
        <v>0.9744897959183676</v>
      </c>
      <c r="E392" s="61">
        <f>Ship_List!$H$9/C392</f>
        <v>25.510204081632466</v>
      </c>
      <c r="F392" s="64">
        <f t="shared" si="78"/>
        <v>1601462</v>
      </c>
      <c r="G392" s="62">
        <f t="shared" si="70"/>
        <v>39.200000000000287</v>
      </c>
      <c r="H392" s="61">
        <f t="shared" si="74"/>
        <v>16014620</v>
      </c>
      <c r="I392" s="61">
        <f>Ship_List!$H$10/G392</f>
        <v>2551.0204081632464</v>
      </c>
      <c r="J392" s="63">
        <f t="shared" si="75"/>
        <v>0.9744897959183676</v>
      </c>
      <c r="K392" s="62">
        <f t="shared" si="71"/>
        <v>39.200000000000287</v>
      </c>
      <c r="L392" s="61">
        <f t="shared" si="72"/>
        <v>160146200</v>
      </c>
      <c r="M392">
        <f>Ship_List!$H$11/K392</f>
        <v>25510.204081632466</v>
      </c>
      <c r="N392" s="25">
        <f t="shared" si="73"/>
        <v>0.9744897959183676</v>
      </c>
    </row>
    <row r="393" spans="2:14" x14ac:dyDescent="0.3">
      <c r="B393" s="61">
        <f t="shared" si="69"/>
        <v>383</v>
      </c>
      <c r="C393" s="62">
        <f t="shared" si="76"/>
        <v>39.300000000000288</v>
      </c>
      <c r="D393" s="63">
        <f t="shared" si="77"/>
        <v>0.97455470737913508</v>
      </c>
      <c r="E393" s="61">
        <f>Ship_List!$H$9/C393</f>
        <v>25.445292620864954</v>
      </c>
      <c r="F393" s="64">
        <f t="shared" si="78"/>
        <v>1609866</v>
      </c>
      <c r="G393" s="62">
        <f t="shared" si="70"/>
        <v>39.300000000000288</v>
      </c>
      <c r="H393" s="61">
        <f t="shared" si="74"/>
        <v>16098660</v>
      </c>
      <c r="I393" s="61">
        <f>Ship_List!$H$10/G393</f>
        <v>2544.5292620864952</v>
      </c>
      <c r="J393" s="63">
        <f t="shared" si="75"/>
        <v>0.97455470737913508</v>
      </c>
      <c r="K393" s="62">
        <f t="shared" si="71"/>
        <v>39.300000000000288</v>
      </c>
      <c r="L393" s="61">
        <f t="shared" si="72"/>
        <v>160986600</v>
      </c>
      <c r="M393">
        <f>Ship_List!$H$11/K393</f>
        <v>25445.292620864951</v>
      </c>
      <c r="N393" s="25">
        <f t="shared" si="73"/>
        <v>0.97455470737913508</v>
      </c>
    </row>
    <row r="394" spans="2:14" x14ac:dyDescent="0.3">
      <c r="B394" s="61">
        <f t="shared" si="69"/>
        <v>384</v>
      </c>
      <c r="C394" s="62">
        <f t="shared" si="76"/>
        <v>39.40000000000029</v>
      </c>
      <c r="D394" s="63">
        <f t="shared" si="77"/>
        <v>0.97461928934010167</v>
      </c>
      <c r="E394" s="61">
        <f>Ship_List!$H$9/C394</f>
        <v>25.380710659898291</v>
      </c>
      <c r="F394" s="64">
        <f t="shared" si="78"/>
        <v>1618292</v>
      </c>
      <c r="G394" s="62">
        <f t="shared" si="70"/>
        <v>39.40000000000029</v>
      </c>
      <c r="H394" s="61">
        <f t="shared" si="74"/>
        <v>16182920</v>
      </c>
      <c r="I394" s="61">
        <f>Ship_List!$H$10/G394</f>
        <v>2538.0710659898291</v>
      </c>
      <c r="J394" s="63">
        <f t="shared" si="75"/>
        <v>0.97461928934010167</v>
      </c>
      <c r="K394" s="62">
        <f t="shared" si="71"/>
        <v>39.40000000000029</v>
      </c>
      <c r="L394" s="61">
        <f t="shared" si="72"/>
        <v>161829200</v>
      </c>
      <c r="M394">
        <f>Ship_List!$H$11/K394</f>
        <v>25380.71065989829</v>
      </c>
      <c r="N394" s="25">
        <f t="shared" si="73"/>
        <v>0.97461928934010178</v>
      </c>
    </row>
    <row r="395" spans="2:14" x14ac:dyDescent="0.3">
      <c r="B395" s="61">
        <f t="shared" si="69"/>
        <v>385</v>
      </c>
      <c r="C395" s="62">
        <f t="shared" si="76"/>
        <v>39.500000000000291</v>
      </c>
      <c r="D395" s="63">
        <f t="shared" si="77"/>
        <v>0.97468354430379767</v>
      </c>
      <c r="E395" s="61">
        <f>Ship_List!$H$9/C395</f>
        <v>25.316455696202343</v>
      </c>
      <c r="F395" s="64">
        <f t="shared" si="78"/>
        <v>1626740</v>
      </c>
      <c r="G395" s="62">
        <f t="shared" si="70"/>
        <v>39.500000000000291</v>
      </c>
      <c r="H395" s="61">
        <f t="shared" si="74"/>
        <v>16267400</v>
      </c>
      <c r="I395" s="61">
        <f>Ship_List!$H$10/G395</f>
        <v>2531.6455696202347</v>
      </c>
      <c r="J395" s="63">
        <f t="shared" si="75"/>
        <v>0.97468354430379767</v>
      </c>
      <c r="K395" s="62">
        <f t="shared" si="71"/>
        <v>39.500000000000291</v>
      </c>
      <c r="L395" s="61">
        <f t="shared" si="72"/>
        <v>162674000</v>
      </c>
      <c r="M395">
        <f>Ship_List!$H$11/K395</f>
        <v>25316.455696202345</v>
      </c>
      <c r="N395" s="25">
        <f t="shared" si="73"/>
        <v>0.97468354430379767</v>
      </c>
    </row>
    <row r="396" spans="2:14" x14ac:dyDescent="0.3">
      <c r="B396" s="61">
        <f t="shared" ref="B396:B459" si="79">B395+1</f>
        <v>386</v>
      </c>
      <c r="C396" s="62">
        <f t="shared" si="76"/>
        <v>39.600000000000293</v>
      </c>
      <c r="D396" s="63">
        <f t="shared" si="77"/>
        <v>0.97474747474747492</v>
      </c>
      <c r="E396" s="61">
        <f>Ship_List!$H$9/C396</f>
        <v>25.252525252525064</v>
      </c>
      <c r="F396" s="64">
        <f t="shared" si="78"/>
        <v>1635210</v>
      </c>
      <c r="G396" s="62">
        <f t="shared" ref="G396:G459" si="80">G395+$E$6</f>
        <v>39.600000000000293</v>
      </c>
      <c r="H396" s="61">
        <f t="shared" si="74"/>
        <v>16352100</v>
      </c>
      <c r="I396" s="61">
        <f>Ship_List!$H$10/G396</f>
        <v>2525.2525252525065</v>
      </c>
      <c r="J396" s="63">
        <f t="shared" si="75"/>
        <v>0.97474747474747492</v>
      </c>
      <c r="K396" s="62">
        <f t="shared" ref="K396:K459" si="81">K395+$E$6</f>
        <v>39.600000000000293</v>
      </c>
      <c r="L396" s="61">
        <f t="shared" ref="L396:L459" si="82">H396*$F$6</f>
        <v>163521000</v>
      </c>
      <c r="M396">
        <f>Ship_List!$H$11/K396</f>
        <v>25252.525252525065</v>
      </c>
      <c r="N396" s="25">
        <f t="shared" ref="N396:N459" si="83">($M$10-M396)/$M$10</f>
        <v>0.97474747474747492</v>
      </c>
    </row>
    <row r="397" spans="2:14" x14ac:dyDescent="0.3">
      <c r="B397" s="61">
        <f t="shared" si="79"/>
        <v>387</v>
      </c>
      <c r="C397" s="62">
        <f t="shared" si="76"/>
        <v>39.700000000000294</v>
      </c>
      <c r="D397" s="63">
        <f t="shared" si="77"/>
        <v>0.9748110831234259</v>
      </c>
      <c r="E397" s="61">
        <f>Ship_List!$H$9/C397</f>
        <v>25.188916876574119</v>
      </c>
      <c r="F397" s="64">
        <f t="shared" si="78"/>
        <v>1643702</v>
      </c>
      <c r="G397" s="62">
        <f t="shared" si="80"/>
        <v>39.700000000000294</v>
      </c>
      <c r="H397" s="61">
        <f t="shared" ref="H397:H460" si="84">F397*$F$6</f>
        <v>16437020</v>
      </c>
      <c r="I397" s="61">
        <f>Ship_List!$H$10/G397</f>
        <v>2518.8916876574121</v>
      </c>
      <c r="J397" s="63">
        <f t="shared" ref="J397:J460" si="85">($I$10-I397)/$I$10</f>
        <v>0.9748110831234259</v>
      </c>
      <c r="K397" s="62">
        <f t="shared" si="81"/>
        <v>39.700000000000294</v>
      </c>
      <c r="L397" s="61">
        <f t="shared" si="82"/>
        <v>164370200</v>
      </c>
      <c r="M397">
        <f>Ship_List!$H$11/K397</f>
        <v>25188.91687657412</v>
      </c>
      <c r="N397" s="25">
        <f t="shared" si="83"/>
        <v>0.97481108312342579</v>
      </c>
    </row>
    <row r="398" spans="2:14" x14ac:dyDescent="0.3">
      <c r="B398" s="61">
        <f t="shared" si="79"/>
        <v>388</v>
      </c>
      <c r="C398" s="62">
        <f t="shared" si="76"/>
        <v>39.800000000000296</v>
      </c>
      <c r="D398" s="63">
        <f t="shared" si="77"/>
        <v>0.9748743718592966</v>
      </c>
      <c r="E398" s="61">
        <f>Ship_List!$H$9/C398</f>
        <v>25.125628140703331</v>
      </c>
      <c r="F398" s="64">
        <f t="shared" si="78"/>
        <v>1652216</v>
      </c>
      <c r="G398" s="62">
        <f t="shared" si="80"/>
        <v>39.800000000000296</v>
      </c>
      <c r="H398" s="61">
        <f t="shared" si="84"/>
        <v>16522160</v>
      </c>
      <c r="I398" s="61">
        <f>Ship_List!$H$10/G398</f>
        <v>2512.5628140703329</v>
      </c>
      <c r="J398" s="63">
        <f t="shared" si="85"/>
        <v>0.97487437185929671</v>
      </c>
      <c r="K398" s="62">
        <f t="shared" si="81"/>
        <v>39.800000000000296</v>
      </c>
      <c r="L398" s="61">
        <f t="shared" si="82"/>
        <v>165221600</v>
      </c>
      <c r="M398">
        <f>Ship_List!$H$11/K398</f>
        <v>25125.628140703331</v>
      </c>
      <c r="N398" s="25">
        <f t="shared" si="83"/>
        <v>0.97487437185929671</v>
      </c>
    </row>
    <row r="399" spans="2:14" x14ac:dyDescent="0.3">
      <c r="B399" s="61">
        <f t="shared" si="79"/>
        <v>389</v>
      </c>
      <c r="C399" s="62">
        <f t="shared" si="76"/>
        <v>39.900000000000297</v>
      </c>
      <c r="D399" s="63">
        <f t="shared" si="77"/>
        <v>0.97493734335839621</v>
      </c>
      <c r="E399" s="61">
        <f>Ship_List!$H$9/C399</f>
        <v>25.062656641603823</v>
      </c>
      <c r="F399" s="64">
        <f t="shared" si="78"/>
        <v>1660752</v>
      </c>
      <c r="G399" s="62">
        <f t="shared" si="80"/>
        <v>39.900000000000297</v>
      </c>
      <c r="H399" s="61">
        <f t="shared" si="84"/>
        <v>16607520</v>
      </c>
      <c r="I399" s="61">
        <f>Ship_List!$H$10/G399</f>
        <v>2506.2656641603821</v>
      </c>
      <c r="J399" s="63">
        <f t="shared" si="85"/>
        <v>0.97493734335839621</v>
      </c>
      <c r="K399" s="62">
        <f t="shared" si="81"/>
        <v>39.900000000000297</v>
      </c>
      <c r="L399" s="61">
        <f t="shared" si="82"/>
        <v>166075200</v>
      </c>
      <c r="M399">
        <f>Ship_List!$H$11/K399</f>
        <v>25062.656641603822</v>
      </c>
      <c r="N399" s="25">
        <f t="shared" si="83"/>
        <v>0.97493734335839621</v>
      </c>
    </row>
    <row r="400" spans="2:14" x14ac:dyDescent="0.3">
      <c r="B400" s="61">
        <f t="shared" si="79"/>
        <v>390</v>
      </c>
      <c r="C400" s="62">
        <f t="shared" si="76"/>
        <v>40.000000000000298</v>
      </c>
      <c r="D400" s="63">
        <f t="shared" si="77"/>
        <v>0.9750000000000002</v>
      </c>
      <c r="E400" s="61">
        <f>Ship_List!$H$9/C400</f>
        <v>24.999999999999815</v>
      </c>
      <c r="F400" s="64">
        <f t="shared" si="78"/>
        <v>1669310</v>
      </c>
      <c r="G400" s="62">
        <f t="shared" si="80"/>
        <v>40.000000000000298</v>
      </c>
      <c r="H400" s="61">
        <f t="shared" si="84"/>
        <v>16693100</v>
      </c>
      <c r="I400" s="61">
        <f>Ship_List!$H$10/G400</f>
        <v>2499.9999999999814</v>
      </c>
      <c r="J400" s="63">
        <f t="shared" si="85"/>
        <v>0.9750000000000002</v>
      </c>
      <c r="K400" s="62">
        <f t="shared" si="81"/>
        <v>40.000000000000298</v>
      </c>
      <c r="L400" s="61">
        <f t="shared" si="82"/>
        <v>166931000</v>
      </c>
      <c r="M400">
        <f>Ship_List!$H$11/K400</f>
        <v>24999.999999999814</v>
      </c>
      <c r="N400" s="25">
        <f t="shared" si="83"/>
        <v>0.9750000000000002</v>
      </c>
    </row>
    <row r="401" spans="2:14" x14ac:dyDescent="0.3">
      <c r="B401" s="61">
        <f t="shared" si="79"/>
        <v>391</v>
      </c>
      <c r="C401" s="62">
        <f t="shared" si="76"/>
        <v>40.1000000000003</v>
      </c>
      <c r="D401" s="63">
        <f t="shared" si="77"/>
        <v>0.97506234413965098</v>
      </c>
      <c r="E401" s="61">
        <f>Ship_List!$H$9/C401</f>
        <v>24.93765586034894</v>
      </c>
      <c r="F401" s="64">
        <f t="shared" si="78"/>
        <v>1677890</v>
      </c>
      <c r="G401" s="62">
        <f t="shared" si="80"/>
        <v>40.1000000000003</v>
      </c>
      <c r="H401" s="61">
        <f t="shared" si="84"/>
        <v>16778900</v>
      </c>
      <c r="I401" s="61">
        <f>Ship_List!$H$10/G401</f>
        <v>2493.7655860348941</v>
      </c>
      <c r="J401" s="63">
        <f t="shared" si="85"/>
        <v>0.97506234413965109</v>
      </c>
      <c r="K401" s="62">
        <f t="shared" si="81"/>
        <v>40.1000000000003</v>
      </c>
      <c r="L401" s="61">
        <f t="shared" si="82"/>
        <v>167789000</v>
      </c>
      <c r="M401">
        <f>Ship_List!$H$11/K401</f>
        <v>24937.655860348939</v>
      </c>
      <c r="N401" s="25">
        <f t="shared" si="83"/>
        <v>0.97506234413965109</v>
      </c>
    </row>
    <row r="402" spans="2:14" x14ac:dyDescent="0.3">
      <c r="B402" s="61">
        <f t="shared" si="79"/>
        <v>392</v>
      </c>
      <c r="C402" s="62">
        <f t="shared" si="76"/>
        <v>40.200000000000301</v>
      </c>
      <c r="D402" s="63">
        <f t="shared" si="77"/>
        <v>0.97512437810945285</v>
      </c>
      <c r="E402" s="61">
        <f>Ship_List!$H$9/C402</f>
        <v>24.875621890547077</v>
      </c>
      <c r="F402" s="64">
        <f t="shared" si="78"/>
        <v>1686492</v>
      </c>
      <c r="G402" s="62">
        <f t="shared" si="80"/>
        <v>40.200000000000301</v>
      </c>
      <c r="H402" s="61">
        <f t="shared" si="84"/>
        <v>16864920</v>
      </c>
      <c r="I402" s="61">
        <f>Ship_List!$H$10/G402</f>
        <v>2487.5621890547077</v>
      </c>
      <c r="J402" s="63">
        <f t="shared" si="85"/>
        <v>0.97512437810945296</v>
      </c>
      <c r="K402" s="62">
        <f t="shared" si="81"/>
        <v>40.200000000000301</v>
      </c>
      <c r="L402" s="61">
        <f t="shared" si="82"/>
        <v>168649200</v>
      </c>
      <c r="M402">
        <f>Ship_List!$H$11/K402</f>
        <v>24875.621890547078</v>
      </c>
      <c r="N402" s="25">
        <f t="shared" si="83"/>
        <v>0.97512437810945285</v>
      </c>
    </row>
    <row r="403" spans="2:14" x14ac:dyDescent="0.3">
      <c r="B403" s="61">
        <f t="shared" si="79"/>
        <v>393</v>
      </c>
      <c r="C403" s="62">
        <f t="shared" si="76"/>
        <v>40.300000000000303</v>
      </c>
      <c r="D403" s="63">
        <f t="shared" si="77"/>
        <v>0.97518610421836249</v>
      </c>
      <c r="E403" s="61">
        <f>Ship_List!$H$9/C403</f>
        <v>24.81389578163753</v>
      </c>
      <c r="F403" s="64">
        <f t="shared" si="78"/>
        <v>1695116</v>
      </c>
      <c r="G403" s="62">
        <f t="shared" si="80"/>
        <v>40.300000000000303</v>
      </c>
      <c r="H403" s="61">
        <f t="shared" si="84"/>
        <v>16951160</v>
      </c>
      <c r="I403" s="61">
        <f>Ship_List!$H$10/G403</f>
        <v>2481.389578163753</v>
      </c>
      <c r="J403" s="63">
        <f t="shared" si="85"/>
        <v>0.97518610421836249</v>
      </c>
      <c r="K403" s="62">
        <f t="shared" si="81"/>
        <v>40.300000000000303</v>
      </c>
      <c r="L403" s="61">
        <f t="shared" si="82"/>
        <v>169511600</v>
      </c>
      <c r="M403">
        <f>Ship_List!$H$11/K403</f>
        <v>24813.89578163753</v>
      </c>
      <c r="N403" s="25">
        <f t="shared" si="83"/>
        <v>0.97518610421836249</v>
      </c>
    </row>
    <row r="404" spans="2:14" x14ac:dyDescent="0.3">
      <c r="B404" s="61">
        <f t="shared" si="79"/>
        <v>394</v>
      </c>
      <c r="C404" s="62">
        <f t="shared" si="76"/>
        <v>40.400000000000304</v>
      </c>
      <c r="D404" s="63">
        <f t="shared" si="77"/>
        <v>0.97524752475247545</v>
      </c>
      <c r="E404" s="61">
        <f>Ship_List!$H$9/C404</f>
        <v>24.752475247524565</v>
      </c>
      <c r="F404" s="64">
        <f t="shared" si="78"/>
        <v>1703762</v>
      </c>
      <c r="G404" s="62">
        <f t="shared" si="80"/>
        <v>40.400000000000304</v>
      </c>
      <c r="H404" s="61">
        <f t="shared" si="84"/>
        <v>17037620</v>
      </c>
      <c r="I404" s="61">
        <f>Ship_List!$H$10/G404</f>
        <v>2475.2475247524567</v>
      </c>
      <c r="J404" s="63">
        <f t="shared" si="85"/>
        <v>0.97524752475247545</v>
      </c>
      <c r="K404" s="62">
        <f t="shared" si="81"/>
        <v>40.400000000000304</v>
      </c>
      <c r="L404" s="61">
        <f t="shared" si="82"/>
        <v>170376200</v>
      </c>
      <c r="M404">
        <f>Ship_List!$H$11/K404</f>
        <v>24752.475247524566</v>
      </c>
      <c r="N404" s="25">
        <f t="shared" si="83"/>
        <v>0.97524752475247545</v>
      </c>
    </row>
    <row r="405" spans="2:14" x14ac:dyDescent="0.3">
      <c r="B405" s="61">
        <f t="shared" si="79"/>
        <v>395</v>
      </c>
      <c r="C405" s="62">
        <f t="shared" si="76"/>
        <v>40.500000000000306</v>
      </c>
      <c r="D405" s="63">
        <f t="shared" si="77"/>
        <v>0.97530864197530875</v>
      </c>
      <c r="E405" s="61">
        <f>Ship_List!$H$9/C405</f>
        <v>24.691358024691173</v>
      </c>
      <c r="F405" s="64">
        <f t="shared" si="78"/>
        <v>1712430</v>
      </c>
      <c r="G405" s="62">
        <f t="shared" si="80"/>
        <v>40.500000000000306</v>
      </c>
      <c r="H405" s="61">
        <f t="shared" si="84"/>
        <v>17124300</v>
      </c>
      <c r="I405" s="61">
        <f>Ship_List!$H$10/G405</f>
        <v>2469.1358024691172</v>
      </c>
      <c r="J405" s="63">
        <f t="shared" si="85"/>
        <v>0.97530864197530887</v>
      </c>
      <c r="K405" s="62">
        <f t="shared" si="81"/>
        <v>40.500000000000306</v>
      </c>
      <c r="L405" s="61">
        <f t="shared" si="82"/>
        <v>171243000</v>
      </c>
      <c r="M405">
        <f>Ship_List!$H$11/K405</f>
        <v>24691.358024691173</v>
      </c>
      <c r="N405" s="25">
        <f t="shared" si="83"/>
        <v>0.97530864197530875</v>
      </c>
    </row>
    <row r="406" spans="2:14" x14ac:dyDescent="0.3">
      <c r="B406" s="61">
        <f t="shared" si="79"/>
        <v>396</v>
      </c>
      <c r="C406" s="62">
        <f t="shared" si="76"/>
        <v>40.600000000000307</v>
      </c>
      <c r="D406" s="63">
        <f t="shared" si="77"/>
        <v>0.97536945812807907</v>
      </c>
      <c r="E406" s="61">
        <f>Ship_List!$H$9/C406</f>
        <v>24.630541871920997</v>
      </c>
      <c r="F406" s="64">
        <f t="shared" si="78"/>
        <v>1721120</v>
      </c>
      <c r="G406" s="62">
        <f t="shared" si="80"/>
        <v>40.600000000000307</v>
      </c>
      <c r="H406" s="61">
        <f t="shared" si="84"/>
        <v>17211200</v>
      </c>
      <c r="I406" s="61">
        <f>Ship_List!$H$10/G406</f>
        <v>2463.0541871920996</v>
      </c>
      <c r="J406" s="63">
        <f t="shared" si="85"/>
        <v>0.97536945812807896</v>
      </c>
      <c r="K406" s="62">
        <f t="shared" si="81"/>
        <v>40.600000000000307</v>
      </c>
      <c r="L406" s="61">
        <f t="shared" si="82"/>
        <v>172112000</v>
      </c>
      <c r="M406">
        <f>Ship_List!$H$11/K406</f>
        <v>24630.541871920996</v>
      </c>
      <c r="N406" s="25">
        <f t="shared" si="83"/>
        <v>0.97536945812807896</v>
      </c>
    </row>
    <row r="407" spans="2:14" x14ac:dyDescent="0.3">
      <c r="B407" s="61">
        <f t="shared" si="79"/>
        <v>397</v>
      </c>
      <c r="C407" s="62">
        <f t="shared" si="76"/>
        <v>40.700000000000308</v>
      </c>
      <c r="D407" s="63">
        <f t="shared" si="77"/>
        <v>0.97542997542997556</v>
      </c>
      <c r="E407" s="61">
        <f>Ship_List!$H$9/C407</f>
        <v>24.570024570024383</v>
      </c>
      <c r="F407" s="64">
        <f t="shared" si="78"/>
        <v>1729832</v>
      </c>
      <c r="G407" s="62">
        <f t="shared" si="80"/>
        <v>40.700000000000308</v>
      </c>
      <c r="H407" s="61">
        <f t="shared" si="84"/>
        <v>17298320</v>
      </c>
      <c r="I407" s="61">
        <f>Ship_List!$H$10/G407</f>
        <v>2457.0024570024384</v>
      </c>
      <c r="J407" s="63">
        <f t="shared" si="85"/>
        <v>0.97542997542997556</v>
      </c>
      <c r="K407" s="62">
        <f t="shared" si="81"/>
        <v>40.700000000000308</v>
      </c>
      <c r="L407" s="61">
        <f t="shared" si="82"/>
        <v>172983200</v>
      </c>
      <c r="M407">
        <f>Ship_List!$H$11/K407</f>
        <v>24570.024570024383</v>
      </c>
      <c r="N407" s="25">
        <f t="shared" si="83"/>
        <v>0.97542997542997567</v>
      </c>
    </row>
    <row r="408" spans="2:14" x14ac:dyDescent="0.3">
      <c r="B408" s="61">
        <f t="shared" si="79"/>
        <v>398</v>
      </c>
      <c r="C408" s="62">
        <f t="shared" si="76"/>
        <v>40.80000000000031</v>
      </c>
      <c r="D408" s="63">
        <f t="shared" si="77"/>
        <v>0.97549019607843157</v>
      </c>
      <c r="E408" s="61">
        <f>Ship_List!$H$9/C408</f>
        <v>24.509803921568441</v>
      </c>
      <c r="F408" s="64">
        <f t="shared" si="78"/>
        <v>1738566</v>
      </c>
      <c r="G408" s="62">
        <f t="shared" si="80"/>
        <v>40.80000000000031</v>
      </c>
      <c r="H408" s="61">
        <f t="shared" si="84"/>
        <v>17385660</v>
      </c>
      <c r="I408" s="61">
        <f>Ship_List!$H$10/G408</f>
        <v>2450.9803921568441</v>
      </c>
      <c r="J408" s="63">
        <f t="shared" si="85"/>
        <v>0.97549019607843157</v>
      </c>
      <c r="K408" s="62">
        <f t="shared" si="81"/>
        <v>40.80000000000031</v>
      </c>
      <c r="L408" s="61">
        <f t="shared" si="82"/>
        <v>173856600</v>
      </c>
      <c r="M408">
        <f>Ship_List!$H$11/K408</f>
        <v>24509.80392156844</v>
      </c>
      <c r="N408" s="25">
        <f t="shared" si="83"/>
        <v>0.97549019607843157</v>
      </c>
    </row>
    <row r="409" spans="2:14" x14ac:dyDescent="0.3">
      <c r="B409" s="61">
        <f t="shared" si="79"/>
        <v>399</v>
      </c>
      <c r="C409" s="62">
        <f t="shared" si="76"/>
        <v>40.900000000000311</v>
      </c>
      <c r="D409" s="63">
        <f t="shared" si="77"/>
        <v>0.97555012224938886</v>
      </c>
      <c r="E409" s="61">
        <f>Ship_List!$H$9/C409</f>
        <v>24.449877750611062</v>
      </c>
      <c r="F409" s="64">
        <f t="shared" si="78"/>
        <v>1747322</v>
      </c>
      <c r="G409" s="62">
        <f t="shared" si="80"/>
        <v>40.900000000000311</v>
      </c>
      <c r="H409" s="61">
        <f t="shared" si="84"/>
        <v>17473220</v>
      </c>
      <c r="I409" s="61">
        <f>Ship_List!$H$10/G409</f>
        <v>2444.9877750611063</v>
      </c>
      <c r="J409" s="63">
        <f t="shared" si="85"/>
        <v>0.97555012224938897</v>
      </c>
      <c r="K409" s="62">
        <f t="shared" si="81"/>
        <v>40.900000000000311</v>
      </c>
      <c r="L409" s="61">
        <f t="shared" si="82"/>
        <v>174732200</v>
      </c>
      <c r="M409">
        <f>Ship_List!$H$11/K409</f>
        <v>24449.87775061106</v>
      </c>
      <c r="N409" s="25">
        <f t="shared" si="83"/>
        <v>0.97555012224938897</v>
      </c>
    </row>
    <row r="410" spans="2:14" x14ac:dyDescent="0.3">
      <c r="B410" s="61">
        <f t="shared" si="79"/>
        <v>400</v>
      </c>
      <c r="C410" s="62">
        <f t="shared" si="76"/>
        <v>41.000000000000313</v>
      </c>
      <c r="D410" s="63">
        <f t="shared" si="77"/>
        <v>0.97560975609756106</v>
      </c>
      <c r="E410" s="61">
        <f>Ship_List!$H$9/C410</f>
        <v>24.39024390243884</v>
      </c>
      <c r="F410" s="64">
        <f t="shared" si="78"/>
        <v>1756100</v>
      </c>
      <c r="G410" s="62">
        <f t="shared" si="80"/>
        <v>41.000000000000313</v>
      </c>
      <c r="H410" s="61">
        <f t="shared" si="84"/>
        <v>17561000</v>
      </c>
      <c r="I410" s="61">
        <f>Ship_List!$H$10/G410</f>
        <v>2439.0243902438838</v>
      </c>
      <c r="J410" s="63">
        <f t="shared" si="85"/>
        <v>0.97560975609756118</v>
      </c>
      <c r="K410" s="62">
        <f t="shared" si="81"/>
        <v>41.000000000000313</v>
      </c>
      <c r="L410" s="61">
        <f t="shared" si="82"/>
        <v>175610000</v>
      </c>
      <c r="M410">
        <f>Ship_List!$H$11/K410</f>
        <v>24390.243902438837</v>
      </c>
      <c r="N410" s="25">
        <f t="shared" si="83"/>
        <v>0.97560975609756118</v>
      </c>
    </row>
    <row r="411" spans="2:14" x14ac:dyDescent="0.3">
      <c r="B411" s="61">
        <f t="shared" si="79"/>
        <v>401</v>
      </c>
      <c r="C411" s="62">
        <f t="shared" si="76"/>
        <v>41.100000000000314</v>
      </c>
      <c r="D411" s="63">
        <f t="shared" si="77"/>
        <v>0.97566909975669114</v>
      </c>
      <c r="E411" s="61">
        <f>Ship_List!$H$9/C411</f>
        <v>24.330900243308818</v>
      </c>
      <c r="F411" s="64">
        <f t="shared" si="78"/>
        <v>1764900</v>
      </c>
      <c r="G411" s="62">
        <f t="shared" si="80"/>
        <v>41.100000000000314</v>
      </c>
      <c r="H411" s="61">
        <f t="shared" si="84"/>
        <v>17649000</v>
      </c>
      <c r="I411" s="61">
        <f>Ship_List!$H$10/G411</f>
        <v>2433.0900243308815</v>
      </c>
      <c r="J411" s="63">
        <f t="shared" si="85"/>
        <v>0.97566909975669114</v>
      </c>
      <c r="K411" s="62">
        <f t="shared" si="81"/>
        <v>41.100000000000314</v>
      </c>
      <c r="L411" s="61">
        <f t="shared" si="82"/>
        <v>176490000</v>
      </c>
      <c r="M411">
        <f>Ship_List!$H$11/K411</f>
        <v>24330.900243308817</v>
      </c>
      <c r="N411" s="25">
        <f t="shared" si="83"/>
        <v>0.97566909975669114</v>
      </c>
    </row>
    <row r="412" spans="2:14" x14ac:dyDescent="0.3">
      <c r="B412" s="61">
        <f t="shared" si="79"/>
        <v>402</v>
      </c>
      <c r="C412" s="62">
        <f t="shared" si="76"/>
        <v>41.200000000000315</v>
      </c>
      <c r="D412" s="63">
        <f t="shared" si="77"/>
        <v>0.97572815533980595</v>
      </c>
      <c r="E412" s="61">
        <f>Ship_List!$H$9/C412</f>
        <v>24.271844660193988</v>
      </c>
      <c r="F412" s="64">
        <f t="shared" si="78"/>
        <v>1773722</v>
      </c>
      <c r="G412" s="62">
        <f t="shared" si="80"/>
        <v>41.200000000000315</v>
      </c>
      <c r="H412" s="61">
        <f t="shared" si="84"/>
        <v>17737220</v>
      </c>
      <c r="I412" s="61">
        <f>Ship_List!$H$10/G412</f>
        <v>2427.1844660193988</v>
      </c>
      <c r="J412" s="63">
        <f t="shared" si="85"/>
        <v>0.97572815533980595</v>
      </c>
      <c r="K412" s="62">
        <f t="shared" si="81"/>
        <v>41.200000000000315</v>
      </c>
      <c r="L412" s="61">
        <f t="shared" si="82"/>
        <v>177372200</v>
      </c>
      <c r="M412">
        <f>Ship_List!$H$11/K412</f>
        <v>24271.84466019399</v>
      </c>
      <c r="N412" s="25">
        <f t="shared" si="83"/>
        <v>0.97572815533980595</v>
      </c>
    </row>
    <row r="413" spans="2:14" x14ac:dyDescent="0.3">
      <c r="B413" s="61">
        <f t="shared" si="79"/>
        <v>403</v>
      </c>
      <c r="C413" s="62">
        <f t="shared" si="76"/>
        <v>41.300000000000317</v>
      </c>
      <c r="D413" s="63">
        <f t="shared" si="77"/>
        <v>0.9757869249394675</v>
      </c>
      <c r="E413" s="61">
        <f>Ship_List!$H$9/C413</f>
        <v>24.213075060532503</v>
      </c>
      <c r="F413" s="64">
        <f t="shared" si="78"/>
        <v>1782566</v>
      </c>
      <c r="G413" s="62">
        <f t="shared" si="80"/>
        <v>41.300000000000317</v>
      </c>
      <c r="H413" s="61">
        <f t="shared" si="84"/>
        <v>17825660</v>
      </c>
      <c r="I413" s="61">
        <f>Ship_List!$H$10/G413</f>
        <v>2421.3075060532501</v>
      </c>
      <c r="J413" s="63">
        <f t="shared" si="85"/>
        <v>0.97578692493946761</v>
      </c>
      <c r="K413" s="62">
        <f t="shared" si="81"/>
        <v>41.300000000000317</v>
      </c>
      <c r="L413" s="61">
        <f t="shared" si="82"/>
        <v>178256600</v>
      </c>
      <c r="M413">
        <f>Ship_List!$H$11/K413</f>
        <v>24213.075060532501</v>
      </c>
      <c r="N413" s="25">
        <f t="shared" si="83"/>
        <v>0.9757869249394675</v>
      </c>
    </row>
    <row r="414" spans="2:14" x14ac:dyDescent="0.3">
      <c r="B414" s="61">
        <f t="shared" si="79"/>
        <v>404</v>
      </c>
      <c r="C414" s="62">
        <f t="shared" si="76"/>
        <v>41.400000000000318</v>
      </c>
      <c r="D414" s="63">
        <f t="shared" si="77"/>
        <v>0.97584541062801955</v>
      </c>
      <c r="E414" s="61">
        <f>Ship_List!$H$9/C414</f>
        <v>24.154589371980492</v>
      </c>
      <c r="F414" s="64">
        <f t="shared" si="78"/>
        <v>1791432</v>
      </c>
      <c r="G414" s="62">
        <f t="shared" si="80"/>
        <v>41.400000000000318</v>
      </c>
      <c r="H414" s="61">
        <f t="shared" si="84"/>
        <v>17914320</v>
      </c>
      <c r="I414" s="61">
        <f>Ship_List!$H$10/G414</f>
        <v>2415.4589371980492</v>
      </c>
      <c r="J414" s="63">
        <f t="shared" si="85"/>
        <v>0.97584541062801944</v>
      </c>
      <c r="K414" s="62">
        <f t="shared" si="81"/>
        <v>41.400000000000318</v>
      </c>
      <c r="L414" s="61">
        <f t="shared" si="82"/>
        <v>179143200</v>
      </c>
      <c r="M414">
        <f>Ship_List!$H$11/K414</f>
        <v>24154.589371980492</v>
      </c>
      <c r="N414" s="25">
        <f t="shared" si="83"/>
        <v>0.97584541062801944</v>
      </c>
    </row>
    <row r="415" spans="2:14" x14ac:dyDescent="0.3">
      <c r="B415" s="61">
        <f t="shared" si="79"/>
        <v>405</v>
      </c>
      <c r="C415" s="62">
        <f t="shared" si="76"/>
        <v>41.50000000000032</v>
      </c>
      <c r="D415" s="63">
        <f t="shared" si="77"/>
        <v>0.97590361445783147</v>
      </c>
      <c r="E415" s="61">
        <f>Ship_List!$H$9/C415</f>
        <v>24.096385542168488</v>
      </c>
      <c r="F415" s="64">
        <f t="shared" si="78"/>
        <v>1800320</v>
      </c>
      <c r="G415" s="62">
        <f t="shared" si="80"/>
        <v>41.50000000000032</v>
      </c>
      <c r="H415" s="61">
        <f t="shared" si="84"/>
        <v>18003200</v>
      </c>
      <c r="I415" s="61">
        <f>Ship_List!$H$10/G415</f>
        <v>2409.6385542168491</v>
      </c>
      <c r="J415" s="63">
        <f t="shared" si="85"/>
        <v>0.97590361445783158</v>
      </c>
      <c r="K415" s="62">
        <f t="shared" si="81"/>
        <v>41.50000000000032</v>
      </c>
      <c r="L415" s="61">
        <f t="shared" si="82"/>
        <v>180032000</v>
      </c>
      <c r="M415">
        <f>Ship_List!$H$11/K415</f>
        <v>24096.385542168489</v>
      </c>
      <c r="N415" s="25">
        <f t="shared" si="83"/>
        <v>0.97590361445783147</v>
      </c>
    </row>
    <row r="416" spans="2:14" x14ac:dyDescent="0.3">
      <c r="B416" s="61">
        <f t="shared" si="79"/>
        <v>406</v>
      </c>
      <c r="C416" s="62">
        <f t="shared" si="76"/>
        <v>41.600000000000321</v>
      </c>
      <c r="D416" s="63">
        <f t="shared" si="77"/>
        <v>0.97596153846153866</v>
      </c>
      <c r="E416" s="61">
        <f>Ship_List!$H$9/C416</f>
        <v>24.038461538461352</v>
      </c>
      <c r="F416" s="64">
        <f t="shared" si="78"/>
        <v>1809230</v>
      </c>
      <c r="G416" s="62">
        <f t="shared" si="80"/>
        <v>41.600000000000321</v>
      </c>
      <c r="H416" s="61">
        <f t="shared" si="84"/>
        <v>18092300</v>
      </c>
      <c r="I416" s="61">
        <f>Ship_List!$H$10/G416</f>
        <v>2403.8461538461352</v>
      </c>
      <c r="J416" s="63">
        <f t="shared" si="85"/>
        <v>0.97596153846153855</v>
      </c>
      <c r="K416" s="62">
        <f t="shared" si="81"/>
        <v>41.600000000000321</v>
      </c>
      <c r="L416" s="61">
        <f t="shared" si="82"/>
        <v>180923000</v>
      </c>
      <c r="M416">
        <f>Ship_List!$H$11/K416</f>
        <v>24038.461538461353</v>
      </c>
      <c r="N416" s="25">
        <f t="shared" si="83"/>
        <v>0.97596153846153866</v>
      </c>
    </row>
    <row r="417" spans="2:14" x14ac:dyDescent="0.3">
      <c r="B417" s="61">
        <f t="shared" si="79"/>
        <v>407</v>
      </c>
      <c r="C417" s="62">
        <f t="shared" si="76"/>
        <v>41.700000000000323</v>
      </c>
      <c r="D417" s="63">
        <f t="shared" si="77"/>
        <v>0.97601918465227833</v>
      </c>
      <c r="E417" s="61">
        <f>Ship_List!$H$9/C417</f>
        <v>23.980815347721638</v>
      </c>
      <c r="F417" s="64">
        <f t="shared" si="78"/>
        <v>1818162</v>
      </c>
      <c r="G417" s="62">
        <f t="shared" si="80"/>
        <v>41.700000000000323</v>
      </c>
      <c r="H417" s="61">
        <f t="shared" si="84"/>
        <v>18181620</v>
      </c>
      <c r="I417" s="61">
        <f>Ship_List!$H$10/G417</f>
        <v>2398.0815347721636</v>
      </c>
      <c r="J417" s="63">
        <f t="shared" si="85"/>
        <v>0.97601918465227833</v>
      </c>
      <c r="K417" s="62">
        <f t="shared" si="81"/>
        <v>41.700000000000323</v>
      </c>
      <c r="L417" s="61">
        <f t="shared" si="82"/>
        <v>181816200</v>
      </c>
      <c r="M417">
        <f>Ship_List!$H$11/K417</f>
        <v>23980.815347721636</v>
      </c>
      <c r="N417" s="25">
        <f t="shared" si="83"/>
        <v>0.97601918465227833</v>
      </c>
    </row>
    <row r="418" spans="2:14" x14ac:dyDescent="0.3">
      <c r="B418" s="61">
        <f t="shared" si="79"/>
        <v>408</v>
      </c>
      <c r="C418" s="62">
        <f t="shared" si="76"/>
        <v>41.800000000000324</v>
      </c>
      <c r="D418" s="63">
        <f t="shared" si="77"/>
        <v>0.97607655502392365</v>
      </c>
      <c r="E418" s="61">
        <f>Ship_List!$H$9/C418</f>
        <v>23.923444976076368</v>
      </c>
      <c r="F418" s="64">
        <f t="shared" si="78"/>
        <v>1827116</v>
      </c>
      <c r="G418" s="62">
        <f t="shared" si="80"/>
        <v>41.800000000000324</v>
      </c>
      <c r="H418" s="61">
        <f t="shared" si="84"/>
        <v>18271160</v>
      </c>
      <c r="I418" s="61">
        <f>Ship_List!$H$10/G418</f>
        <v>2392.3444976076371</v>
      </c>
      <c r="J418" s="63">
        <f t="shared" si="85"/>
        <v>0.97607655502392354</v>
      </c>
      <c r="K418" s="62">
        <f t="shared" si="81"/>
        <v>41.800000000000324</v>
      </c>
      <c r="L418" s="61">
        <f t="shared" si="82"/>
        <v>182711600</v>
      </c>
      <c r="M418">
        <f>Ship_List!$H$11/K418</f>
        <v>23923.444976076371</v>
      </c>
      <c r="N418" s="25">
        <f t="shared" si="83"/>
        <v>0.97607655502392365</v>
      </c>
    </row>
    <row r="419" spans="2:14" x14ac:dyDescent="0.3">
      <c r="B419" s="61">
        <f t="shared" si="79"/>
        <v>409</v>
      </c>
      <c r="C419" s="62">
        <f t="shared" si="76"/>
        <v>41.900000000000325</v>
      </c>
      <c r="D419" s="63">
        <f t="shared" si="77"/>
        <v>0.97613365155131282</v>
      </c>
      <c r="E419" s="61">
        <f>Ship_List!$H$9/C419</f>
        <v>23.866348448687166</v>
      </c>
      <c r="F419" s="64">
        <f t="shared" si="78"/>
        <v>1836092</v>
      </c>
      <c r="G419" s="62">
        <f t="shared" si="80"/>
        <v>41.900000000000325</v>
      </c>
      <c r="H419" s="61">
        <f t="shared" si="84"/>
        <v>18360920</v>
      </c>
      <c r="I419" s="61">
        <f>Ship_List!$H$10/G419</f>
        <v>2386.6348448687168</v>
      </c>
      <c r="J419" s="63">
        <f t="shared" si="85"/>
        <v>0.97613365155131282</v>
      </c>
      <c r="K419" s="62">
        <f t="shared" si="81"/>
        <v>41.900000000000325</v>
      </c>
      <c r="L419" s="61">
        <f t="shared" si="82"/>
        <v>183609200</v>
      </c>
      <c r="M419">
        <f>Ship_List!$H$11/K419</f>
        <v>23866.348448687164</v>
      </c>
      <c r="N419" s="25">
        <f t="shared" si="83"/>
        <v>0.97613365155131293</v>
      </c>
    </row>
    <row r="420" spans="2:14" x14ac:dyDescent="0.3">
      <c r="B420" s="61">
        <f t="shared" si="79"/>
        <v>410</v>
      </c>
      <c r="C420" s="62">
        <f t="shared" si="76"/>
        <v>42.000000000000327</v>
      </c>
      <c r="D420" s="63">
        <f t="shared" si="77"/>
        <v>0.97619047619047639</v>
      </c>
      <c r="E420" s="61">
        <f>Ship_List!$H$9/C420</f>
        <v>23.809523809523625</v>
      </c>
      <c r="F420" s="64">
        <f t="shared" si="78"/>
        <v>1845090</v>
      </c>
      <c r="G420" s="62">
        <f t="shared" si="80"/>
        <v>42.000000000000327</v>
      </c>
      <c r="H420" s="61">
        <f t="shared" si="84"/>
        <v>18450900</v>
      </c>
      <c r="I420" s="61">
        <f>Ship_List!$H$10/G420</f>
        <v>2380.9523809523625</v>
      </c>
      <c r="J420" s="63">
        <f t="shared" si="85"/>
        <v>0.97619047619047628</v>
      </c>
      <c r="K420" s="62">
        <f t="shared" si="81"/>
        <v>42.000000000000327</v>
      </c>
      <c r="L420" s="61">
        <f t="shared" si="82"/>
        <v>184509000</v>
      </c>
      <c r="M420">
        <f>Ship_List!$H$11/K420</f>
        <v>23809.523809523624</v>
      </c>
      <c r="N420" s="25">
        <f t="shared" si="83"/>
        <v>0.97619047619047628</v>
      </c>
    </row>
    <row r="421" spans="2:14" x14ac:dyDescent="0.3">
      <c r="B421" s="61">
        <f t="shared" si="79"/>
        <v>411</v>
      </c>
      <c r="C421" s="62">
        <f t="shared" si="76"/>
        <v>42.100000000000328</v>
      </c>
      <c r="D421" s="63">
        <f t="shared" si="77"/>
        <v>0.97624703087886011</v>
      </c>
      <c r="E421" s="61">
        <f>Ship_List!$H$9/C421</f>
        <v>23.752969121139959</v>
      </c>
      <c r="F421" s="64">
        <f t="shared" si="78"/>
        <v>1854110</v>
      </c>
      <c r="G421" s="62">
        <f t="shared" si="80"/>
        <v>42.100000000000328</v>
      </c>
      <c r="H421" s="61">
        <f t="shared" si="84"/>
        <v>18541100</v>
      </c>
      <c r="I421" s="61">
        <f>Ship_List!$H$10/G421</f>
        <v>2375.2969121139959</v>
      </c>
      <c r="J421" s="63">
        <f t="shared" si="85"/>
        <v>0.97624703087886011</v>
      </c>
      <c r="K421" s="62">
        <f t="shared" si="81"/>
        <v>42.100000000000328</v>
      </c>
      <c r="L421" s="61">
        <f t="shared" si="82"/>
        <v>185411000</v>
      </c>
      <c r="M421">
        <f>Ship_List!$H$11/K421</f>
        <v>23752.969121139959</v>
      </c>
      <c r="N421" s="25">
        <f t="shared" si="83"/>
        <v>0.97624703087886</v>
      </c>
    </row>
    <row r="422" spans="2:14" x14ac:dyDescent="0.3">
      <c r="B422" s="61">
        <f t="shared" si="79"/>
        <v>412</v>
      </c>
      <c r="C422" s="62">
        <f t="shared" si="76"/>
        <v>42.20000000000033</v>
      </c>
      <c r="D422" s="63">
        <f t="shared" si="77"/>
        <v>0.97630331753554522</v>
      </c>
      <c r="E422" s="61">
        <f>Ship_List!$H$9/C422</f>
        <v>23.696682464454792</v>
      </c>
      <c r="F422" s="64">
        <f t="shared" si="78"/>
        <v>1863152</v>
      </c>
      <c r="G422" s="62">
        <f t="shared" si="80"/>
        <v>42.20000000000033</v>
      </c>
      <c r="H422" s="61">
        <f t="shared" si="84"/>
        <v>18631520</v>
      </c>
      <c r="I422" s="61">
        <f>Ship_List!$H$10/G422</f>
        <v>2369.6682464454793</v>
      </c>
      <c r="J422" s="63">
        <f t="shared" si="85"/>
        <v>0.97630331753554522</v>
      </c>
      <c r="K422" s="62">
        <f t="shared" si="81"/>
        <v>42.20000000000033</v>
      </c>
      <c r="L422" s="61">
        <f t="shared" si="82"/>
        <v>186315200</v>
      </c>
      <c r="M422">
        <f>Ship_List!$H$11/K422</f>
        <v>23696.682464454792</v>
      </c>
      <c r="N422" s="25">
        <f t="shared" si="83"/>
        <v>0.97630331753554522</v>
      </c>
    </row>
    <row r="423" spans="2:14" x14ac:dyDescent="0.3">
      <c r="B423" s="61">
        <f t="shared" si="79"/>
        <v>413</v>
      </c>
      <c r="C423" s="62">
        <f t="shared" si="76"/>
        <v>42.300000000000331</v>
      </c>
      <c r="D423" s="63">
        <f t="shared" si="77"/>
        <v>0.97635933806146591</v>
      </c>
      <c r="E423" s="61">
        <f>Ship_List!$H$9/C423</f>
        <v>23.640661938534095</v>
      </c>
      <c r="F423" s="64">
        <f t="shared" si="78"/>
        <v>1872216</v>
      </c>
      <c r="G423" s="62">
        <f t="shared" si="80"/>
        <v>42.300000000000331</v>
      </c>
      <c r="H423" s="61">
        <f t="shared" si="84"/>
        <v>18722160</v>
      </c>
      <c r="I423" s="61">
        <f>Ship_List!$H$10/G423</f>
        <v>2364.0661938534095</v>
      </c>
      <c r="J423" s="63">
        <f t="shared" si="85"/>
        <v>0.97635933806146602</v>
      </c>
      <c r="K423" s="62">
        <f t="shared" si="81"/>
        <v>42.300000000000331</v>
      </c>
      <c r="L423" s="61">
        <f t="shared" si="82"/>
        <v>187221600</v>
      </c>
      <c r="M423">
        <f>Ship_List!$H$11/K423</f>
        <v>23640.661938534093</v>
      </c>
      <c r="N423" s="25">
        <f t="shared" si="83"/>
        <v>0.97635933806146591</v>
      </c>
    </row>
    <row r="424" spans="2:14" x14ac:dyDescent="0.3">
      <c r="B424" s="61">
        <f t="shared" si="79"/>
        <v>414</v>
      </c>
      <c r="C424" s="62">
        <f t="shared" si="76"/>
        <v>42.400000000000333</v>
      </c>
      <c r="D424" s="63">
        <f t="shared" si="77"/>
        <v>0.97641509433962281</v>
      </c>
      <c r="E424" s="61">
        <f>Ship_List!$H$9/C424</f>
        <v>23.584905660377174</v>
      </c>
      <c r="F424" s="64">
        <f t="shared" si="78"/>
        <v>1881302</v>
      </c>
      <c r="G424" s="62">
        <f t="shared" si="80"/>
        <v>42.400000000000333</v>
      </c>
      <c r="H424" s="61">
        <f t="shared" si="84"/>
        <v>18813020</v>
      </c>
      <c r="I424" s="61">
        <f>Ship_List!$H$10/G424</f>
        <v>2358.4905660377171</v>
      </c>
      <c r="J424" s="63">
        <f t="shared" si="85"/>
        <v>0.97641509433962292</v>
      </c>
      <c r="K424" s="62">
        <f t="shared" si="81"/>
        <v>42.400000000000333</v>
      </c>
      <c r="L424" s="61">
        <f t="shared" si="82"/>
        <v>188130200</v>
      </c>
      <c r="M424">
        <f>Ship_List!$H$11/K424</f>
        <v>23584.905660377175</v>
      </c>
      <c r="N424" s="25">
        <f t="shared" si="83"/>
        <v>0.97641509433962292</v>
      </c>
    </row>
    <row r="425" spans="2:14" x14ac:dyDescent="0.3">
      <c r="B425" s="61">
        <f t="shared" si="79"/>
        <v>415</v>
      </c>
      <c r="C425" s="62">
        <f t="shared" si="76"/>
        <v>42.500000000000334</v>
      </c>
      <c r="D425" s="63">
        <f t="shared" si="77"/>
        <v>0.97647058823529431</v>
      </c>
      <c r="E425" s="61">
        <f>Ship_List!$H$9/C425</f>
        <v>23.529411764705696</v>
      </c>
      <c r="F425" s="64">
        <f t="shared" si="78"/>
        <v>1890410</v>
      </c>
      <c r="G425" s="62">
        <f t="shared" si="80"/>
        <v>42.500000000000334</v>
      </c>
      <c r="H425" s="61">
        <f t="shared" si="84"/>
        <v>18904100</v>
      </c>
      <c r="I425" s="61">
        <f>Ship_List!$H$10/G425</f>
        <v>2352.9411764705696</v>
      </c>
      <c r="J425" s="63">
        <f t="shared" si="85"/>
        <v>0.97647058823529431</v>
      </c>
      <c r="K425" s="62">
        <f t="shared" si="81"/>
        <v>42.500000000000334</v>
      </c>
      <c r="L425" s="61">
        <f t="shared" si="82"/>
        <v>189041000</v>
      </c>
      <c r="M425">
        <f>Ship_List!$H$11/K425</f>
        <v>23529.411764705699</v>
      </c>
      <c r="N425" s="25">
        <f t="shared" si="83"/>
        <v>0.97647058823529431</v>
      </c>
    </row>
    <row r="426" spans="2:14" x14ac:dyDescent="0.3">
      <c r="B426" s="61">
        <f t="shared" si="79"/>
        <v>416</v>
      </c>
      <c r="C426" s="62">
        <f t="shared" si="76"/>
        <v>42.600000000000335</v>
      </c>
      <c r="D426" s="63">
        <f t="shared" si="77"/>
        <v>0.97652582159624435</v>
      </c>
      <c r="E426" s="61">
        <f>Ship_List!$H$9/C426</f>
        <v>23.474178403755683</v>
      </c>
      <c r="F426" s="64">
        <f t="shared" si="78"/>
        <v>1899540</v>
      </c>
      <c r="G426" s="62">
        <f t="shared" si="80"/>
        <v>42.600000000000335</v>
      </c>
      <c r="H426" s="61">
        <f t="shared" si="84"/>
        <v>18995400</v>
      </c>
      <c r="I426" s="61">
        <f>Ship_List!$H$10/G426</f>
        <v>2347.4178403755682</v>
      </c>
      <c r="J426" s="63">
        <f t="shared" si="85"/>
        <v>0.97652582159624435</v>
      </c>
      <c r="K426" s="62">
        <f t="shared" si="81"/>
        <v>42.600000000000335</v>
      </c>
      <c r="L426" s="61">
        <f t="shared" si="82"/>
        <v>189954000</v>
      </c>
      <c r="M426">
        <f>Ship_List!$H$11/K426</f>
        <v>23474.178403755683</v>
      </c>
      <c r="N426" s="25">
        <f t="shared" si="83"/>
        <v>0.97652582159624435</v>
      </c>
    </row>
    <row r="427" spans="2:14" x14ac:dyDescent="0.3">
      <c r="B427" s="61">
        <f t="shared" si="79"/>
        <v>417</v>
      </c>
      <c r="C427" s="62">
        <f t="shared" si="76"/>
        <v>42.700000000000337</v>
      </c>
      <c r="D427" s="63">
        <f t="shared" si="77"/>
        <v>0.9765807962529276</v>
      </c>
      <c r="E427" s="61">
        <f>Ship_List!$H$9/C427</f>
        <v>23.419203747072416</v>
      </c>
      <c r="F427" s="64">
        <f t="shared" si="78"/>
        <v>1908692</v>
      </c>
      <c r="G427" s="62">
        <f t="shared" si="80"/>
        <v>42.700000000000337</v>
      </c>
      <c r="H427" s="61">
        <f t="shared" si="84"/>
        <v>19086920</v>
      </c>
      <c r="I427" s="61">
        <f>Ship_List!$H$10/G427</f>
        <v>2341.9203747072415</v>
      </c>
      <c r="J427" s="63">
        <f t="shared" si="85"/>
        <v>0.97658079625292749</v>
      </c>
      <c r="K427" s="62">
        <f t="shared" si="81"/>
        <v>42.700000000000337</v>
      </c>
      <c r="L427" s="61">
        <f t="shared" si="82"/>
        <v>190869200</v>
      </c>
      <c r="M427">
        <f>Ship_List!$H$11/K427</f>
        <v>23419.203747072414</v>
      </c>
      <c r="N427" s="25">
        <f t="shared" si="83"/>
        <v>0.9765807962529276</v>
      </c>
    </row>
    <row r="428" spans="2:14" x14ac:dyDescent="0.3">
      <c r="B428" s="61">
        <f t="shared" si="79"/>
        <v>418</v>
      </c>
      <c r="C428" s="62">
        <f t="shared" si="76"/>
        <v>42.800000000000338</v>
      </c>
      <c r="D428" s="63">
        <f t="shared" si="77"/>
        <v>0.97663551401869175</v>
      </c>
      <c r="E428" s="61">
        <f>Ship_List!$H$9/C428</f>
        <v>23.364485981308228</v>
      </c>
      <c r="F428" s="64">
        <f t="shared" si="78"/>
        <v>1917866</v>
      </c>
      <c r="G428" s="62">
        <f t="shared" si="80"/>
        <v>42.800000000000338</v>
      </c>
      <c r="H428" s="61">
        <f t="shared" si="84"/>
        <v>19178660</v>
      </c>
      <c r="I428" s="61">
        <f>Ship_List!$H$10/G428</f>
        <v>2336.4485981308226</v>
      </c>
      <c r="J428" s="63">
        <f t="shared" si="85"/>
        <v>0.97663551401869175</v>
      </c>
      <c r="K428" s="62">
        <f t="shared" si="81"/>
        <v>42.800000000000338</v>
      </c>
      <c r="L428" s="61">
        <f t="shared" si="82"/>
        <v>191786600</v>
      </c>
      <c r="M428">
        <f>Ship_List!$H$11/K428</f>
        <v>23364.485981308226</v>
      </c>
      <c r="N428" s="25">
        <f t="shared" si="83"/>
        <v>0.97663551401869175</v>
      </c>
    </row>
    <row r="429" spans="2:14" x14ac:dyDescent="0.3">
      <c r="B429" s="61">
        <f t="shared" si="79"/>
        <v>419</v>
      </c>
      <c r="C429" s="62">
        <f t="shared" si="76"/>
        <v>42.90000000000034</v>
      </c>
      <c r="D429" s="63">
        <f t="shared" si="77"/>
        <v>0.97668997668997692</v>
      </c>
      <c r="E429" s="61">
        <f>Ship_List!$H$9/C429</f>
        <v>23.310023310023126</v>
      </c>
      <c r="F429" s="64">
        <f t="shared" si="78"/>
        <v>1927062</v>
      </c>
      <c r="G429" s="62">
        <f t="shared" si="80"/>
        <v>42.90000000000034</v>
      </c>
      <c r="H429" s="61">
        <f t="shared" si="84"/>
        <v>19270620</v>
      </c>
      <c r="I429" s="61">
        <f>Ship_List!$H$10/G429</f>
        <v>2331.0023310023125</v>
      </c>
      <c r="J429" s="63">
        <f t="shared" si="85"/>
        <v>0.97668997668997692</v>
      </c>
      <c r="K429" s="62">
        <f t="shared" si="81"/>
        <v>42.90000000000034</v>
      </c>
      <c r="L429" s="61">
        <f t="shared" si="82"/>
        <v>192706200</v>
      </c>
      <c r="M429">
        <f>Ship_List!$H$11/K429</f>
        <v>23310.023310023127</v>
      </c>
      <c r="N429" s="25">
        <f t="shared" si="83"/>
        <v>0.97668997668997692</v>
      </c>
    </row>
    <row r="430" spans="2:14" x14ac:dyDescent="0.3">
      <c r="B430" s="61">
        <f t="shared" si="79"/>
        <v>420</v>
      </c>
      <c r="C430" s="62">
        <f t="shared" ref="C430:C493" si="86">C429+$E$6</f>
        <v>43.000000000000341</v>
      </c>
      <c r="D430" s="63">
        <f t="shared" ref="D430:D493" si="87">($E$10-E430)/$E$10</f>
        <v>0.97674418604651181</v>
      </c>
      <c r="E430" s="61">
        <f>Ship_List!$H$9/C430</f>
        <v>23.255813953488186</v>
      </c>
      <c r="F430" s="64">
        <f t="shared" ref="F430:F493" si="88">F429+F429-F428+$D$6</f>
        <v>1936280</v>
      </c>
      <c r="G430" s="62">
        <f t="shared" si="80"/>
        <v>43.000000000000341</v>
      </c>
      <c r="H430" s="61">
        <f t="shared" si="84"/>
        <v>19362800</v>
      </c>
      <c r="I430" s="61">
        <f>Ship_List!$H$10/G430</f>
        <v>2325.5813953488187</v>
      </c>
      <c r="J430" s="63">
        <f t="shared" si="85"/>
        <v>0.9767441860465117</v>
      </c>
      <c r="K430" s="62">
        <f t="shared" si="81"/>
        <v>43.000000000000341</v>
      </c>
      <c r="L430" s="61">
        <f t="shared" si="82"/>
        <v>193628000</v>
      </c>
      <c r="M430">
        <f>Ship_List!$H$11/K430</f>
        <v>23255.813953488188</v>
      </c>
      <c r="N430" s="25">
        <f t="shared" si="83"/>
        <v>0.97674418604651192</v>
      </c>
    </row>
    <row r="431" spans="2:14" x14ac:dyDescent="0.3">
      <c r="B431" s="61">
        <f t="shared" si="79"/>
        <v>421</v>
      </c>
      <c r="C431" s="62">
        <f t="shared" si="86"/>
        <v>43.100000000000342</v>
      </c>
      <c r="D431" s="63">
        <f t="shared" si="87"/>
        <v>0.9767981438515082</v>
      </c>
      <c r="E431" s="61">
        <f>Ship_List!$H$9/C431</f>
        <v>23.201856148491697</v>
      </c>
      <c r="F431" s="64">
        <f t="shared" si="88"/>
        <v>1945520</v>
      </c>
      <c r="G431" s="62">
        <f t="shared" si="80"/>
        <v>43.100000000000342</v>
      </c>
      <c r="H431" s="61">
        <f t="shared" si="84"/>
        <v>19455200</v>
      </c>
      <c r="I431" s="61">
        <f>Ship_List!$H$10/G431</f>
        <v>2320.1856148491697</v>
      </c>
      <c r="J431" s="63">
        <f t="shared" si="85"/>
        <v>0.97679814385150832</v>
      </c>
      <c r="K431" s="62">
        <f t="shared" si="81"/>
        <v>43.100000000000342</v>
      </c>
      <c r="L431" s="61">
        <f t="shared" si="82"/>
        <v>194552000</v>
      </c>
      <c r="M431">
        <f>Ship_List!$H$11/K431</f>
        <v>23201.856148491694</v>
      </c>
      <c r="N431" s="25">
        <f t="shared" si="83"/>
        <v>0.97679814385150832</v>
      </c>
    </row>
    <row r="432" spans="2:14" x14ac:dyDescent="0.3">
      <c r="B432" s="61">
        <f t="shared" si="79"/>
        <v>422</v>
      </c>
      <c r="C432" s="62">
        <f t="shared" si="86"/>
        <v>43.200000000000344</v>
      </c>
      <c r="D432" s="63">
        <f t="shared" si="87"/>
        <v>0.97685185185185208</v>
      </c>
      <c r="E432" s="61">
        <f>Ship_List!$H$9/C432</f>
        <v>23.148148148147964</v>
      </c>
      <c r="F432" s="64">
        <f t="shared" si="88"/>
        <v>1954782</v>
      </c>
      <c r="G432" s="62">
        <f t="shared" si="80"/>
        <v>43.200000000000344</v>
      </c>
      <c r="H432" s="61">
        <f t="shared" si="84"/>
        <v>19547820</v>
      </c>
      <c r="I432" s="61">
        <f>Ship_List!$H$10/G432</f>
        <v>2314.8148148147966</v>
      </c>
      <c r="J432" s="63">
        <f t="shared" si="85"/>
        <v>0.97685185185185197</v>
      </c>
      <c r="K432" s="62">
        <f t="shared" si="81"/>
        <v>43.200000000000344</v>
      </c>
      <c r="L432" s="61">
        <f t="shared" si="82"/>
        <v>195478200</v>
      </c>
      <c r="M432">
        <f>Ship_List!$H$11/K432</f>
        <v>23148.148148147964</v>
      </c>
      <c r="N432" s="25">
        <f t="shared" si="83"/>
        <v>0.97685185185185208</v>
      </c>
    </row>
    <row r="433" spans="2:14" x14ac:dyDescent="0.3">
      <c r="B433" s="61">
        <f t="shared" si="79"/>
        <v>423</v>
      </c>
      <c r="C433" s="62">
        <f t="shared" si="86"/>
        <v>43.300000000000345</v>
      </c>
      <c r="D433" s="63">
        <f t="shared" si="87"/>
        <v>0.97690531177829121</v>
      </c>
      <c r="E433" s="61">
        <f>Ship_List!$H$9/C433</f>
        <v>23.094688221708822</v>
      </c>
      <c r="F433" s="64">
        <f t="shared" si="88"/>
        <v>1964066</v>
      </c>
      <c r="G433" s="62">
        <f t="shared" si="80"/>
        <v>43.300000000000345</v>
      </c>
      <c r="H433" s="61">
        <f t="shared" si="84"/>
        <v>19640660</v>
      </c>
      <c r="I433" s="61">
        <f>Ship_List!$H$10/G433</f>
        <v>2309.468822170882</v>
      </c>
      <c r="J433" s="63">
        <f t="shared" si="85"/>
        <v>0.97690531177829121</v>
      </c>
      <c r="K433" s="62">
        <f t="shared" si="81"/>
        <v>43.300000000000345</v>
      </c>
      <c r="L433" s="61">
        <f t="shared" si="82"/>
        <v>196406600</v>
      </c>
      <c r="M433">
        <f>Ship_List!$H$11/K433</f>
        <v>23094.688221708824</v>
      </c>
      <c r="N433" s="25">
        <f t="shared" si="83"/>
        <v>0.9769053117782911</v>
      </c>
    </row>
    <row r="434" spans="2:14" x14ac:dyDescent="0.3">
      <c r="B434" s="61">
        <f t="shared" si="79"/>
        <v>424</v>
      </c>
      <c r="C434" s="62">
        <f t="shared" si="86"/>
        <v>43.400000000000347</v>
      </c>
      <c r="D434" s="63">
        <f t="shared" si="87"/>
        <v>0.97695852534562233</v>
      </c>
      <c r="E434" s="61">
        <f>Ship_List!$H$9/C434</f>
        <v>23.041474654377698</v>
      </c>
      <c r="F434" s="64">
        <f t="shared" si="88"/>
        <v>1973372</v>
      </c>
      <c r="G434" s="62">
        <f t="shared" si="80"/>
        <v>43.400000000000347</v>
      </c>
      <c r="H434" s="61">
        <f t="shared" si="84"/>
        <v>19733720</v>
      </c>
      <c r="I434" s="61">
        <f>Ship_List!$H$10/G434</f>
        <v>2304.1474654377698</v>
      </c>
      <c r="J434" s="63">
        <f t="shared" si="85"/>
        <v>0.97695852534562233</v>
      </c>
      <c r="K434" s="62">
        <f t="shared" si="81"/>
        <v>43.400000000000347</v>
      </c>
      <c r="L434" s="61">
        <f t="shared" si="82"/>
        <v>197337200</v>
      </c>
      <c r="M434">
        <f>Ship_List!$H$11/K434</f>
        <v>23041.474654377696</v>
      </c>
      <c r="N434" s="25">
        <f t="shared" si="83"/>
        <v>0.97695852534562233</v>
      </c>
    </row>
    <row r="435" spans="2:14" x14ac:dyDescent="0.3">
      <c r="B435" s="61">
        <f t="shared" si="79"/>
        <v>425</v>
      </c>
      <c r="C435" s="62">
        <f t="shared" si="86"/>
        <v>43.500000000000348</v>
      </c>
      <c r="D435" s="63">
        <f t="shared" si="87"/>
        <v>0.9770114942528737</v>
      </c>
      <c r="E435" s="61">
        <f>Ship_List!$H$9/C435</f>
        <v>22.988505747126254</v>
      </c>
      <c r="F435" s="64">
        <f t="shared" si="88"/>
        <v>1982700</v>
      </c>
      <c r="G435" s="62">
        <f t="shared" si="80"/>
        <v>43.500000000000348</v>
      </c>
      <c r="H435" s="61">
        <f t="shared" si="84"/>
        <v>19827000</v>
      </c>
      <c r="I435" s="61">
        <f>Ship_List!$H$10/G435</f>
        <v>2298.8505747126251</v>
      </c>
      <c r="J435" s="63">
        <f t="shared" si="85"/>
        <v>0.97701149425287381</v>
      </c>
      <c r="K435" s="62">
        <f t="shared" si="81"/>
        <v>43.500000000000348</v>
      </c>
      <c r="L435" s="61">
        <f t="shared" si="82"/>
        <v>198270000</v>
      </c>
      <c r="M435">
        <f>Ship_List!$H$11/K435</f>
        <v>22988.505747126252</v>
      </c>
      <c r="N435" s="25">
        <f t="shared" si="83"/>
        <v>0.9770114942528737</v>
      </c>
    </row>
    <row r="436" spans="2:14" x14ac:dyDescent="0.3">
      <c r="B436" s="61">
        <f t="shared" si="79"/>
        <v>426</v>
      </c>
      <c r="C436" s="62">
        <f t="shared" si="86"/>
        <v>43.60000000000035</v>
      </c>
      <c r="D436" s="63">
        <f t="shared" si="87"/>
        <v>0.97706422018348649</v>
      </c>
      <c r="E436" s="61">
        <f>Ship_List!$H$9/C436</f>
        <v>22.935779816513577</v>
      </c>
      <c r="F436" s="64">
        <f t="shared" si="88"/>
        <v>1992050</v>
      </c>
      <c r="G436" s="62">
        <f t="shared" si="80"/>
        <v>43.60000000000035</v>
      </c>
      <c r="H436" s="61">
        <f t="shared" si="84"/>
        <v>19920500</v>
      </c>
      <c r="I436" s="61">
        <f>Ship_List!$H$10/G436</f>
        <v>2293.5779816513577</v>
      </c>
      <c r="J436" s="63">
        <f t="shared" si="85"/>
        <v>0.97706422018348649</v>
      </c>
      <c r="K436" s="62">
        <f t="shared" si="81"/>
        <v>43.60000000000035</v>
      </c>
      <c r="L436" s="61">
        <f t="shared" si="82"/>
        <v>199205000</v>
      </c>
      <c r="M436">
        <f>Ship_List!$H$11/K436</f>
        <v>22935.779816513579</v>
      </c>
      <c r="N436" s="25">
        <f t="shared" si="83"/>
        <v>0.97706422018348649</v>
      </c>
    </row>
    <row r="437" spans="2:14" x14ac:dyDescent="0.3">
      <c r="B437" s="61">
        <f t="shared" si="79"/>
        <v>427</v>
      </c>
      <c r="C437" s="62">
        <f t="shared" si="86"/>
        <v>43.700000000000351</v>
      </c>
      <c r="D437" s="63">
        <f t="shared" si="87"/>
        <v>0.97711670480549218</v>
      </c>
      <c r="E437" s="61">
        <f>Ship_List!$H$9/C437</f>
        <v>22.883295194507827</v>
      </c>
      <c r="F437" s="64">
        <f t="shared" si="88"/>
        <v>2001422</v>
      </c>
      <c r="G437" s="62">
        <f t="shared" si="80"/>
        <v>43.700000000000351</v>
      </c>
      <c r="H437" s="61">
        <f t="shared" si="84"/>
        <v>20014220</v>
      </c>
      <c r="I437" s="61">
        <f>Ship_List!$H$10/G437</f>
        <v>2288.3295194507828</v>
      </c>
      <c r="J437" s="63">
        <f t="shared" si="85"/>
        <v>0.97711670480549218</v>
      </c>
      <c r="K437" s="62">
        <f t="shared" si="81"/>
        <v>43.700000000000351</v>
      </c>
      <c r="L437" s="61">
        <f t="shared" si="82"/>
        <v>200142200</v>
      </c>
      <c r="M437">
        <f>Ship_List!$H$11/K437</f>
        <v>22883.295194507824</v>
      </c>
      <c r="N437" s="25">
        <f t="shared" si="83"/>
        <v>0.97711670480549218</v>
      </c>
    </row>
    <row r="438" spans="2:14" x14ac:dyDescent="0.3">
      <c r="B438" s="61">
        <f t="shared" si="79"/>
        <v>428</v>
      </c>
      <c r="C438" s="62">
        <f t="shared" si="86"/>
        <v>43.800000000000352</v>
      </c>
      <c r="D438" s="63">
        <f t="shared" si="87"/>
        <v>0.97716894977168967</v>
      </c>
      <c r="E438" s="61">
        <f>Ship_List!$H$9/C438</f>
        <v>22.831050228310318</v>
      </c>
      <c r="F438" s="64">
        <f t="shared" si="88"/>
        <v>2010816</v>
      </c>
      <c r="G438" s="62">
        <f t="shared" si="80"/>
        <v>43.800000000000352</v>
      </c>
      <c r="H438" s="61">
        <f t="shared" si="84"/>
        <v>20108160</v>
      </c>
      <c r="I438" s="61">
        <f>Ship_List!$H$10/G438</f>
        <v>2283.1050228310319</v>
      </c>
      <c r="J438" s="63">
        <f t="shared" si="85"/>
        <v>0.97716894977168967</v>
      </c>
      <c r="K438" s="62">
        <f t="shared" si="81"/>
        <v>43.800000000000352</v>
      </c>
      <c r="L438" s="61">
        <f t="shared" si="82"/>
        <v>201081600</v>
      </c>
      <c r="M438">
        <f>Ship_List!$H$11/K438</f>
        <v>22831.05022831032</v>
      </c>
      <c r="N438" s="25">
        <f t="shared" si="83"/>
        <v>0.97716894977168967</v>
      </c>
    </row>
    <row r="439" spans="2:14" x14ac:dyDescent="0.3">
      <c r="B439" s="61">
        <f t="shared" si="79"/>
        <v>429</v>
      </c>
      <c r="C439" s="62">
        <f t="shared" si="86"/>
        <v>43.900000000000354</v>
      </c>
      <c r="D439" s="63">
        <f t="shared" si="87"/>
        <v>0.97722095671981801</v>
      </c>
      <c r="E439" s="61">
        <f>Ship_List!$H$9/C439</f>
        <v>22.779043280182048</v>
      </c>
      <c r="F439" s="64">
        <f t="shared" si="88"/>
        <v>2020232</v>
      </c>
      <c r="G439" s="62">
        <f t="shared" si="80"/>
        <v>43.900000000000354</v>
      </c>
      <c r="H439" s="61">
        <f t="shared" si="84"/>
        <v>20202320</v>
      </c>
      <c r="I439" s="61">
        <f>Ship_List!$H$10/G439</f>
        <v>2277.904328018205</v>
      </c>
      <c r="J439" s="63">
        <f t="shared" si="85"/>
        <v>0.9772209567198179</v>
      </c>
      <c r="K439" s="62">
        <f t="shared" si="81"/>
        <v>43.900000000000354</v>
      </c>
      <c r="L439" s="61">
        <f t="shared" si="82"/>
        <v>202023200</v>
      </c>
      <c r="M439">
        <f>Ship_List!$H$11/K439</f>
        <v>22779.04328018205</v>
      </c>
      <c r="N439" s="25">
        <f t="shared" si="83"/>
        <v>0.9772209567198179</v>
      </c>
    </row>
    <row r="440" spans="2:14" x14ac:dyDescent="0.3">
      <c r="B440" s="61">
        <f t="shared" si="79"/>
        <v>430</v>
      </c>
      <c r="C440" s="62">
        <f t="shared" si="86"/>
        <v>44.000000000000355</v>
      </c>
      <c r="D440" s="63">
        <f t="shared" si="87"/>
        <v>0.97727272727272751</v>
      </c>
      <c r="E440" s="61">
        <f>Ship_List!$H$9/C440</f>
        <v>22.727272727272545</v>
      </c>
      <c r="F440" s="64">
        <f t="shared" si="88"/>
        <v>2029670</v>
      </c>
      <c r="G440" s="62">
        <f t="shared" si="80"/>
        <v>44.000000000000355</v>
      </c>
      <c r="H440" s="61">
        <f t="shared" si="84"/>
        <v>20296700</v>
      </c>
      <c r="I440" s="61">
        <f>Ship_List!$H$10/G440</f>
        <v>2272.7272727272543</v>
      </c>
      <c r="J440" s="63">
        <f t="shared" si="85"/>
        <v>0.97727272727272751</v>
      </c>
      <c r="K440" s="62">
        <f t="shared" si="81"/>
        <v>44.000000000000355</v>
      </c>
      <c r="L440" s="61">
        <f t="shared" si="82"/>
        <v>202967000</v>
      </c>
      <c r="M440">
        <f>Ship_List!$H$11/K440</f>
        <v>22727.272727272542</v>
      </c>
      <c r="N440" s="25">
        <f t="shared" si="83"/>
        <v>0.9772727272727274</v>
      </c>
    </row>
    <row r="441" spans="2:14" x14ac:dyDescent="0.3">
      <c r="B441" s="61">
        <f t="shared" si="79"/>
        <v>431</v>
      </c>
      <c r="C441" s="62">
        <f t="shared" si="86"/>
        <v>44.100000000000357</v>
      </c>
      <c r="D441" s="63">
        <f t="shared" si="87"/>
        <v>0.97732426303854891</v>
      </c>
      <c r="E441" s="61">
        <f>Ship_List!$H$9/C441</f>
        <v>22.675736961451065</v>
      </c>
      <c r="F441" s="64">
        <f t="shared" si="88"/>
        <v>2039130</v>
      </c>
      <c r="G441" s="62">
        <f t="shared" si="80"/>
        <v>44.100000000000357</v>
      </c>
      <c r="H441" s="61">
        <f t="shared" si="84"/>
        <v>20391300</v>
      </c>
      <c r="I441" s="61">
        <f>Ship_List!$H$10/G441</f>
        <v>2267.5736961451062</v>
      </c>
      <c r="J441" s="63">
        <f t="shared" si="85"/>
        <v>0.97732426303854891</v>
      </c>
      <c r="K441" s="62">
        <f t="shared" si="81"/>
        <v>44.100000000000357</v>
      </c>
      <c r="L441" s="61">
        <f t="shared" si="82"/>
        <v>203913000</v>
      </c>
      <c r="M441">
        <f>Ship_List!$H$11/K441</f>
        <v>22675.736961451064</v>
      </c>
      <c r="N441" s="25">
        <f t="shared" si="83"/>
        <v>0.97732426303854902</v>
      </c>
    </row>
    <row r="442" spans="2:14" x14ac:dyDescent="0.3">
      <c r="B442" s="61">
        <f t="shared" si="79"/>
        <v>432</v>
      </c>
      <c r="C442" s="62">
        <f t="shared" si="86"/>
        <v>44.200000000000358</v>
      </c>
      <c r="D442" s="63">
        <f t="shared" si="87"/>
        <v>0.97737556561085992</v>
      </c>
      <c r="E442" s="61">
        <f>Ship_List!$H$9/C442</f>
        <v>22.624434389140088</v>
      </c>
      <c r="F442" s="64">
        <f t="shared" si="88"/>
        <v>2048612</v>
      </c>
      <c r="G442" s="62">
        <f t="shared" si="80"/>
        <v>44.200000000000358</v>
      </c>
      <c r="H442" s="61">
        <f t="shared" si="84"/>
        <v>20486120</v>
      </c>
      <c r="I442" s="61">
        <f>Ship_List!$H$10/G442</f>
        <v>2262.4434389140088</v>
      </c>
      <c r="J442" s="63">
        <f t="shared" si="85"/>
        <v>0.97737556561085992</v>
      </c>
      <c r="K442" s="62">
        <f t="shared" si="81"/>
        <v>44.200000000000358</v>
      </c>
      <c r="L442" s="61">
        <f t="shared" si="82"/>
        <v>204861200</v>
      </c>
      <c r="M442">
        <f>Ship_List!$H$11/K442</f>
        <v>22624.434389140089</v>
      </c>
      <c r="N442" s="25">
        <f t="shared" si="83"/>
        <v>0.97737556561085992</v>
      </c>
    </row>
    <row r="443" spans="2:14" x14ac:dyDescent="0.3">
      <c r="B443" s="61">
        <f t="shared" si="79"/>
        <v>433</v>
      </c>
      <c r="C443" s="62">
        <f t="shared" si="86"/>
        <v>44.30000000000036</v>
      </c>
      <c r="D443" s="63">
        <f t="shared" si="87"/>
        <v>0.97742663656884898</v>
      </c>
      <c r="E443" s="61">
        <f>Ship_List!$H$9/C443</f>
        <v>22.573363431151058</v>
      </c>
      <c r="F443" s="64">
        <f t="shared" si="88"/>
        <v>2058116</v>
      </c>
      <c r="G443" s="62">
        <f t="shared" si="80"/>
        <v>44.30000000000036</v>
      </c>
      <c r="H443" s="61">
        <f t="shared" si="84"/>
        <v>20581160</v>
      </c>
      <c r="I443" s="61">
        <f>Ship_List!$H$10/G443</f>
        <v>2257.336343115106</v>
      </c>
      <c r="J443" s="63">
        <f t="shared" si="85"/>
        <v>0.97742663656884887</v>
      </c>
      <c r="K443" s="62">
        <f t="shared" si="81"/>
        <v>44.30000000000036</v>
      </c>
      <c r="L443" s="61">
        <f t="shared" si="82"/>
        <v>205811600</v>
      </c>
      <c r="M443">
        <f>Ship_List!$H$11/K443</f>
        <v>22573.363431151058</v>
      </c>
      <c r="N443" s="25">
        <f t="shared" si="83"/>
        <v>0.97742663656884898</v>
      </c>
    </row>
    <row r="444" spans="2:14" x14ac:dyDescent="0.3">
      <c r="B444" s="61">
        <f t="shared" si="79"/>
        <v>434</v>
      </c>
      <c r="C444" s="62">
        <f t="shared" si="86"/>
        <v>44.400000000000361</v>
      </c>
      <c r="D444" s="63">
        <f t="shared" si="87"/>
        <v>0.97747747747747771</v>
      </c>
      <c r="E444" s="61">
        <f>Ship_List!$H$9/C444</f>
        <v>22.52252252252234</v>
      </c>
      <c r="F444" s="64">
        <f t="shared" si="88"/>
        <v>2067642</v>
      </c>
      <c r="G444" s="62">
        <f t="shared" si="80"/>
        <v>44.400000000000361</v>
      </c>
      <c r="H444" s="61">
        <f t="shared" si="84"/>
        <v>20676420</v>
      </c>
      <c r="I444" s="61">
        <f>Ship_List!$H$10/G444</f>
        <v>2252.252252252234</v>
      </c>
      <c r="J444" s="63">
        <f t="shared" si="85"/>
        <v>0.97747747747747771</v>
      </c>
      <c r="K444" s="62">
        <f t="shared" si="81"/>
        <v>44.400000000000361</v>
      </c>
      <c r="L444" s="61">
        <f t="shared" si="82"/>
        <v>206764200</v>
      </c>
      <c r="M444">
        <f>Ship_List!$H$11/K444</f>
        <v>22522.52252252234</v>
      </c>
      <c r="N444" s="25">
        <f t="shared" si="83"/>
        <v>0.9774774774774776</v>
      </c>
    </row>
    <row r="445" spans="2:14" x14ac:dyDescent="0.3">
      <c r="B445" s="61">
        <f t="shared" si="79"/>
        <v>435</v>
      </c>
      <c r="C445" s="62">
        <f t="shared" si="86"/>
        <v>44.500000000000362</v>
      </c>
      <c r="D445" s="63">
        <f t="shared" si="87"/>
        <v>0.97752808988764062</v>
      </c>
      <c r="E445" s="61">
        <f>Ship_List!$H$9/C445</f>
        <v>22.471910112359367</v>
      </c>
      <c r="F445" s="64">
        <f t="shared" si="88"/>
        <v>2077190</v>
      </c>
      <c r="G445" s="62">
        <f t="shared" si="80"/>
        <v>44.500000000000362</v>
      </c>
      <c r="H445" s="61">
        <f t="shared" si="84"/>
        <v>20771900</v>
      </c>
      <c r="I445" s="61">
        <f>Ship_List!$H$10/G445</f>
        <v>2247.1910112359369</v>
      </c>
      <c r="J445" s="63">
        <f t="shared" si="85"/>
        <v>0.97752808988764062</v>
      </c>
      <c r="K445" s="62">
        <f t="shared" si="81"/>
        <v>44.500000000000362</v>
      </c>
      <c r="L445" s="61">
        <f t="shared" si="82"/>
        <v>207719000</v>
      </c>
      <c r="M445">
        <f>Ship_List!$H$11/K445</f>
        <v>22471.910112359368</v>
      </c>
      <c r="N445" s="25">
        <f t="shared" si="83"/>
        <v>0.97752808988764062</v>
      </c>
    </row>
    <row r="446" spans="2:14" x14ac:dyDescent="0.3">
      <c r="B446" s="61">
        <f t="shared" si="79"/>
        <v>436</v>
      </c>
      <c r="C446" s="62">
        <f t="shared" si="86"/>
        <v>44.600000000000364</v>
      </c>
      <c r="D446" s="63">
        <f t="shared" si="87"/>
        <v>0.97757847533632314</v>
      </c>
      <c r="E446" s="61">
        <f>Ship_List!$H$9/C446</f>
        <v>22.421524663676948</v>
      </c>
      <c r="F446" s="64">
        <f t="shared" si="88"/>
        <v>2086760</v>
      </c>
      <c r="G446" s="62">
        <f t="shared" si="80"/>
        <v>44.600000000000364</v>
      </c>
      <c r="H446" s="61">
        <f t="shared" si="84"/>
        <v>20867600</v>
      </c>
      <c r="I446" s="61">
        <f>Ship_List!$H$10/G446</f>
        <v>2242.1524663676946</v>
      </c>
      <c r="J446" s="63">
        <f t="shared" si="85"/>
        <v>0.97757847533632303</v>
      </c>
      <c r="K446" s="62">
        <f t="shared" si="81"/>
        <v>44.600000000000364</v>
      </c>
      <c r="L446" s="61">
        <f t="shared" si="82"/>
        <v>208676000</v>
      </c>
      <c r="M446">
        <f>Ship_List!$H$11/K446</f>
        <v>22421.524663676948</v>
      </c>
      <c r="N446" s="25">
        <f t="shared" si="83"/>
        <v>0.97757847533632303</v>
      </c>
    </row>
    <row r="447" spans="2:14" x14ac:dyDescent="0.3">
      <c r="B447" s="61">
        <f t="shared" si="79"/>
        <v>437</v>
      </c>
      <c r="C447" s="62">
        <f t="shared" si="86"/>
        <v>44.700000000000365</v>
      </c>
      <c r="D447" s="63">
        <f t="shared" si="87"/>
        <v>0.97762863534675637</v>
      </c>
      <c r="E447" s="61">
        <f>Ship_List!$H$9/C447</f>
        <v>22.371364653243663</v>
      </c>
      <c r="F447" s="64">
        <f t="shared" si="88"/>
        <v>2096352</v>
      </c>
      <c r="G447" s="62">
        <f t="shared" si="80"/>
        <v>44.700000000000365</v>
      </c>
      <c r="H447" s="61">
        <f t="shared" si="84"/>
        <v>20963520</v>
      </c>
      <c r="I447" s="61">
        <f>Ship_List!$H$10/G447</f>
        <v>2237.1364653243663</v>
      </c>
      <c r="J447" s="63">
        <f t="shared" si="85"/>
        <v>0.97762863534675637</v>
      </c>
      <c r="K447" s="62">
        <f t="shared" si="81"/>
        <v>44.700000000000365</v>
      </c>
      <c r="L447" s="61">
        <f t="shared" si="82"/>
        <v>209635200</v>
      </c>
      <c r="M447">
        <f>Ship_List!$H$11/K447</f>
        <v>22371.364653243665</v>
      </c>
      <c r="N447" s="25">
        <f t="shared" si="83"/>
        <v>0.97762863534675637</v>
      </c>
    </row>
    <row r="448" spans="2:14" x14ac:dyDescent="0.3">
      <c r="B448" s="61">
        <f t="shared" si="79"/>
        <v>438</v>
      </c>
      <c r="C448" s="62">
        <f t="shared" si="86"/>
        <v>44.800000000000367</v>
      </c>
      <c r="D448" s="63">
        <f t="shared" si="87"/>
        <v>0.97767857142857151</v>
      </c>
      <c r="E448" s="61">
        <f>Ship_List!$H$9/C448</f>
        <v>22.321428571428388</v>
      </c>
      <c r="F448" s="64">
        <f t="shared" si="88"/>
        <v>2105966</v>
      </c>
      <c r="G448" s="62">
        <f t="shared" si="80"/>
        <v>44.800000000000367</v>
      </c>
      <c r="H448" s="61">
        <f t="shared" si="84"/>
        <v>21059660</v>
      </c>
      <c r="I448" s="61">
        <f>Ship_List!$H$10/G448</f>
        <v>2232.1428571428387</v>
      </c>
      <c r="J448" s="63">
        <f t="shared" si="85"/>
        <v>0.97767857142857162</v>
      </c>
      <c r="K448" s="62">
        <f t="shared" si="81"/>
        <v>44.800000000000367</v>
      </c>
      <c r="L448" s="61">
        <f t="shared" si="82"/>
        <v>210596600</v>
      </c>
      <c r="M448">
        <f>Ship_List!$H$11/K448</f>
        <v>22321.428571428391</v>
      </c>
      <c r="N448" s="25">
        <f t="shared" si="83"/>
        <v>0.97767857142857162</v>
      </c>
    </row>
    <row r="449" spans="2:14" x14ac:dyDescent="0.3">
      <c r="B449" s="61">
        <f t="shared" si="79"/>
        <v>439</v>
      </c>
      <c r="C449" s="62">
        <f t="shared" si="86"/>
        <v>44.900000000000368</v>
      </c>
      <c r="D449" s="63">
        <f t="shared" si="87"/>
        <v>0.97772828507795118</v>
      </c>
      <c r="E449" s="61">
        <f>Ship_List!$H$9/C449</f>
        <v>22.271714922048815</v>
      </c>
      <c r="F449" s="64">
        <f t="shared" si="88"/>
        <v>2115602</v>
      </c>
      <c r="G449" s="62">
        <f t="shared" si="80"/>
        <v>44.900000000000368</v>
      </c>
      <c r="H449" s="61">
        <f t="shared" si="84"/>
        <v>21156020</v>
      </c>
      <c r="I449" s="61">
        <f>Ship_List!$H$10/G449</f>
        <v>2227.1714922048814</v>
      </c>
      <c r="J449" s="63">
        <f t="shared" si="85"/>
        <v>0.97772828507795118</v>
      </c>
      <c r="K449" s="62">
        <f t="shared" si="81"/>
        <v>44.900000000000368</v>
      </c>
      <c r="L449" s="61">
        <f t="shared" si="82"/>
        <v>211560200</v>
      </c>
      <c r="M449">
        <f>Ship_List!$H$11/K449</f>
        <v>22271.714922048814</v>
      </c>
      <c r="N449" s="25">
        <f t="shared" si="83"/>
        <v>0.97772828507795118</v>
      </c>
    </row>
    <row r="450" spans="2:14" x14ac:dyDescent="0.3">
      <c r="B450" s="61">
        <f t="shared" si="79"/>
        <v>440</v>
      </c>
      <c r="C450" s="62">
        <f t="shared" si="86"/>
        <v>45.000000000000369</v>
      </c>
      <c r="D450" s="63">
        <f t="shared" si="87"/>
        <v>0.97777777777777797</v>
      </c>
      <c r="E450" s="61">
        <f>Ship_List!$H$9/C450</f>
        <v>22.22222222222204</v>
      </c>
      <c r="F450" s="64">
        <f t="shared" si="88"/>
        <v>2125260</v>
      </c>
      <c r="G450" s="62">
        <f t="shared" si="80"/>
        <v>45.000000000000369</v>
      </c>
      <c r="H450" s="61">
        <f t="shared" si="84"/>
        <v>21252600</v>
      </c>
      <c r="I450" s="61">
        <f>Ship_List!$H$10/G450</f>
        <v>2222.222222222204</v>
      </c>
      <c r="J450" s="63">
        <f t="shared" si="85"/>
        <v>0.97777777777777797</v>
      </c>
      <c r="K450" s="62">
        <f t="shared" si="81"/>
        <v>45.000000000000369</v>
      </c>
      <c r="L450" s="61">
        <f t="shared" si="82"/>
        <v>212526000</v>
      </c>
      <c r="M450">
        <f>Ship_List!$H$11/K450</f>
        <v>22222.222222222041</v>
      </c>
      <c r="N450" s="25">
        <f t="shared" si="83"/>
        <v>0.97777777777777797</v>
      </c>
    </row>
    <row r="451" spans="2:14" x14ac:dyDescent="0.3">
      <c r="B451" s="61">
        <f t="shared" si="79"/>
        <v>441</v>
      </c>
      <c r="C451" s="62">
        <f t="shared" si="86"/>
        <v>45.100000000000371</v>
      </c>
      <c r="D451" s="63">
        <f t="shared" si="87"/>
        <v>0.97782705099778289</v>
      </c>
      <c r="E451" s="61">
        <f>Ship_List!$H$9/C451</f>
        <v>22.172949002217113</v>
      </c>
      <c r="F451" s="64">
        <f t="shared" si="88"/>
        <v>2134940</v>
      </c>
      <c r="G451" s="62">
        <f t="shared" si="80"/>
        <v>45.100000000000371</v>
      </c>
      <c r="H451" s="61">
        <f t="shared" si="84"/>
        <v>21349400</v>
      </c>
      <c r="I451" s="61">
        <f>Ship_List!$H$10/G451</f>
        <v>2217.294900221711</v>
      </c>
      <c r="J451" s="63">
        <f t="shared" si="85"/>
        <v>0.97782705099778289</v>
      </c>
      <c r="K451" s="62">
        <f t="shared" si="81"/>
        <v>45.100000000000371</v>
      </c>
      <c r="L451" s="61">
        <f t="shared" si="82"/>
        <v>213494000</v>
      </c>
      <c r="M451">
        <f>Ship_List!$H$11/K451</f>
        <v>22172.949002217112</v>
      </c>
      <c r="N451" s="25">
        <f t="shared" si="83"/>
        <v>0.97782705099778289</v>
      </c>
    </row>
    <row r="452" spans="2:14" x14ac:dyDescent="0.3">
      <c r="B452" s="61">
        <f t="shared" si="79"/>
        <v>442</v>
      </c>
      <c r="C452" s="62">
        <f t="shared" si="86"/>
        <v>45.200000000000372</v>
      </c>
      <c r="D452" s="63">
        <f t="shared" si="87"/>
        <v>0.97787610619469045</v>
      </c>
      <c r="E452" s="61">
        <f>Ship_List!$H$9/C452</f>
        <v>22.123893805309553</v>
      </c>
      <c r="F452" s="64">
        <f t="shared" si="88"/>
        <v>2144642</v>
      </c>
      <c r="G452" s="62">
        <f t="shared" si="80"/>
        <v>45.200000000000372</v>
      </c>
      <c r="H452" s="61">
        <f t="shared" si="84"/>
        <v>21446420</v>
      </c>
      <c r="I452" s="61">
        <f>Ship_List!$H$10/G452</f>
        <v>2212.3893805309553</v>
      </c>
      <c r="J452" s="63">
        <f t="shared" si="85"/>
        <v>0.97787610619469056</v>
      </c>
      <c r="K452" s="62">
        <f t="shared" si="81"/>
        <v>45.200000000000372</v>
      </c>
      <c r="L452" s="61">
        <f t="shared" si="82"/>
        <v>214464200</v>
      </c>
      <c r="M452">
        <f>Ship_List!$H$11/K452</f>
        <v>22123.893805309552</v>
      </c>
      <c r="N452" s="25">
        <f t="shared" si="83"/>
        <v>0.97787610619469045</v>
      </c>
    </row>
    <row r="453" spans="2:14" x14ac:dyDescent="0.3">
      <c r="B453" s="61">
        <f t="shared" si="79"/>
        <v>443</v>
      </c>
      <c r="C453" s="62">
        <f t="shared" si="86"/>
        <v>45.300000000000374</v>
      </c>
      <c r="D453" s="63">
        <f t="shared" si="87"/>
        <v>0.97792494481236225</v>
      </c>
      <c r="E453" s="61">
        <f>Ship_List!$H$9/C453</f>
        <v>22.075055187637787</v>
      </c>
      <c r="F453" s="64">
        <f t="shared" si="88"/>
        <v>2154366</v>
      </c>
      <c r="G453" s="62">
        <f t="shared" si="80"/>
        <v>45.300000000000374</v>
      </c>
      <c r="H453" s="61">
        <f t="shared" si="84"/>
        <v>21543660</v>
      </c>
      <c r="I453" s="61">
        <f>Ship_List!$H$10/G453</f>
        <v>2207.5055187637786</v>
      </c>
      <c r="J453" s="63">
        <f t="shared" si="85"/>
        <v>0.97792494481236225</v>
      </c>
      <c r="K453" s="62">
        <f t="shared" si="81"/>
        <v>45.300000000000374</v>
      </c>
      <c r="L453" s="61">
        <f t="shared" si="82"/>
        <v>215436600</v>
      </c>
      <c r="M453">
        <f>Ship_List!$H$11/K453</f>
        <v>22075.055187637787</v>
      </c>
      <c r="N453" s="25">
        <f t="shared" si="83"/>
        <v>0.97792494481236225</v>
      </c>
    </row>
    <row r="454" spans="2:14" x14ac:dyDescent="0.3">
      <c r="B454" s="61">
        <f t="shared" si="79"/>
        <v>444</v>
      </c>
      <c r="C454" s="62">
        <f t="shared" si="86"/>
        <v>45.400000000000375</v>
      </c>
      <c r="D454" s="63">
        <f t="shared" si="87"/>
        <v>0.97797356828193849</v>
      </c>
      <c r="E454" s="61">
        <f>Ship_List!$H$9/C454</f>
        <v>22.026431718061492</v>
      </c>
      <c r="F454" s="64">
        <f t="shared" si="88"/>
        <v>2164112</v>
      </c>
      <c r="G454" s="62">
        <f t="shared" si="80"/>
        <v>45.400000000000375</v>
      </c>
      <c r="H454" s="61">
        <f t="shared" si="84"/>
        <v>21641120</v>
      </c>
      <c r="I454" s="61">
        <f>Ship_List!$H$10/G454</f>
        <v>2202.643171806149</v>
      </c>
      <c r="J454" s="63">
        <f t="shared" si="85"/>
        <v>0.97797356828193849</v>
      </c>
      <c r="K454" s="62">
        <f t="shared" si="81"/>
        <v>45.400000000000375</v>
      </c>
      <c r="L454" s="61">
        <f t="shared" si="82"/>
        <v>216411200</v>
      </c>
      <c r="M454">
        <f>Ship_List!$H$11/K454</f>
        <v>22026.431718061493</v>
      </c>
      <c r="N454" s="25">
        <f t="shared" si="83"/>
        <v>0.9779735682819386</v>
      </c>
    </row>
    <row r="455" spans="2:14" x14ac:dyDescent="0.3">
      <c r="B455" s="61">
        <f t="shared" si="79"/>
        <v>445</v>
      </c>
      <c r="C455" s="62">
        <f t="shared" si="86"/>
        <v>45.500000000000377</v>
      </c>
      <c r="D455" s="63">
        <f t="shared" si="87"/>
        <v>0.97802197802197821</v>
      </c>
      <c r="E455" s="61">
        <f>Ship_List!$H$9/C455</f>
        <v>21.978021978021797</v>
      </c>
      <c r="F455" s="64">
        <f t="shared" si="88"/>
        <v>2173880</v>
      </c>
      <c r="G455" s="62">
        <f t="shared" si="80"/>
        <v>45.500000000000377</v>
      </c>
      <c r="H455" s="61">
        <f t="shared" si="84"/>
        <v>21738800</v>
      </c>
      <c r="I455" s="61">
        <f>Ship_List!$H$10/G455</f>
        <v>2197.8021978021798</v>
      </c>
      <c r="J455" s="63">
        <f t="shared" si="85"/>
        <v>0.9780219780219781</v>
      </c>
      <c r="K455" s="62">
        <f t="shared" si="81"/>
        <v>45.500000000000377</v>
      </c>
      <c r="L455" s="61">
        <f t="shared" si="82"/>
        <v>217388000</v>
      </c>
      <c r="M455">
        <f>Ship_List!$H$11/K455</f>
        <v>21978.021978021796</v>
      </c>
      <c r="N455" s="25">
        <f t="shared" si="83"/>
        <v>0.97802197802197821</v>
      </c>
    </row>
    <row r="456" spans="2:14" x14ac:dyDescent="0.3">
      <c r="B456" s="61">
        <f t="shared" si="79"/>
        <v>446</v>
      </c>
      <c r="C456" s="62">
        <f t="shared" si="86"/>
        <v>45.600000000000378</v>
      </c>
      <c r="D456" s="63">
        <f t="shared" si="87"/>
        <v>0.97807017543859676</v>
      </c>
      <c r="E456" s="61">
        <f>Ship_List!$H$9/C456</f>
        <v>21.929824561403326</v>
      </c>
      <c r="F456" s="64">
        <f t="shared" si="88"/>
        <v>2183670</v>
      </c>
      <c r="G456" s="62">
        <f t="shared" si="80"/>
        <v>45.600000000000378</v>
      </c>
      <c r="H456" s="61">
        <f t="shared" si="84"/>
        <v>21836700</v>
      </c>
      <c r="I456" s="61">
        <f>Ship_List!$H$10/G456</f>
        <v>2192.9824561403325</v>
      </c>
      <c r="J456" s="63">
        <f t="shared" si="85"/>
        <v>0.97807017543859665</v>
      </c>
      <c r="K456" s="62">
        <f t="shared" si="81"/>
        <v>45.600000000000378</v>
      </c>
      <c r="L456" s="61">
        <f t="shared" si="82"/>
        <v>218367000</v>
      </c>
      <c r="M456">
        <f>Ship_List!$H$11/K456</f>
        <v>21929.824561403326</v>
      </c>
      <c r="N456" s="25">
        <f t="shared" si="83"/>
        <v>0.97807017543859665</v>
      </c>
    </row>
    <row r="457" spans="2:14" x14ac:dyDescent="0.3">
      <c r="B457" s="61">
        <f t="shared" si="79"/>
        <v>447</v>
      </c>
      <c r="C457" s="62">
        <f t="shared" si="86"/>
        <v>45.700000000000379</v>
      </c>
      <c r="D457" s="63">
        <f t="shared" si="87"/>
        <v>0.97811816192560197</v>
      </c>
      <c r="E457" s="61">
        <f>Ship_List!$H$9/C457</f>
        <v>21.881838074398068</v>
      </c>
      <c r="F457" s="64">
        <f t="shared" si="88"/>
        <v>2193482</v>
      </c>
      <c r="G457" s="62">
        <f t="shared" si="80"/>
        <v>45.700000000000379</v>
      </c>
      <c r="H457" s="61">
        <f t="shared" si="84"/>
        <v>21934820</v>
      </c>
      <c r="I457" s="61">
        <f>Ship_List!$H$10/G457</f>
        <v>2188.183807439807</v>
      </c>
      <c r="J457" s="63">
        <f t="shared" si="85"/>
        <v>0.97811816192560186</v>
      </c>
      <c r="K457" s="62">
        <f t="shared" si="81"/>
        <v>45.700000000000379</v>
      </c>
      <c r="L457" s="61">
        <f t="shared" si="82"/>
        <v>219348200</v>
      </c>
      <c r="M457">
        <f>Ship_List!$H$11/K457</f>
        <v>21881.838074398067</v>
      </c>
      <c r="N457" s="25">
        <f t="shared" si="83"/>
        <v>0.97811816192560186</v>
      </c>
    </row>
    <row r="458" spans="2:14" x14ac:dyDescent="0.3">
      <c r="B458" s="61">
        <f t="shared" si="79"/>
        <v>448</v>
      </c>
      <c r="C458" s="62">
        <f t="shared" si="86"/>
        <v>45.800000000000381</v>
      </c>
      <c r="D458" s="63">
        <f t="shared" si="87"/>
        <v>0.97816593886462899</v>
      </c>
      <c r="E458" s="61">
        <f>Ship_List!$H$9/C458</f>
        <v>21.834061135370998</v>
      </c>
      <c r="F458" s="64">
        <f t="shared" si="88"/>
        <v>2203316</v>
      </c>
      <c r="G458" s="62">
        <f t="shared" si="80"/>
        <v>45.800000000000381</v>
      </c>
      <c r="H458" s="61">
        <f t="shared" si="84"/>
        <v>22033160</v>
      </c>
      <c r="I458" s="61">
        <f>Ship_List!$H$10/G458</f>
        <v>2183.4061135370998</v>
      </c>
      <c r="J458" s="63">
        <f t="shared" si="85"/>
        <v>0.97816593886462899</v>
      </c>
      <c r="K458" s="62">
        <f t="shared" si="81"/>
        <v>45.800000000000381</v>
      </c>
      <c r="L458" s="61">
        <f t="shared" si="82"/>
        <v>220331600</v>
      </c>
      <c r="M458">
        <f>Ship_List!$H$11/K458</f>
        <v>21834.061135370997</v>
      </c>
      <c r="N458" s="25">
        <f t="shared" si="83"/>
        <v>0.97816593886462899</v>
      </c>
    </row>
    <row r="459" spans="2:14" x14ac:dyDescent="0.3">
      <c r="B459" s="61">
        <f t="shared" si="79"/>
        <v>449</v>
      </c>
      <c r="C459" s="62">
        <f t="shared" si="86"/>
        <v>45.900000000000382</v>
      </c>
      <c r="D459" s="63">
        <f t="shared" si="87"/>
        <v>0.97821350762527259</v>
      </c>
      <c r="E459" s="61">
        <f>Ship_List!$H$9/C459</f>
        <v>21.786492374727487</v>
      </c>
      <c r="F459" s="64">
        <f t="shared" si="88"/>
        <v>2213172</v>
      </c>
      <c r="G459" s="62">
        <f t="shared" si="80"/>
        <v>45.900000000000382</v>
      </c>
      <c r="H459" s="61">
        <f t="shared" si="84"/>
        <v>22131720</v>
      </c>
      <c r="I459" s="61">
        <f>Ship_List!$H$10/G459</f>
        <v>2178.6492374727486</v>
      </c>
      <c r="J459" s="63">
        <f t="shared" si="85"/>
        <v>0.97821350762527248</v>
      </c>
      <c r="K459" s="62">
        <f t="shared" si="81"/>
        <v>45.900000000000382</v>
      </c>
      <c r="L459" s="61">
        <f t="shared" si="82"/>
        <v>221317200</v>
      </c>
      <c r="M459">
        <f>Ship_List!$H$11/K459</f>
        <v>21786.492374727488</v>
      </c>
      <c r="N459" s="25">
        <f t="shared" si="83"/>
        <v>0.97821350762527248</v>
      </c>
    </row>
    <row r="460" spans="2:14" x14ac:dyDescent="0.3">
      <c r="B460" s="61">
        <f t="shared" ref="B460:B509" si="89">B459+1</f>
        <v>450</v>
      </c>
      <c r="C460" s="62">
        <f t="shared" si="86"/>
        <v>46.000000000000384</v>
      </c>
      <c r="D460" s="63">
        <f t="shared" si="87"/>
        <v>0.97826086956521763</v>
      </c>
      <c r="E460" s="61">
        <f>Ship_List!$H$9/C460</f>
        <v>21.739130434782428</v>
      </c>
      <c r="F460" s="64">
        <f t="shared" si="88"/>
        <v>2223050</v>
      </c>
      <c r="G460" s="62">
        <f t="shared" ref="G460:G509" si="90">G459+$E$6</f>
        <v>46.000000000000384</v>
      </c>
      <c r="H460" s="61">
        <f t="shared" si="84"/>
        <v>22230500</v>
      </c>
      <c r="I460" s="61">
        <f>Ship_List!$H$10/G460</f>
        <v>2173.9130434782428</v>
      </c>
      <c r="J460" s="63">
        <f t="shared" si="85"/>
        <v>0.97826086956521763</v>
      </c>
      <c r="K460" s="62">
        <f t="shared" ref="K460:K509" si="91">K459+$E$6</f>
        <v>46.000000000000384</v>
      </c>
      <c r="L460" s="61">
        <f t="shared" ref="L460:L509" si="92">H460*$F$6</f>
        <v>222305000</v>
      </c>
      <c r="M460">
        <f>Ship_List!$H$11/K460</f>
        <v>21739.130434782426</v>
      </c>
      <c r="N460" s="25">
        <f t="shared" ref="N460:N509" si="93">($M$10-M460)/$M$10</f>
        <v>0.97826086956521752</v>
      </c>
    </row>
    <row r="461" spans="2:14" x14ac:dyDescent="0.3">
      <c r="B461" s="61">
        <f t="shared" si="89"/>
        <v>451</v>
      </c>
      <c r="C461" s="62">
        <f t="shared" si="86"/>
        <v>46.100000000000385</v>
      </c>
      <c r="D461" s="63">
        <f t="shared" si="87"/>
        <v>0.97830802603036893</v>
      </c>
      <c r="E461" s="61">
        <f>Ship_List!$H$9/C461</f>
        <v>21.691973969631054</v>
      </c>
      <c r="F461" s="64">
        <f t="shared" si="88"/>
        <v>2232950</v>
      </c>
      <c r="G461" s="62">
        <f t="shared" si="90"/>
        <v>46.100000000000385</v>
      </c>
      <c r="H461" s="61">
        <f t="shared" ref="H461:H509" si="94">F461*$F$6</f>
        <v>22329500</v>
      </c>
      <c r="I461" s="61">
        <f>Ship_List!$H$10/G461</f>
        <v>2169.1973969631053</v>
      </c>
      <c r="J461" s="63">
        <f t="shared" ref="J461:J509" si="95">($I$10-I461)/$I$10</f>
        <v>0.97830802603036893</v>
      </c>
      <c r="K461" s="62">
        <f t="shared" si="91"/>
        <v>46.100000000000385</v>
      </c>
      <c r="L461" s="61">
        <f t="shared" si="92"/>
        <v>223295000</v>
      </c>
      <c r="M461">
        <f>Ship_List!$H$11/K461</f>
        <v>21691.973969631053</v>
      </c>
      <c r="N461" s="25">
        <f t="shared" si="93"/>
        <v>0.97830802603036904</v>
      </c>
    </row>
    <row r="462" spans="2:14" x14ac:dyDescent="0.3">
      <c r="B462" s="61">
        <f t="shared" si="89"/>
        <v>452</v>
      </c>
      <c r="C462" s="62">
        <f t="shared" si="86"/>
        <v>46.200000000000387</v>
      </c>
      <c r="D462" s="63">
        <f t="shared" si="87"/>
        <v>0.97835497835497853</v>
      </c>
      <c r="E462" s="61">
        <f>Ship_List!$H$9/C462</f>
        <v>21.645021645021465</v>
      </c>
      <c r="F462" s="64">
        <f t="shared" si="88"/>
        <v>2242872</v>
      </c>
      <c r="G462" s="62">
        <f t="shared" si="90"/>
        <v>46.200000000000387</v>
      </c>
      <c r="H462" s="61">
        <f t="shared" si="94"/>
        <v>22428720</v>
      </c>
      <c r="I462" s="61">
        <f>Ship_List!$H$10/G462</f>
        <v>2164.5021645021466</v>
      </c>
      <c r="J462" s="63">
        <f t="shared" si="95"/>
        <v>0.97835497835497853</v>
      </c>
      <c r="K462" s="62">
        <f t="shared" si="91"/>
        <v>46.200000000000387</v>
      </c>
      <c r="L462" s="61">
        <f t="shared" si="92"/>
        <v>224287200</v>
      </c>
      <c r="M462">
        <f>Ship_List!$H$11/K462</f>
        <v>21645.021645021465</v>
      </c>
      <c r="N462" s="25">
        <f t="shared" si="93"/>
        <v>0.97835497835497853</v>
      </c>
    </row>
    <row r="463" spans="2:14" x14ac:dyDescent="0.3">
      <c r="B463" s="61">
        <f t="shared" si="89"/>
        <v>453</v>
      </c>
      <c r="C463" s="62">
        <f t="shared" si="86"/>
        <v>46.300000000000388</v>
      </c>
      <c r="D463" s="63">
        <f t="shared" si="87"/>
        <v>0.97840172786177126</v>
      </c>
      <c r="E463" s="61">
        <f>Ship_List!$H$9/C463</f>
        <v>21.598272138228761</v>
      </c>
      <c r="F463" s="64">
        <f t="shared" si="88"/>
        <v>2252816</v>
      </c>
      <c r="G463" s="62">
        <f t="shared" si="90"/>
        <v>46.300000000000388</v>
      </c>
      <c r="H463" s="61">
        <f t="shared" si="94"/>
        <v>22528160</v>
      </c>
      <c r="I463" s="61">
        <f>Ship_List!$H$10/G463</f>
        <v>2159.8272138228763</v>
      </c>
      <c r="J463" s="63">
        <f t="shared" si="95"/>
        <v>0.97840172786177126</v>
      </c>
      <c r="K463" s="62">
        <f t="shared" si="91"/>
        <v>46.300000000000388</v>
      </c>
      <c r="L463" s="61">
        <f t="shared" si="92"/>
        <v>225281600</v>
      </c>
      <c r="M463">
        <f>Ship_List!$H$11/K463</f>
        <v>21598.27213822876</v>
      </c>
      <c r="N463" s="25">
        <f t="shared" si="93"/>
        <v>0.97840172786177126</v>
      </c>
    </row>
    <row r="464" spans="2:14" x14ac:dyDescent="0.3">
      <c r="B464" s="61">
        <f t="shared" si="89"/>
        <v>454</v>
      </c>
      <c r="C464" s="62">
        <f t="shared" si="86"/>
        <v>46.400000000000389</v>
      </c>
      <c r="D464" s="63">
        <f t="shared" si="87"/>
        <v>0.97844827586206917</v>
      </c>
      <c r="E464" s="61">
        <f>Ship_List!$H$9/C464</f>
        <v>21.551724137930854</v>
      </c>
      <c r="F464" s="64">
        <f t="shared" si="88"/>
        <v>2262782</v>
      </c>
      <c r="G464" s="62">
        <f t="shared" si="90"/>
        <v>46.400000000000389</v>
      </c>
      <c r="H464" s="61">
        <f t="shared" si="94"/>
        <v>22627820</v>
      </c>
      <c r="I464" s="61">
        <f>Ship_List!$H$10/G464</f>
        <v>2155.1724137930855</v>
      </c>
      <c r="J464" s="63">
        <f t="shared" si="95"/>
        <v>0.97844827586206917</v>
      </c>
      <c r="K464" s="62">
        <f t="shared" si="91"/>
        <v>46.400000000000389</v>
      </c>
      <c r="L464" s="61">
        <f t="shared" si="92"/>
        <v>226278200</v>
      </c>
      <c r="M464">
        <f>Ship_List!$H$11/K464</f>
        <v>21551.724137930854</v>
      </c>
      <c r="N464" s="25">
        <f t="shared" si="93"/>
        <v>0.97844827586206906</v>
      </c>
    </row>
    <row r="465" spans="2:14" x14ac:dyDescent="0.3">
      <c r="B465" s="61">
        <f t="shared" si="89"/>
        <v>455</v>
      </c>
      <c r="C465" s="62">
        <f t="shared" si="86"/>
        <v>46.500000000000391</v>
      </c>
      <c r="D465" s="63">
        <f t="shared" si="87"/>
        <v>0.97849462365591422</v>
      </c>
      <c r="E465" s="61">
        <f>Ship_List!$H$9/C465</f>
        <v>21.505376344085843</v>
      </c>
      <c r="F465" s="64">
        <f t="shared" si="88"/>
        <v>2272770</v>
      </c>
      <c r="G465" s="62">
        <f t="shared" si="90"/>
        <v>46.500000000000391</v>
      </c>
      <c r="H465" s="61">
        <f t="shared" si="94"/>
        <v>22727700</v>
      </c>
      <c r="I465" s="61">
        <f>Ship_List!$H$10/G465</f>
        <v>2150.5376344085839</v>
      </c>
      <c r="J465" s="63">
        <f t="shared" si="95"/>
        <v>0.97849462365591422</v>
      </c>
      <c r="K465" s="62">
        <f t="shared" si="91"/>
        <v>46.500000000000391</v>
      </c>
      <c r="L465" s="61">
        <f t="shared" si="92"/>
        <v>227277000</v>
      </c>
      <c r="M465">
        <f>Ship_List!$H$11/K465</f>
        <v>21505.376344085842</v>
      </c>
      <c r="N465" s="25">
        <f t="shared" si="93"/>
        <v>0.97849462365591422</v>
      </c>
    </row>
    <row r="466" spans="2:14" x14ac:dyDescent="0.3">
      <c r="B466" s="61">
        <f t="shared" si="89"/>
        <v>456</v>
      </c>
      <c r="C466" s="62">
        <f t="shared" si="86"/>
        <v>46.600000000000392</v>
      </c>
      <c r="D466" s="63">
        <f t="shared" si="87"/>
        <v>0.97854077253218907</v>
      </c>
      <c r="E466" s="61">
        <f>Ship_List!$H$9/C466</f>
        <v>21.45922746781098</v>
      </c>
      <c r="F466" s="64">
        <f t="shared" si="88"/>
        <v>2282780</v>
      </c>
      <c r="G466" s="62">
        <f t="shared" si="90"/>
        <v>46.600000000000392</v>
      </c>
      <c r="H466" s="61">
        <f t="shared" si="94"/>
        <v>22827800</v>
      </c>
      <c r="I466" s="61">
        <f>Ship_List!$H$10/G466</f>
        <v>2145.9227467810979</v>
      </c>
      <c r="J466" s="63">
        <f t="shared" si="95"/>
        <v>0.97854077253218896</v>
      </c>
      <c r="K466" s="62">
        <f t="shared" si="91"/>
        <v>46.600000000000392</v>
      </c>
      <c r="L466" s="61">
        <f t="shared" si="92"/>
        <v>228278000</v>
      </c>
      <c r="M466">
        <f>Ship_List!$H$11/K466</f>
        <v>21459.227467810979</v>
      </c>
      <c r="N466" s="25">
        <f t="shared" si="93"/>
        <v>0.97854077253218907</v>
      </c>
    </row>
    <row r="467" spans="2:14" x14ac:dyDescent="0.3">
      <c r="B467" s="61">
        <f t="shared" si="89"/>
        <v>457</v>
      </c>
      <c r="C467" s="62">
        <f t="shared" si="86"/>
        <v>46.700000000000394</v>
      </c>
      <c r="D467" s="63">
        <f t="shared" si="87"/>
        <v>0.97858672376873679</v>
      </c>
      <c r="E467" s="61">
        <f>Ship_List!$H$9/C467</f>
        <v>21.413276231263204</v>
      </c>
      <c r="F467" s="64">
        <f t="shared" si="88"/>
        <v>2292812</v>
      </c>
      <c r="G467" s="62">
        <f t="shared" si="90"/>
        <v>46.700000000000394</v>
      </c>
      <c r="H467" s="61">
        <f t="shared" si="94"/>
        <v>22928120</v>
      </c>
      <c r="I467" s="61">
        <f>Ship_List!$H$10/G467</f>
        <v>2141.3276231263203</v>
      </c>
      <c r="J467" s="63">
        <f t="shared" si="95"/>
        <v>0.9785867237687369</v>
      </c>
      <c r="K467" s="62">
        <f t="shared" si="91"/>
        <v>46.700000000000394</v>
      </c>
      <c r="L467" s="61">
        <f t="shared" si="92"/>
        <v>229281200</v>
      </c>
      <c r="M467">
        <f>Ship_List!$H$11/K467</f>
        <v>21413.276231263204</v>
      </c>
      <c r="N467" s="25">
        <f t="shared" si="93"/>
        <v>0.97858672376873679</v>
      </c>
    </row>
    <row r="468" spans="2:14" x14ac:dyDescent="0.3">
      <c r="B468" s="61">
        <f t="shared" si="89"/>
        <v>458</v>
      </c>
      <c r="C468" s="62">
        <f t="shared" si="86"/>
        <v>46.800000000000395</v>
      </c>
      <c r="D468" s="63">
        <f t="shared" si="87"/>
        <v>0.97863247863247882</v>
      </c>
      <c r="E468" s="61">
        <f>Ship_List!$H$9/C468</f>
        <v>21.367521367521189</v>
      </c>
      <c r="F468" s="64">
        <f t="shared" si="88"/>
        <v>2302866</v>
      </c>
      <c r="G468" s="62">
        <f t="shared" si="90"/>
        <v>46.800000000000395</v>
      </c>
      <c r="H468" s="61">
        <f t="shared" si="94"/>
        <v>23028660</v>
      </c>
      <c r="I468" s="61">
        <f>Ship_List!$H$10/G468</f>
        <v>2136.7521367521185</v>
      </c>
      <c r="J468" s="63">
        <f t="shared" si="95"/>
        <v>0.97863247863247871</v>
      </c>
      <c r="K468" s="62">
        <f t="shared" si="91"/>
        <v>46.800000000000395</v>
      </c>
      <c r="L468" s="61">
        <f t="shared" si="92"/>
        <v>230286600</v>
      </c>
      <c r="M468">
        <f>Ship_List!$H$11/K468</f>
        <v>21367.521367521189</v>
      </c>
      <c r="N468" s="25">
        <f t="shared" si="93"/>
        <v>0.97863247863247882</v>
      </c>
    </row>
    <row r="469" spans="2:14" x14ac:dyDescent="0.3">
      <c r="B469" s="61">
        <f t="shared" si="89"/>
        <v>459</v>
      </c>
      <c r="C469" s="62">
        <f t="shared" si="86"/>
        <v>46.900000000000396</v>
      </c>
      <c r="D469" s="63">
        <f t="shared" si="87"/>
        <v>0.97867803837953116</v>
      </c>
      <c r="E469" s="61">
        <f>Ship_List!$H$9/C469</f>
        <v>21.321961620468905</v>
      </c>
      <c r="F469" s="64">
        <f t="shared" si="88"/>
        <v>2312942</v>
      </c>
      <c r="G469" s="62">
        <f t="shared" si="90"/>
        <v>46.900000000000396</v>
      </c>
      <c r="H469" s="61">
        <f t="shared" si="94"/>
        <v>23129420</v>
      </c>
      <c r="I469" s="61">
        <f>Ship_List!$H$10/G469</f>
        <v>2132.1961620468901</v>
      </c>
      <c r="J469" s="63">
        <f t="shared" si="95"/>
        <v>0.97867803837953105</v>
      </c>
      <c r="K469" s="62">
        <f t="shared" si="91"/>
        <v>46.900000000000396</v>
      </c>
      <c r="L469" s="61">
        <f t="shared" si="92"/>
        <v>231294200</v>
      </c>
      <c r="M469">
        <f>Ship_List!$H$11/K469</f>
        <v>21321.961620468905</v>
      </c>
      <c r="N469" s="25">
        <f t="shared" si="93"/>
        <v>0.97867803837953116</v>
      </c>
    </row>
    <row r="470" spans="2:14" x14ac:dyDescent="0.3">
      <c r="B470" s="61">
        <f t="shared" si="89"/>
        <v>460</v>
      </c>
      <c r="C470" s="62">
        <f t="shared" si="86"/>
        <v>47.000000000000398</v>
      </c>
      <c r="D470" s="63">
        <f t="shared" si="87"/>
        <v>0.97872340425531934</v>
      </c>
      <c r="E470" s="61">
        <f>Ship_List!$H$9/C470</f>
        <v>21.276595744680669</v>
      </c>
      <c r="F470" s="64">
        <f t="shared" si="88"/>
        <v>2323040</v>
      </c>
      <c r="G470" s="62">
        <f t="shared" si="90"/>
        <v>47.000000000000398</v>
      </c>
      <c r="H470" s="61">
        <f t="shared" si="94"/>
        <v>23230400</v>
      </c>
      <c r="I470" s="61">
        <f>Ship_List!$H$10/G470</f>
        <v>2127.6595744680671</v>
      </c>
      <c r="J470" s="63">
        <f t="shared" si="95"/>
        <v>0.97872340425531934</v>
      </c>
      <c r="K470" s="62">
        <f t="shared" si="91"/>
        <v>47.000000000000398</v>
      </c>
      <c r="L470" s="61">
        <f t="shared" si="92"/>
        <v>232304000</v>
      </c>
      <c r="M470">
        <f>Ship_List!$H$11/K470</f>
        <v>21276.595744680671</v>
      </c>
      <c r="N470" s="25">
        <f t="shared" si="93"/>
        <v>0.97872340425531934</v>
      </c>
    </row>
    <row r="471" spans="2:14" x14ac:dyDescent="0.3">
      <c r="B471" s="61">
        <f t="shared" si="89"/>
        <v>461</v>
      </c>
      <c r="C471" s="62">
        <f t="shared" si="86"/>
        <v>47.100000000000399</v>
      </c>
      <c r="D471" s="63">
        <f t="shared" si="87"/>
        <v>0.97876857749469226</v>
      </c>
      <c r="E471" s="61">
        <f>Ship_List!$H$9/C471</f>
        <v>21.231422505307677</v>
      </c>
      <c r="F471" s="64">
        <f t="shared" si="88"/>
        <v>2333160</v>
      </c>
      <c r="G471" s="62">
        <f t="shared" si="90"/>
        <v>47.100000000000399</v>
      </c>
      <c r="H471" s="61">
        <f t="shared" si="94"/>
        <v>23331600</v>
      </c>
      <c r="I471" s="61">
        <f>Ship_List!$H$10/G471</f>
        <v>2123.1422505307673</v>
      </c>
      <c r="J471" s="63">
        <f t="shared" si="95"/>
        <v>0.97876857749469226</v>
      </c>
      <c r="K471" s="62">
        <f t="shared" si="91"/>
        <v>47.100000000000399</v>
      </c>
      <c r="L471" s="61">
        <f t="shared" si="92"/>
        <v>233316000</v>
      </c>
      <c r="M471">
        <f>Ship_List!$H$11/K471</f>
        <v>21231.422505307677</v>
      </c>
      <c r="N471" s="25">
        <f t="shared" si="93"/>
        <v>0.97876857749469226</v>
      </c>
    </row>
    <row r="472" spans="2:14" x14ac:dyDescent="0.3">
      <c r="B472" s="61">
        <f t="shared" si="89"/>
        <v>462</v>
      </c>
      <c r="C472" s="62">
        <f t="shared" si="86"/>
        <v>47.200000000000401</v>
      </c>
      <c r="D472" s="63">
        <f t="shared" si="87"/>
        <v>0.97881355932203407</v>
      </c>
      <c r="E472" s="61">
        <f>Ship_List!$H$9/C472</f>
        <v>21.186440677965923</v>
      </c>
      <c r="F472" s="64">
        <f t="shared" si="88"/>
        <v>2343302</v>
      </c>
      <c r="G472" s="62">
        <f t="shared" si="90"/>
        <v>47.200000000000401</v>
      </c>
      <c r="H472" s="61">
        <f t="shared" si="94"/>
        <v>23433020</v>
      </c>
      <c r="I472" s="61">
        <f>Ship_List!$H$10/G472</f>
        <v>2118.644067796592</v>
      </c>
      <c r="J472" s="63">
        <f t="shared" si="95"/>
        <v>0.97881355932203418</v>
      </c>
      <c r="K472" s="62">
        <f t="shared" si="91"/>
        <v>47.200000000000401</v>
      </c>
      <c r="L472" s="61">
        <f t="shared" si="92"/>
        <v>234330200</v>
      </c>
      <c r="M472">
        <f>Ship_List!$H$11/K472</f>
        <v>21186.440677965922</v>
      </c>
      <c r="N472" s="25">
        <f t="shared" si="93"/>
        <v>0.97881355932203418</v>
      </c>
    </row>
    <row r="473" spans="2:14" x14ac:dyDescent="0.3">
      <c r="B473" s="61">
        <f t="shared" si="89"/>
        <v>463</v>
      </c>
      <c r="C473" s="62">
        <f t="shared" si="86"/>
        <v>47.300000000000402</v>
      </c>
      <c r="D473" s="63">
        <f t="shared" si="87"/>
        <v>0.97885835095137441</v>
      </c>
      <c r="E473" s="61">
        <f>Ship_List!$H$9/C473</f>
        <v>21.141649048625613</v>
      </c>
      <c r="F473" s="64">
        <f t="shared" si="88"/>
        <v>2353466</v>
      </c>
      <c r="G473" s="62">
        <f t="shared" si="90"/>
        <v>47.300000000000402</v>
      </c>
      <c r="H473" s="61">
        <f t="shared" si="94"/>
        <v>23534660</v>
      </c>
      <c r="I473" s="61">
        <f>Ship_List!$H$10/G473</f>
        <v>2114.1649048625613</v>
      </c>
      <c r="J473" s="63">
        <f t="shared" si="95"/>
        <v>0.97885835095137441</v>
      </c>
      <c r="K473" s="62">
        <f t="shared" si="91"/>
        <v>47.300000000000402</v>
      </c>
      <c r="L473" s="61">
        <f t="shared" si="92"/>
        <v>235346600</v>
      </c>
      <c r="M473">
        <f>Ship_List!$H$11/K473</f>
        <v>21141.649048625612</v>
      </c>
      <c r="N473" s="25">
        <f t="shared" si="93"/>
        <v>0.97885835095137441</v>
      </c>
    </row>
    <row r="474" spans="2:14" x14ac:dyDescent="0.3">
      <c r="B474" s="61">
        <f t="shared" si="89"/>
        <v>464</v>
      </c>
      <c r="C474" s="62">
        <f t="shared" si="86"/>
        <v>47.400000000000404</v>
      </c>
      <c r="D474" s="63">
        <f t="shared" si="87"/>
        <v>0.97890295358649804</v>
      </c>
      <c r="E474" s="61">
        <f>Ship_List!$H$9/C474</f>
        <v>21.097046413501928</v>
      </c>
      <c r="F474" s="64">
        <f t="shared" si="88"/>
        <v>2363652</v>
      </c>
      <c r="G474" s="62">
        <f t="shared" si="90"/>
        <v>47.400000000000404</v>
      </c>
      <c r="H474" s="61">
        <f t="shared" si="94"/>
        <v>23636520</v>
      </c>
      <c r="I474" s="61">
        <f>Ship_List!$H$10/G474</f>
        <v>2109.704641350193</v>
      </c>
      <c r="J474" s="63">
        <f t="shared" si="95"/>
        <v>0.97890295358649804</v>
      </c>
      <c r="K474" s="62">
        <f t="shared" si="91"/>
        <v>47.400000000000404</v>
      </c>
      <c r="L474" s="61">
        <f t="shared" si="92"/>
        <v>236365200</v>
      </c>
      <c r="M474">
        <f>Ship_List!$H$11/K474</f>
        <v>21097.046413501928</v>
      </c>
      <c r="N474" s="25">
        <f t="shared" si="93"/>
        <v>0.97890295358649804</v>
      </c>
    </row>
    <row r="475" spans="2:14" x14ac:dyDescent="0.3">
      <c r="B475" s="61">
        <f t="shared" si="89"/>
        <v>465</v>
      </c>
      <c r="C475" s="62">
        <f t="shared" si="86"/>
        <v>47.500000000000405</v>
      </c>
      <c r="D475" s="63">
        <f t="shared" si="87"/>
        <v>0.97894736842105279</v>
      </c>
      <c r="E475" s="61">
        <f>Ship_List!$H$9/C475</f>
        <v>21.052631578947189</v>
      </c>
      <c r="F475" s="64">
        <f t="shared" si="88"/>
        <v>2373860</v>
      </c>
      <c r="G475" s="62">
        <f t="shared" si="90"/>
        <v>47.500000000000405</v>
      </c>
      <c r="H475" s="61">
        <f t="shared" si="94"/>
        <v>23738600</v>
      </c>
      <c r="I475" s="61">
        <f>Ship_List!$H$10/G475</f>
        <v>2105.2631578947189</v>
      </c>
      <c r="J475" s="63">
        <f t="shared" si="95"/>
        <v>0.97894736842105279</v>
      </c>
      <c r="K475" s="62">
        <f t="shared" si="91"/>
        <v>47.500000000000405</v>
      </c>
      <c r="L475" s="61">
        <f t="shared" si="92"/>
        <v>237386000</v>
      </c>
      <c r="M475">
        <f>Ship_List!$H$11/K475</f>
        <v>21052.631578947188</v>
      </c>
      <c r="N475" s="25">
        <f t="shared" si="93"/>
        <v>0.97894736842105279</v>
      </c>
    </row>
    <row r="476" spans="2:14" x14ac:dyDescent="0.3">
      <c r="B476" s="61">
        <f t="shared" si="89"/>
        <v>466</v>
      </c>
      <c r="C476" s="62">
        <f t="shared" si="86"/>
        <v>47.600000000000406</v>
      </c>
      <c r="D476" s="63">
        <f t="shared" si="87"/>
        <v>0.97899159663865565</v>
      </c>
      <c r="E476" s="61">
        <f>Ship_List!$H$9/C476</f>
        <v>21.00840336134436</v>
      </c>
      <c r="F476" s="64">
        <f t="shared" si="88"/>
        <v>2384090</v>
      </c>
      <c r="G476" s="62">
        <f t="shared" si="90"/>
        <v>47.600000000000406</v>
      </c>
      <c r="H476" s="61">
        <f t="shared" si="94"/>
        <v>23840900</v>
      </c>
      <c r="I476" s="61">
        <f>Ship_List!$H$10/G476</f>
        <v>2100.8403361344358</v>
      </c>
      <c r="J476" s="63">
        <f t="shared" si="95"/>
        <v>0.97899159663865565</v>
      </c>
      <c r="K476" s="62">
        <f t="shared" si="91"/>
        <v>47.600000000000406</v>
      </c>
      <c r="L476" s="61">
        <f t="shared" si="92"/>
        <v>238409000</v>
      </c>
      <c r="M476">
        <f>Ship_List!$H$11/K476</f>
        <v>21008.403361344357</v>
      </c>
      <c r="N476" s="25">
        <f t="shared" si="93"/>
        <v>0.97899159663865565</v>
      </c>
    </row>
    <row r="477" spans="2:14" x14ac:dyDescent="0.3">
      <c r="B477" s="61">
        <f t="shared" si="89"/>
        <v>467</v>
      </c>
      <c r="C477" s="62">
        <f t="shared" si="86"/>
        <v>47.700000000000408</v>
      </c>
      <c r="D477" s="63">
        <f t="shared" si="87"/>
        <v>0.97903563941299809</v>
      </c>
      <c r="E477" s="61">
        <f>Ship_List!$H$9/C477</f>
        <v>20.964360587001917</v>
      </c>
      <c r="F477" s="64">
        <f t="shared" si="88"/>
        <v>2394342</v>
      </c>
      <c r="G477" s="62">
        <f t="shared" si="90"/>
        <v>47.700000000000408</v>
      </c>
      <c r="H477" s="61">
        <f t="shared" si="94"/>
        <v>23943420</v>
      </c>
      <c r="I477" s="61">
        <f>Ship_List!$H$10/G477</f>
        <v>2096.4360587001916</v>
      </c>
      <c r="J477" s="63">
        <f t="shared" si="95"/>
        <v>0.97903563941299809</v>
      </c>
      <c r="K477" s="62">
        <f t="shared" si="91"/>
        <v>47.700000000000408</v>
      </c>
      <c r="L477" s="61">
        <f t="shared" si="92"/>
        <v>239434200</v>
      </c>
      <c r="M477">
        <f>Ship_List!$H$11/K477</f>
        <v>20964.360587001916</v>
      </c>
      <c r="N477" s="25">
        <f t="shared" si="93"/>
        <v>0.97903563941299809</v>
      </c>
    </row>
    <row r="478" spans="2:14" x14ac:dyDescent="0.3">
      <c r="B478" s="61">
        <f t="shared" si="89"/>
        <v>468</v>
      </c>
      <c r="C478" s="62">
        <f t="shared" si="86"/>
        <v>47.800000000000409</v>
      </c>
      <c r="D478" s="63">
        <f t="shared" si="87"/>
        <v>0.97907949790795001</v>
      </c>
      <c r="E478" s="61">
        <f>Ship_List!$H$9/C478</f>
        <v>20.920502092050029</v>
      </c>
      <c r="F478" s="64">
        <f t="shared" si="88"/>
        <v>2404616</v>
      </c>
      <c r="G478" s="62">
        <f t="shared" si="90"/>
        <v>47.800000000000409</v>
      </c>
      <c r="H478" s="61">
        <f t="shared" si="94"/>
        <v>24046160</v>
      </c>
      <c r="I478" s="61">
        <f>Ship_List!$H$10/G478</f>
        <v>2092.0502092050028</v>
      </c>
      <c r="J478" s="63">
        <f t="shared" si="95"/>
        <v>0.97907949790795001</v>
      </c>
      <c r="K478" s="62">
        <f t="shared" si="91"/>
        <v>47.800000000000409</v>
      </c>
      <c r="L478" s="61">
        <f t="shared" si="92"/>
        <v>240461600</v>
      </c>
      <c r="M478">
        <f>Ship_List!$H$11/K478</f>
        <v>20920.502092050028</v>
      </c>
      <c r="N478" s="25">
        <f t="shared" si="93"/>
        <v>0.97907949790795001</v>
      </c>
    </row>
    <row r="479" spans="2:14" x14ac:dyDescent="0.3">
      <c r="B479" s="61">
        <f t="shared" si="89"/>
        <v>469</v>
      </c>
      <c r="C479" s="62">
        <f t="shared" si="86"/>
        <v>47.900000000000411</v>
      </c>
      <c r="D479" s="63">
        <f t="shared" si="87"/>
        <v>0.97912317327766196</v>
      </c>
      <c r="E479" s="61">
        <f>Ship_List!$H$9/C479</f>
        <v>20.876826722338027</v>
      </c>
      <c r="F479" s="64">
        <f t="shared" si="88"/>
        <v>2414912</v>
      </c>
      <c r="G479" s="62">
        <f t="shared" si="90"/>
        <v>47.900000000000411</v>
      </c>
      <c r="H479" s="61">
        <f t="shared" si="94"/>
        <v>24149120</v>
      </c>
      <c r="I479" s="61">
        <f>Ship_List!$H$10/G479</f>
        <v>2087.6826722338024</v>
      </c>
      <c r="J479" s="63">
        <f t="shared" si="95"/>
        <v>0.97912317327766196</v>
      </c>
      <c r="K479" s="62">
        <f t="shared" si="91"/>
        <v>47.900000000000411</v>
      </c>
      <c r="L479" s="61">
        <f t="shared" si="92"/>
        <v>241491200</v>
      </c>
      <c r="M479">
        <f>Ship_List!$H$11/K479</f>
        <v>20876.826722338024</v>
      </c>
      <c r="N479" s="25">
        <f t="shared" si="93"/>
        <v>0.97912317327766207</v>
      </c>
    </row>
    <row r="480" spans="2:14" x14ac:dyDescent="0.3">
      <c r="B480" s="61">
        <f t="shared" si="89"/>
        <v>470</v>
      </c>
      <c r="C480" s="62">
        <f t="shared" si="86"/>
        <v>48.000000000000412</v>
      </c>
      <c r="D480" s="63">
        <f t="shared" si="87"/>
        <v>0.97916666666666685</v>
      </c>
      <c r="E480" s="61">
        <f>Ship_List!$H$9/C480</f>
        <v>20.833333333333155</v>
      </c>
      <c r="F480" s="64">
        <f t="shared" si="88"/>
        <v>2425230</v>
      </c>
      <c r="G480" s="62">
        <f t="shared" si="90"/>
        <v>48.000000000000412</v>
      </c>
      <c r="H480" s="61">
        <f t="shared" si="94"/>
        <v>24252300</v>
      </c>
      <c r="I480" s="61">
        <f>Ship_List!$H$10/G480</f>
        <v>2083.3333333333153</v>
      </c>
      <c r="J480" s="63">
        <f t="shared" si="95"/>
        <v>0.97916666666666685</v>
      </c>
      <c r="K480" s="62">
        <f t="shared" si="91"/>
        <v>48.000000000000412</v>
      </c>
      <c r="L480" s="61">
        <f t="shared" si="92"/>
        <v>242523000</v>
      </c>
      <c r="M480">
        <f>Ship_List!$H$11/K480</f>
        <v>20833.333333333154</v>
      </c>
      <c r="N480" s="25">
        <f t="shared" si="93"/>
        <v>0.97916666666666685</v>
      </c>
    </row>
    <row r="481" spans="2:14" x14ac:dyDescent="0.3">
      <c r="B481" s="61">
        <f t="shared" si="89"/>
        <v>471</v>
      </c>
      <c r="C481" s="62">
        <f t="shared" si="86"/>
        <v>48.100000000000414</v>
      </c>
      <c r="D481" s="63">
        <f t="shared" si="87"/>
        <v>0.97920997920997932</v>
      </c>
      <c r="E481" s="61">
        <f>Ship_List!$H$9/C481</f>
        <v>20.790020790020613</v>
      </c>
      <c r="F481" s="64">
        <f t="shared" si="88"/>
        <v>2435570</v>
      </c>
      <c r="G481" s="62">
        <f t="shared" si="90"/>
        <v>48.100000000000414</v>
      </c>
      <c r="H481" s="61">
        <f t="shared" si="94"/>
        <v>24355700</v>
      </c>
      <c r="I481" s="61">
        <f>Ship_List!$H$10/G481</f>
        <v>2079.0020790020612</v>
      </c>
      <c r="J481" s="63">
        <f t="shared" si="95"/>
        <v>0.97920997920997932</v>
      </c>
      <c r="K481" s="62">
        <f t="shared" si="91"/>
        <v>48.100000000000414</v>
      </c>
      <c r="L481" s="61">
        <f t="shared" si="92"/>
        <v>243557000</v>
      </c>
      <c r="M481">
        <f>Ship_List!$H$11/K481</f>
        <v>20790.020790020611</v>
      </c>
      <c r="N481" s="25">
        <f t="shared" si="93"/>
        <v>0.97920997920997943</v>
      </c>
    </row>
    <row r="482" spans="2:14" x14ac:dyDescent="0.3">
      <c r="B482" s="61">
        <f t="shared" si="89"/>
        <v>472</v>
      </c>
      <c r="C482" s="62">
        <f t="shared" si="86"/>
        <v>48.200000000000415</v>
      </c>
      <c r="D482" s="63">
        <f t="shared" si="87"/>
        <v>0.97925311203319521</v>
      </c>
      <c r="E482" s="61">
        <f>Ship_List!$H$9/C482</f>
        <v>20.746887966804799</v>
      </c>
      <c r="F482" s="64">
        <f t="shared" si="88"/>
        <v>2445932</v>
      </c>
      <c r="G482" s="62">
        <f t="shared" si="90"/>
        <v>48.200000000000415</v>
      </c>
      <c r="H482" s="61">
        <f t="shared" si="94"/>
        <v>24459320</v>
      </c>
      <c r="I482" s="61">
        <f>Ship_List!$H$10/G482</f>
        <v>2074.6887966804802</v>
      </c>
      <c r="J482" s="63">
        <f t="shared" si="95"/>
        <v>0.97925311203319521</v>
      </c>
      <c r="K482" s="62">
        <f t="shared" si="91"/>
        <v>48.200000000000415</v>
      </c>
      <c r="L482" s="61">
        <f t="shared" si="92"/>
        <v>244593200</v>
      </c>
      <c r="M482">
        <f>Ship_List!$H$11/K482</f>
        <v>20746.887966804799</v>
      </c>
      <c r="N482" s="25">
        <f t="shared" si="93"/>
        <v>0.97925311203319521</v>
      </c>
    </row>
    <row r="483" spans="2:14" x14ac:dyDescent="0.3">
      <c r="B483" s="61">
        <f t="shared" si="89"/>
        <v>473</v>
      </c>
      <c r="C483" s="62">
        <f t="shared" si="86"/>
        <v>48.300000000000416</v>
      </c>
      <c r="D483" s="63">
        <f t="shared" si="87"/>
        <v>0.97929606625258814</v>
      </c>
      <c r="E483" s="61">
        <f>Ship_List!$H$9/C483</f>
        <v>20.703933747411831</v>
      </c>
      <c r="F483" s="64">
        <f t="shared" si="88"/>
        <v>2456316</v>
      </c>
      <c r="G483" s="62">
        <f t="shared" si="90"/>
        <v>48.300000000000416</v>
      </c>
      <c r="H483" s="61">
        <f t="shared" si="94"/>
        <v>24563160</v>
      </c>
      <c r="I483" s="61">
        <f>Ship_List!$H$10/G483</f>
        <v>2070.3933747411829</v>
      </c>
      <c r="J483" s="63">
        <f t="shared" si="95"/>
        <v>0.97929606625258825</v>
      </c>
      <c r="K483" s="62">
        <f t="shared" si="91"/>
        <v>48.300000000000416</v>
      </c>
      <c r="L483" s="61">
        <f t="shared" si="92"/>
        <v>245631600</v>
      </c>
      <c r="M483">
        <f>Ship_List!$H$11/K483</f>
        <v>20703.933747411829</v>
      </c>
      <c r="N483" s="25">
        <f t="shared" si="93"/>
        <v>0.97929606625258814</v>
      </c>
    </row>
    <row r="484" spans="2:14" x14ac:dyDescent="0.3">
      <c r="B484" s="61">
        <f t="shared" si="89"/>
        <v>474</v>
      </c>
      <c r="C484" s="62">
        <f t="shared" si="86"/>
        <v>48.400000000000418</v>
      </c>
      <c r="D484" s="63">
        <f t="shared" si="87"/>
        <v>0.97933884297520679</v>
      </c>
      <c r="E484" s="61">
        <f>Ship_List!$H$9/C484</f>
        <v>20.661157024793209</v>
      </c>
      <c r="F484" s="64">
        <f t="shared" si="88"/>
        <v>2466722</v>
      </c>
      <c r="G484" s="62">
        <f t="shared" si="90"/>
        <v>48.400000000000418</v>
      </c>
      <c r="H484" s="61">
        <f t="shared" si="94"/>
        <v>24667220</v>
      </c>
      <c r="I484" s="61">
        <f>Ship_List!$H$10/G484</f>
        <v>2066.115702479321</v>
      </c>
      <c r="J484" s="63">
        <f t="shared" si="95"/>
        <v>0.97933884297520679</v>
      </c>
      <c r="K484" s="62">
        <f t="shared" si="91"/>
        <v>48.400000000000418</v>
      </c>
      <c r="L484" s="61">
        <f t="shared" si="92"/>
        <v>246672200</v>
      </c>
      <c r="M484">
        <f>Ship_List!$H$11/K484</f>
        <v>20661.15702479321</v>
      </c>
      <c r="N484" s="25">
        <f t="shared" si="93"/>
        <v>0.97933884297520679</v>
      </c>
    </row>
    <row r="485" spans="2:14" x14ac:dyDescent="0.3">
      <c r="B485" s="61">
        <f t="shared" si="89"/>
        <v>475</v>
      </c>
      <c r="C485" s="62">
        <f t="shared" si="86"/>
        <v>48.500000000000419</v>
      </c>
      <c r="D485" s="63">
        <f t="shared" si="87"/>
        <v>0.97938144329896926</v>
      </c>
      <c r="E485" s="61">
        <f>Ship_List!$H$9/C485</f>
        <v>20.618556701030748</v>
      </c>
      <c r="F485" s="64">
        <f t="shared" si="88"/>
        <v>2477150</v>
      </c>
      <c r="G485" s="62">
        <f t="shared" si="90"/>
        <v>48.500000000000419</v>
      </c>
      <c r="H485" s="61">
        <f t="shared" si="94"/>
        <v>24771500</v>
      </c>
      <c r="I485" s="61">
        <f>Ship_List!$H$10/G485</f>
        <v>2061.8556701030748</v>
      </c>
      <c r="J485" s="63">
        <f t="shared" si="95"/>
        <v>0.97938144329896926</v>
      </c>
      <c r="K485" s="62">
        <f t="shared" si="91"/>
        <v>48.500000000000419</v>
      </c>
      <c r="L485" s="61">
        <f t="shared" si="92"/>
        <v>247715000</v>
      </c>
      <c r="M485">
        <f>Ship_List!$H$11/K485</f>
        <v>20618.55670103075</v>
      </c>
      <c r="N485" s="25">
        <f t="shared" si="93"/>
        <v>0.97938144329896926</v>
      </c>
    </row>
    <row r="486" spans="2:14" x14ac:dyDescent="0.3">
      <c r="B486" s="61">
        <f t="shared" si="89"/>
        <v>476</v>
      </c>
      <c r="C486" s="62">
        <f t="shared" si="86"/>
        <v>48.600000000000421</v>
      </c>
      <c r="D486" s="63">
        <f t="shared" si="87"/>
        <v>0.9794238683127573</v>
      </c>
      <c r="E486" s="61">
        <f>Ship_List!$H$9/C486</f>
        <v>20.576131687242619</v>
      </c>
      <c r="F486" s="64">
        <f t="shared" si="88"/>
        <v>2487600</v>
      </c>
      <c r="G486" s="62">
        <f t="shared" si="90"/>
        <v>48.600000000000421</v>
      </c>
      <c r="H486" s="61">
        <f t="shared" si="94"/>
        <v>24876000</v>
      </c>
      <c r="I486" s="61">
        <f>Ship_List!$H$10/G486</f>
        <v>2057.6131687242619</v>
      </c>
      <c r="J486" s="63">
        <f t="shared" si="95"/>
        <v>0.97942386831275741</v>
      </c>
      <c r="K486" s="62">
        <f t="shared" si="91"/>
        <v>48.600000000000421</v>
      </c>
      <c r="L486" s="61">
        <f t="shared" si="92"/>
        <v>248760000</v>
      </c>
      <c r="M486">
        <f>Ship_List!$H$11/K486</f>
        <v>20576.131687242621</v>
      </c>
      <c r="N486" s="25">
        <f t="shared" si="93"/>
        <v>0.9794238683127573</v>
      </c>
    </row>
    <row r="487" spans="2:14" x14ac:dyDescent="0.3">
      <c r="B487" s="61">
        <f t="shared" si="89"/>
        <v>477</v>
      </c>
      <c r="C487" s="62">
        <f t="shared" si="86"/>
        <v>48.700000000000422</v>
      </c>
      <c r="D487" s="63">
        <f t="shared" si="87"/>
        <v>0.97946611909650938</v>
      </c>
      <c r="E487" s="61">
        <f>Ship_List!$H$9/C487</f>
        <v>20.53388090349058</v>
      </c>
      <c r="F487" s="64">
        <f t="shared" si="88"/>
        <v>2498072</v>
      </c>
      <c r="G487" s="62">
        <f t="shared" si="90"/>
        <v>48.700000000000422</v>
      </c>
      <c r="H487" s="61">
        <f t="shared" si="94"/>
        <v>24980720</v>
      </c>
      <c r="I487" s="61">
        <f>Ship_List!$H$10/G487</f>
        <v>2053.3880903490581</v>
      </c>
      <c r="J487" s="63">
        <f t="shared" si="95"/>
        <v>0.97946611909650938</v>
      </c>
      <c r="K487" s="62">
        <f t="shared" si="91"/>
        <v>48.700000000000422</v>
      </c>
      <c r="L487" s="61">
        <f t="shared" si="92"/>
        <v>249807200</v>
      </c>
      <c r="M487">
        <f>Ship_List!$H$11/K487</f>
        <v>20533.880903490583</v>
      </c>
      <c r="N487" s="25">
        <f t="shared" si="93"/>
        <v>0.97946611909650938</v>
      </c>
    </row>
    <row r="488" spans="2:14" x14ac:dyDescent="0.3">
      <c r="B488" s="61">
        <f t="shared" si="89"/>
        <v>478</v>
      </c>
      <c r="C488" s="62">
        <f t="shared" si="86"/>
        <v>48.800000000000423</v>
      </c>
      <c r="D488" s="63">
        <f t="shared" si="87"/>
        <v>0.97950819672131162</v>
      </c>
      <c r="E488" s="61">
        <f>Ship_List!$H$9/C488</f>
        <v>20.491803278688348</v>
      </c>
      <c r="F488" s="64">
        <f t="shared" si="88"/>
        <v>2508566</v>
      </c>
      <c r="G488" s="62">
        <f t="shared" si="90"/>
        <v>48.800000000000423</v>
      </c>
      <c r="H488" s="61">
        <f t="shared" si="94"/>
        <v>25085660</v>
      </c>
      <c r="I488" s="61">
        <f>Ship_List!$H$10/G488</f>
        <v>2049.1803278688349</v>
      </c>
      <c r="J488" s="63">
        <f t="shared" si="95"/>
        <v>0.97950819672131173</v>
      </c>
      <c r="K488" s="62">
        <f t="shared" si="91"/>
        <v>48.800000000000423</v>
      </c>
      <c r="L488" s="61">
        <f t="shared" si="92"/>
        <v>250856600</v>
      </c>
      <c r="M488">
        <f>Ship_List!$H$11/K488</f>
        <v>20491.803278688345</v>
      </c>
      <c r="N488" s="25">
        <f t="shared" si="93"/>
        <v>0.97950819672131162</v>
      </c>
    </row>
    <row r="489" spans="2:14" x14ac:dyDescent="0.3">
      <c r="B489" s="61">
        <f t="shared" si="89"/>
        <v>479</v>
      </c>
      <c r="C489" s="62">
        <f t="shared" si="86"/>
        <v>48.900000000000425</v>
      </c>
      <c r="D489" s="63">
        <f t="shared" si="87"/>
        <v>0.97955010224948891</v>
      </c>
      <c r="E489" s="61">
        <f>Ship_List!$H$9/C489</f>
        <v>20.44989775051107</v>
      </c>
      <c r="F489" s="64">
        <f t="shared" si="88"/>
        <v>2519082</v>
      </c>
      <c r="G489" s="62">
        <f t="shared" si="90"/>
        <v>48.900000000000425</v>
      </c>
      <c r="H489" s="61">
        <f t="shared" si="94"/>
        <v>25190820</v>
      </c>
      <c r="I489" s="61">
        <f>Ship_List!$H$10/G489</f>
        <v>2044.989775051107</v>
      </c>
      <c r="J489" s="63">
        <f t="shared" si="95"/>
        <v>0.97955010224948902</v>
      </c>
      <c r="K489" s="62">
        <f t="shared" si="91"/>
        <v>48.900000000000425</v>
      </c>
      <c r="L489" s="61">
        <f t="shared" si="92"/>
        <v>251908200</v>
      </c>
      <c r="M489">
        <f>Ship_List!$H$11/K489</f>
        <v>20449.897750511071</v>
      </c>
      <c r="N489" s="25">
        <f t="shared" si="93"/>
        <v>0.97955010224948891</v>
      </c>
    </row>
    <row r="490" spans="2:14" x14ac:dyDescent="0.3">
      <c r="B490" s="61">
        <f t="shared" si="89"/>
        <v>480</v>
      </c>
      <c r="C490" s="62">
        <f t="shared" si="86"/>
        <v>49.000000000000426</v>
      </c>
      <c r="D490" s="63">
        <f t="shared" si="87"/>
        <v>0.97959183673469408</v>
      </c>
      <c r="E490" s="61">
        <f>Ship_List!$H$9/C490</f>
        <v>20.408163265305944</v>
      </c>
      <c r="F490" s="64">
        <f t="shared" si="88"/>
        <v>2529620</v>
      </c>
      <c r="G490" s="62">
        <f t="shared" si="90"/>
        <v>49.000000000000426</v>
      </c>
      <c r="H490" s="61">
        <f t="shared" si="94"/>
        <v>25296200</v>
      </c>
      <c r="I490" s="61">
        <f>Ship_List!$H$10/G490</f>
        <v>2040.8163265305946</v>
      </c>
      <c r="J490" s="63">
        <f t="shared" si="95"/>
        <v>0.97959183673469408</v>
      </c>
      <c r="K490" s="62">
        <f t="shared" si="91"/>
        <v>49.000000000000426</v>
      </c>
      <c r="L490" s="61">
        <f t="shared" si="92"/>
        <v>252962000</v>
      </c>
      <c r="M490">
        <f>Ship_List!$H$11/K490</f>
        <v>20408.163265305946</v>
      </c>
      <c r="N490" s="25">
        <f t="shared" si="93"/>
        <v>0.97959183673469408</v>
      </c>
    </row>
    <row r="491" spans="2:14" x14ac:dyDescent="0.3">
      <c r="B491" s="61">
        <f t="shared" si="89"/>
        <v>481</v>
      </c>
      <c r="C491" s="62">
        <f t="shared" si="86"/>
        <v>49.100000000000428</v>
      </c>
      <c r="D491" s="63">
        <f t="shared" si="87"/>
        <v>0.97963340122199616</v>
      </c>
      <c r="E491" s="61">
        <f>Ship_List!$H$9/C491</f>
        <v>20.366598778003898</v>
      </c>
      <c r="F491" s="64">
        <f t="shared" si="88"/>
        <v>2540180</v>
      </c>
      <c r="G491" s="62">
        <f t="shared" si="90"/>
        <v>49.100000000000428</v>
      </c>
      <c r="H491" s="61">
        <f t="shared" si="94"/>
        <v>25401800</v>
      </c>
      <c r="I491" s="61">
        <f>Ship_List!$H$10/G491</f>
        <v>2036.6598778003895</v>
      </c>
      <c r="J491" s="63">
        <f t="shared" si="95"/>
        <v>0.97963340122199616</v>
      </c>
      <c r="K491" s="62">
        <f t="shared" si="91"/>
        <v>49.100000000000428</v>
      </c>
      <c r="L491" s="61">
        <f t="shared" si="92"/>
        <v>254018000</v>
      </c>
      <c r="M491">
        <f>Ship_List!$H$11/K491</f>
        <v>20366.598778003896</v>
      </c>
      <c r="N491" s="25">
        <f t="shared" si="93"/>
        <v>0.97963340122199605</v>
      </c>
    </row>
    <row r="492" spans="2:14" x14ac:dyDescent="0.3">
      <c r="B492" s="61">
        <f t="shared" si="89"/>
        <v>482</v>
      </c>
      <c r="C492" s="62">
        <f t="shared" si="86"/>
        <v>49.200000000000429</v>
      </c>
      <c r="D492" s="63">
        <f t="shared" si="87"/>
        <v>0.97967479674796765</v>
      </c>
      <c r="E492" s="61">
        <f>Ship_List!$H$9/C492</f>
        <v>20.325203252032342</v>
      </c>
      <c r="F492" s="64">
        <f t="shared" si="88"/>
        <v>2550762</v>
      </c>
      <c r="G492" s="62">
        <f t="shared" si="90"/>
        <v>49.200000000000429</v>
      </c>
      <c r="H492" s="61">
        <f t="shared" si="94"/>
        <v>25507620</v>
      </c>
      <c r="I492" s="61">
        <f>Ship_List!$H$10/G492</f>
        <v>2032.5203252032343</v>
      </c>
      <c r="J492" s="63">
        <f t="shared" si="95"/>
        <v>0.97967479674796765</v>
      </c>
      <c r="K492" s="62">
        <f t="shared" si="91"/>
        <v>49.200000000000429</v>
      </c>
      <c r="L492" s="61">
        <f t="shared" si="92"/>
        <v>255076200</v>
      </c>
      <c r="M492">
        <f>Ship_List!$H$11/K492</f>
        <v>20325.203252032345</v>
      </c>
      <c r="N492" s="25">
        <f t="shared" si="93"/>
        <v>0.97967479674796765</v>
      </c>
    </row>
    <row r="493" spans="2:14" x14ac:dyDescent="0.3">
      <c r="B493" s="61">
        <f t="shared" si="89"/>
        <v>483</v>
      </c>
      <c r="C493" s="62">
        <f t="shared" si="86"/>
        <v>49.300000000000431</v>
      </c>
      <c r="D493" s="63">
        <f t="shared" si="87"/>
        <v>0.97971602434077099</v>
      </c>
      <c r="E493" s="61">
        <f>Ship_List!$H$9/C493</f>
        <v>20.283975659229032</v>
      </c>
      <c r="F493" s="64">
        <f t="shared" si="88"/>
        <v>2561366</v>
      </c>
      <c r="G493" s="62">
        <f t="shared" si="90"/>
        <v>49.300000000000431</v>
      </c>
      <c r="H493" s="61">
        <f t="shared" si="94"/>
        <v>25613660</v>
      </c>
      <c r="I493" s="61">
        <f>Ship_List!$H$10/G493</f>
        <v>2028.3975659229031</v>
      </c>
      <c r="J493" s="63">
        <f t="shared" si="95"/>
        <v>0.97971602434077099</v>
      </c>
      <c r="K493" s="62">
        <f t="shared" si="91"/>
        <v>49.300000000000431</v>
      </c>
      <c r="L493" s="61">
        <f t="shared" si="92"/>
        <v>256136600</v>
      </c>
      <c r="M493">
        <f>Ship_List!$H$11/K493</f>
        <v>20283.975659229032</v>
      </c>
      <c r="N493" s="25">
        <f t="shared" si="93"/>
        <v>0.97971602434077099</v>
      </c>
    </row>
    <row r="494" spans="2:14" x14ac:dyDescent="0.3">
      <c r="B494" s="61">
        <f t="shared" si="89"/>
        <v>484</v>
      </c>
      <c r="C494" s="62">
        <f t="shared" ref="C494:C509" si="96">C493+$E$6</f>
        <v>49.400000000000432</v>
      </c>
      <c r="D494" s="63">
        <f t="shared" ref="D494:D509" si="97">($E$10-E494)/$E$10</f>
        <v>0.97975708502024306</v>
      </c>
      <c r="E494" s="61">
        <f>Ship_List!$H$9/C494</f>
        <v>20.242914979756907</v>
      </c>
      <c r="F494" s="64">
        <f t="shared" ref="F494:F509" si="98">F493+F493-F492+$D$6</f>
        <v>2571992</v>
      </c>
      <c r="G494" s="62">
        <f t="shared" si="90"/>
        <v>49.400000000000432</v>
      </c>
      <c r="H494" s="61">
        <f t="shared" si="94"/>
        <v>25719920</v>
      </c>
      <c r="I494" s="61">
        <f>Ship_List!$H$10/G494</f>
        <v>2024.2914979756908</v>
      </c>
      <c r="J494" s="63">
        <f t="shared" si="95"/>
        <v>0.97975708502024306</v>
      </c>
      <c r="K494" s="62">
        <f t="shared" si="91"/>
        <v>49.400000000000432</v>
      </c>
      <c r="L494" s="61">
        <f t="shared" si="92"/>
        <v>257199200</v>
      </c>
      <c r="M494">
        <f>Ship_List!$H$11/K494</f>
        <v>20242.914979756908</v>
      </c>
      <c r="N494" s="25">
        <f t="shared" si="93"/>
        <v>0.97975708502024306</v>
      </c>
    </row>
    <row r="495" spans="2:14" x14ac:dyDescent="0.3">
      <c r="B495" s="61">
        <f t="shared" si="89"/>
        <v>485</v>
      </c>
      <c r="C495" s="62">
        <f t="shared" si="96"/>
        <v>49.500000000000433</v>
      </c>
      <c r="D495" s="63">
        <f t="shared" si="97"/>
        <v>0.97979797979798</v>
      </c>
      <c r="E495" s="61">
        <f>Ship_List!$H$9/C495</f>
        <v>20.202020202020027</v>
      </c>
      <c r="F495" s="64">
        <f t="shared" si="98"/>
        <v>2582640</v>
      </c>
      <c r="G495" s="62">
        <f t="shared" si="90"/>
        <v>49.500000000000433</v>
      </c>
      <c r="H495" s="61">
        <f t="shared" si="94"/>
        <v>25826400</v>
      </c>
      <c r="I495" s="61">
        <f>Ship_List!$H$10/G495</f>
        <v>2020.2020202020026</v>
      </c>
      <c r="J495" s="63">
        <f t="shared" si="95"/>
        <v>0.97979797979797989</v>
      </c>
      <c r="K495" s="62">
        <f t="shared" si="91"/>
        <v>49.500000000000433</v>
      </c>
      <c r="L495" s="61">
        <f t="shared" si="92"/>
        <v>258264000</v>
      </c>
      <c r="M495">
        <f>Ship_List!$H$11/K495</f>
        <v>20202.020202020027</v>
      </c>
      <c r="N495" s="25">
        <f t="shared" si="93"/>
        <v>0.97979797979797989</v>
      </c>
    </row>
    <row r="496" spans="2:14" x14ac:dyDescent="0.3">
      <c r="B496" s="61">
        <f t="shared" si="89"/>
        <v>486</v>
      </c>
      <c r="C496" s="62">
        <f t="shared" si="96"/>
        <v>49.600000000000435</v>
      </c>
      <c r="D496" s="63">
        <f t="shared" si="97"/>
        <v>0.97983870967741948</v>
      </c>
      <c r="E496" s="61">
        <f>Ship_List!$H$9/C496</f>
        <v>20.16129032258047</v>
      </c>
      <c r="F496" s="64">
        <f t="shared" si="98"/>
        <v>2593310</v>
      </c>
      <c r="G496" s="62">
        <f t="shared" si="90"/>
        <v>49.600000000000435</v>
      </c>
      <c r="H496" s="61">
        <f t="shared" si="94"/>
        <v>25933100</v>
      </c>
      <c r="I496" s="61">
        <f>Ship_List!$H$10/G496</f>
        <v>2016.1290322580469</v>
      </c>
      <c r="J496" s="63">
        <f t="shared" si="95"/>
        <v>0.97983870967741948</v>
      </c>
      <c r="K496" s="62">
        <f t="shared" si="91"/>
        <v>49.600000000000435</v>
      </c>
      <c r="L496" s="61">
        <f t="shared" si="92"/>
        <v>259331000</v>
      </c>
      <c r="M496">
        <f>Ship_List!$H$11/K496</f>
        <v>20161.290322580469</v>
      </c>
      <c r="N496" s="25">
        <f t="shared" si="93"/>
        <v>0.97983870967741948</v>
      </c>
    </row>
    <row r="497" spans="2:14" x14ac:dyDescent="0.3">
      <c r="B497" s="61">
        <f t="shared" si="89"/>
        <v>487</v>
      </c>
      <c r="C497" s="62">
        <f t="shared" si="96"/>
        <v>49.700000000000436</v>
      </c>
      <c r="D497" s="63">
        <f t="shared" si="97"/>
        <v>0.97987927565392374</v>
      </c>
      <c r="E497" s="61">
        <f>Ship_List!$H$9/C497</f>
        <v>20.120724346076283</v>
      </c>
      <c r="F497" s="64">
        <f t="shared" si="98"/>
        <v>2604002</v>
      </c>
      <c r="G497" s="62">
        <f t="shared" si="90"/>
        <v>49.700000000000436</v>
      </c>
      <c r="H497" s="61">
        <f t="shared" si="94"/>
        <v>26040020</v>
      </c>
      <c r="I497" s="61">
        <f>Ship_List!$H$10/G497</f>
        <v>2012.0724346076281</v>
      </c>
      <c r="J497" s="63">
        <f t="shared" si="95"/>
        <v>0.97987927565392374</v>
      </c>
      <c r="K497" s="62">
        <f t="shared" si="91"/>
        <v>49.700000000000436</v>
      </c>
      <c r="L497" s="61">
        <f t="shared" si="92"/>
        <v>260400200</v>
      </c>
      <c r="M497">
        <f>Ship_List!$H$11/K497</f>
        <v>20120.724346076284</v>
      </c>
      <c r="N497" s="25">
        <f t="shared" si="93"/>
        <v>0.97987927565392374</v>
      </c>
    </row>
    <row r="498" spans="2:14" x14ac:dyDescent="0.3">
      <c r="B498" s="61">
        <f t="shared" si="89"/>
        <v>488</v>
      </c>
      <c r="C498" s="62">
        <f t="shared" si="96"/>
        <v>49.800000000000438</v>
      </c>
      <c r="D498" s="63">
        <f t="shared" si="97"/>
        <v>0.97991967871485963</v>
      </c>
      <c r="E498" s="61">
        <f>Ship_List!$H$9/C498</f>
        <v>20.080321285140386</v>
      </c>
      <c r="F498" s="64">
        <f t="shared" si="98"/>
        <v>2614716</v>
      </c>
      <c r="G498" s="62">
        <f t="shared" si="90"/>
        <v>49.800000000000438</v>
      </c>
      <c r="H498" s="61">
        <f t="shared" si="94"/>
        <v>26147160</v>
      </c>
      <c r="I498" s="61">
        <f>Ship_List!$H$10/G498</f>
        <v>2008.0321285140385</v>
      </c>
      <c r="J498" s="63">
        <f t="shared" si="95"/>
        <v>0.97991967871485963</v>
      </c>
      <c r="K498" s="62">
        <f t="shared" si="91"/>
        <v>49.800000000000438</v>
      </c>
      <c r="L498" s="61">
        <f t="shared" si="92"/>
        <v>261471600</v>
      </c>
      <c r="M498">
        <f>Ship_List!$H$11/K498</f>
        <v>20080.321285140384</v>
      </c>
      <c r="N498" s="25">
        <f t="shared" si="93"/>
        <v>0.97991967871485963</v>
      </c>
    </row>
    <row r="499" spans="2:14" x14ac:dyDescent="0.3">
      <c r="B499" s="61">
        <f t="shared" si="89"/>
        <v>489</v>
      </c>
      <c r="C499" s="62">
        <f t="shared" si="96"/>
        <v>49.900000000000439</v>
      </c>
      <c r="D499" s="63">
        <f t="shared" si="97"/>
        <v>0.97995991983967956</v>
      </c>
      <c r="E499" s="61">
        <f>Ship_List!$H$9/C499</f>
        <v>20.040080160320464</v>
      </c>
      <c r="F499" s="64">
        <f t="shared" si="98"/>
        <v>2625452</v>
      </c>
      <c r="G499" s="62">
        <f t="shared" si="90"/>
        <v>49.900000000000439</v>
      </c>
      <c r="H499" s="61">
        <f t="shared" si="94"/>
        <v>26254520</v>
      </c>
      <c r="I499" s="61">
        <f>Ship_List!$H$10/G499</f>
        <v>2004.0080160320465</v>
      </c>
      <c r="J499" s="63">
        <f t="shared" si="95"/>
        <v>0.97995991983967945</v>
      </c>
      <c r="K499" s="62">
        <f t="shared" si="91"/>
        <v>49.900000000000439</v>
      </c>
      <c r="L499" s="61">
        <f t="shared" si="92"/>
        <v>262545200</v>
      </c>
      <c r="M499">
        <f>Ship_List!$H$11/K499</f>
        <v>20040.080160320464</v>
      </c>
      <c r="N499" s="25">
        <f t="shared" si="93"/>
        <v>0.97995991983967945</v>
      </c>
    </row>
    <row r="500" spans="2:14" x14ac:dyDescent="0.3">
      <c r="B500" s="61">
        <f t="shared" si="89"/>
        <v>490</v>
      </c>
      <c r="C500" s="62">
        <f t="shared" si="96"/>
        <v>50.000000000000441</v>
      </c>
      <c r="D500" s="63">
        <f t="shared" si="97"/>
        <v>0.9800000000000002</v>
      </c>
      <c r="E500" s="61">
        <f>Ship_List!$H$9/C500</f>
        <v>19.999999999999822</v>
      </c>
      <c r="F500" s="64">
        <f t="shared" si="98"/>
        <v>2636210</v>
      </c>
      <c r="G500" s="62">
        <f t="shared" si="90"/>
        <v>50.000000000000441</v>
      </c>
      <c r="H500" s="61">
        <f t="shared" si="94"/>
        <v>26362100</v>
      </c>
      <c r="I500" s="61">
        <f>Ship_List!$H$10/G500</f>
        <v>1999.9999999999823</v>
      </c>
      <c r="J500" s="63">
        <f t="shared" si="95"/>
        <v>0.98000000000000009</v>
      </c>
      <c r="K500" s="62">
        <f t="shared" si="91"/>
        <v>50.000000000000441</v>
      </c>
      <c r="L500" s="61">
        <f t="shared" si="92"/>
        <v>263621000</v>
      </c>
      <c r="M500">
        <f>Ship_List!$H$11/K500</f>
        <v>19999.999999999825</v>
      </c>
      <c r="N500" s="25">
        <f t="shared" si="93"/>
        <v>0.9800000000000002</v>
      </c>
    </row>
    <row r="501" spans="2:14" x14ac:dyDescent="0.3">
      <c r="B501" s="61">
        <f t="shared" si="89"/>
        <v>491</v>
      </c>
      <c r="C501" s="62">
        <f t="shared" si="96"/>
        <v>50.100000000000442</v>
      </c>
      <c r="D501" s="63">
        <f t="shared" si="97"/>
        <v>0.98003992015968078</v>
      </c>
      <c r="E501" s="61">
        <f>Ship_List!$H$9/C501</f>
        <v>19.960079840319185</v>
      </c>
      <c r="F501" s="64">
        <f t="shared" si="98"/>
        <v>2646990</v>
      </c>
      <c r="G501" s="62">
        <f t="shared" si="90"/>
        <v>50.100000000000442</v>
      </c>
      <c r="H501" s="61">
        <f t="shared" si="94"/>
        <v>26469900</v>
      </c>
      <c r="I501" s="61">
        <f>Ship_List!$H$10/G501</f>
        <v>1996.0079840319186</v>
      </c>
      <c r="J501" s="63">
        <f t="shared" si="95"/>
        <v>0.98003992015968078</v>
      </c>
      <c r="K501" s="62">
        <f t="shared" si="91"/>
        <v>50.100000000000442</v>
      </c>
      <c r="L501" s="61">
        <f t="shared" si="92"/>
        <v>264699000</v>
      </c>
      <c r="M501">
        <f>Ship_List!$H$11/K501</f>
        <v>19960.079840319184</v>
      </c>
      <c r="N501" s="25">
        <f t="shared" si="93"/>
        <v>0.98003992015968078</v>
      </c>
    </row>
    <row r="502" spans="2:14" x14ac:dyDescent="0.3">
      <c r="B502" s="61">
        <f t="shared" si="89"/>
        <v>492</v>
      </c>
      <c r="C502" s="62">
        <f t="shared" si="96"/>
        <v>50.200000000000443</v>
      </c>
      <c r="D502" s="63">
        <f t="shared" si="97"/>
        <v>0.98007968127490064</v>
      </c>
      <c r="E502" s="61">
        <f>Ship_List!$H$9/C502</f>
        <v>19.920318725099424</v>
      </c>
      <c r="F502" s="64">
        <f t="shared" si="98"/>
        <v>2657792</v>
      </c>
      <c r="G502" s="62">
        <f t="shared" si="90"/>
        <v>50.200000000000443</v>
      </c>
      <c r="H502" s="61">
        <f t="shared" si="94"/>
        <v>26577920</v>
      </c>
      <c r="I502" s="61">
        <f>Ship_List!$H$10/G502</f>
        <v>1992.0318725099426</v>
      </c>
      <c r="J502" s="63">
        <f t="shared" si="95"/>
        <v>0.98007968127490053</v>
      </c>
      <c r="K502" s="62">
        <f t="shared" si="91"/>
        <v>50.200000000000443</v>
      </c>
      <c r="L502" s="61">
        <f t="shared" si="92"/>
        <v>265779200</v>
      </c>
      <c r="M502">
        <f>Ship_List!$H$11/K502</f>
        <v>19920.318725099427</v>
      </c>
      <c r="N502" s="25">
        <f t="shared" si="93"/>
        <v>0.98007968127490053</v>
      </c>
    </row>
    <row r="503" spans="2:14" x14ac:dyDescent="0.3">
      <c r="B503" s="61">
        <f t="shared" si="89"/>
        <v>493</v>
      </c>
      <c r="C503" s="62">
        <f t="shared" si="96"/>
        <v>50.300000000000445</v>
      </c>
      <c r="D503" s="63">
        <f t="shared" si="97"/>
        <v>0.98011928429423467</v>
      </c>
      <c r="E503" s="61">
        <f>Ship_List!$H$9/C503</f>
        <v>19.880715705765233</v>
      </c>
      <c r="F503" s="64">
        <f t="shared" si="98"/>
        <v>2668616</v>
      </c>
      <c r="G503" s="62">
        <f t="shared" si="90"/>
        <v>50.300000000000445</v>
      </c>
      <c r="H503" s="61">
        <f t="shared" si="94"/>
        <v>26686160</v>
      </c>
      <c r="I503" s="61">
        <f>Ship_List!$H$10/G503</f>
        <v>1988.0715705765231</v>
      </c>
      <c r="J503" s="63">
        <f t="shared" si="95"/>
        <v>0.98011928429423478</v>
      </c>
      <c r="K503" s="62">
        <f t="shared" si="91"/>
        <v>50.300000000000445</v>
      </c>
      <c r="L503" s="61">
        <f t="shared" si="92"/>
        <v>266861600</v>
      </c>
      <c r="M503">
        <f>Ship_List!$H$11/K503</f>
        <v>19880.715705765233</v>
      </c>
      <c r="N503" s="25">
        <f t="shared" si="93"/>
        <v>0.98011928429423478</v>
      </c>
    </row>
    <row r="504" spans="2:14" x14ac:dyDescent="0.3">
      <c r="B504" s="61">
        <f t="shared" si="89"/>
        <v>494</v>
      </c>
      <c r="C504" s="62">
        <f t="shared" si="96"/>
        <v>50.400000000000446</v>
      </c>
      <c r="D504" s="63">
        <f t="shared" si="97"/>
        <v>0.98015873015873034</v>
      </c>
      <c r="E504" s="61">
        <f>Ship_List!$H$9/C504</f>
        <v>19.841269841269664</v>
      </c>
      <c r="F504" s="64">
        <f t="shared" si="98"/>
        <v>2679462</v>
      </c>
      <c r="G504" s="62">
        <f t="shared" si="90"/>
        <v>50.400000000000446</v>
      </c>
      <c r="H504" s="61">
        <f t="shared" si="94"/>
        <v>26794620</v>
      </c>
      <c r="I504" s="61">
        <f>Ship_List!$H$10/G504</f>
        <v>1984.1269841269666</v>
      </c>
      <c r="J504" s="63">
        <f t="shared" si="95"/>
        <v>0.98015873015873034</v>
      </c>
      <c r="K504" s="62">
        <f t="shared" si="91"/>
        <v>50.400000000000446</v>
      </c>
      <c r="L504" s="61">
        <f t="shared" si="92"/>
        <v>267946200</v>
      </c>
      <c r="M504">
        <f>Ship_List!$H$11/K504</f>
        <v>19841.269841269666</v>
      </c>
      <c r="N504" s="25">
        <f t="shared" si="93"/>
        <v>0.98015873015873034</v>
      </c>
    </row>
    <row r="505" spans="2:14" x14ac:dyDescent="0.3">
      <c r="B505" s="61">
        <f t="shared" si="89"/>
        <v>495</v>
      </c>
      <c r="C505" s="62">
        <f t="shared" si="96"/>
        <v>50.500000000000448</v>
      </c>
      <c r="D505" s="63">
        <f t="shared" si="97"/>
        <v>0.9801980198019804</v>
      </c>
      <c r="E505" s="61">
        <f>Ship_List!$H$9/C505</f>
        <v>19.801980198019628</v>
      </c>
      <c r="F505" s="64">
        <f t="shared" si="98"/>
        <v>2690330</v>
      </c>
      <c r="G505" s="62">
        <f t="shared" si="90"/>
        <v>50.500000000000448</v>
      </c>
      <c r="H505" s="61">
        <f t="shared" si="94"/>
        <v>26903300</v>
      </c>
      <c r="I505" s="61">
        <f>Ship_List!$H$10/G505</f>
        <v>1980.1980198019626</v>
      </c>
      <c r="J505" s="63">
        <f t="shared" si="95"/>
        <v>0.9801980198019804</v>
      </c>
      <c r="K505" s="62">
        <f t="shared" si="91"/>
        <v>50.500000000000448</v>
      </c>
      <c r="L505" s="61">
        <f t="shared" si="92"/>
        <v>269033000</v>
      </c>
      <c r="M505">
        <f>Ship_List!$H$11/K505</f>
        <v>19801.980198019628</v>
      </c>
      <c r="N505" s="25">
        <f t="shared" si="93"/>
        <v>0.9801980198019804</v>
      </c>
    </row>
    <row r="506" spans="2:14" x14ac:dyDescent="0.3">
      <c r="B506" s="61">
        <f t="shared" si="89"/>
        <v>496</v>
      </c>
      <c r="C506" s="62">
        <f t="shared" si="96"/>
        <v>50.600000000000449</v>
      </c>
      <c r="D506" s="63">
        <f t="shared" si="97"/>
        <v>0.98023715415019785</v>
      </c>
      <c r="E506" s="61">
        <f>Ship_List!$H$9/C506</f>
        <v>19.762845849802197</v>
      </c>
      <c r="F506" s="64">
        <f t="shared" si="98"/>
        <v>2701220</v>
      </c>
      <c r="G506" s="62">
        <f t="shared" si="90"/>
        <v>50.600000000000449</v>
      </c>
      <c r="H506" s="61">
        <f t="shared" si="94"/>
        <v>27012200</v>
      </c>
      <c r="I506" s="61">
        <f>Ship_List!$H$10/G506</f>
        <v>1976.2845849802195</v>
      </c>
      <c r="J506" s="63">
        <f t="shared" si="95"/>
        <v>0.98023715415019774</v>
      </c>
      <c r="K506" s="62">
        <f t="shared" si="91"/>
        <v>50.600000000000449</v>
      </c>
      <c r="L506" s="61">
        <f t="shared" si="92"/>
        <v>270122000</v>
      </c>
      <c r="M506">
        <f>Ship_List!$H$11/K506</f>
        <v>19762.845849802197</v>
      </c>
      <c r="N506" s="25">
        <f t="shared" si="93"/>
        <v>0.98023715415019774</v>
      </c>
    </row>
    <row r="507" spans="2:14" x14ac:dyDescent="0.3">
      <c r="B507" s="61">
        <f t="shared" si="89"/>
        <v>497</v>
      </c>
      <c r="C507" s="62">
        <f t="shared" si="96"/>
        <v>50.70000000000045</v>
      </c>
      <c r="D507" s="63">
        <f t="shared" si="97"/>
        <v>0.98027613412228809</v>
      </c>
      <c r="E507" s="61">
        <f>Ship_List!$H$9/C507</f>
        <v>19.723865877711855</v>
      </c>
      <c r="F507" s="64">
        <f t="shared" si="98"/>
        <v>2712132</v>
      </c>
      <c r="G507" s="62">
        <f t="shared" si="90"/>
        <v>50.70000000000045</v>
      </c>
      <c r="H507" s="61">
        <f t="shared" si="94"/>
        <v>27121320</v>
      </c>
      <c r="I507" s="61">
        <f>Ship_List!$H$10/G507</f>
        <v>1972.3865877711855</v>
      </c>
      <c r="J507" s="63">
        <f t="shared" si="95"/>
        <v>0.9802761341222882</v>
      </c>
      <c r="K507" s="62">
        <f t="shared" si="91"/>
        <v>50.70000000000045</v>
      </c>
      <c r="L507" s="61">
        <f t="shared" si="92"/>
        <v>271213200</v>
      </c>
      <c r="M507">
        <f>Ship_List!$H$11/K507</f>
        <v>19723.865877711858</v>
      </c>
      <c r="N507" s="25">
        <f t="shared" si="93"/>
        <v>0.98027613412228809</v>
      </c>
    </row>
    <row r="508" spans="2:14" x14ac:dyDescent="0.3">
      <c r="B508" s="61">
        <f t="shared" si="89"/>
        <v>498</v>
      </c>
      <c r="C508" s="62">
        <f t="shared" si="96"/>
        <v>50.800000000000452</v>
      </c>
      <c r="D508" s="63">
        <f t="shared" si="97"/>
        <v>0.98031496062992141</v>
      </c>
      <c r="E508" s="61">
        <f>Ship_List!$H$9/C508</f>
        <v>19.685039370078567</v>
      </c>
      <c r="F508" s="64">
        <f t="shared" si="98"/>
        <v>2723066</v>
      </c>
      <c r="G508" s="62">
        <f t="shared" si="90"/>
        <v>50.800000000000452</v>
      </c>
      <c r="H508" s="61">
        <f t="shared" si="94"/>
        <v>27230660</v>
      </c>
      <c r="I508" s="61">
        <f>Ship_List!$H$10/G508</f>
        <v>1968.5039370078564</v>
      </c>
      <c r="J508" s="63">
        <f t="shared" si="95"/>
        <v>0.98031496062992141</v>
      </c>
      <c r="K508" s="62">
        <f t="shared" si="91"/>
        <v>50.800000000000452</v>
      </c>
      <c r="L508" s="61">
        <f t="shared" si="92"/>
        <v>272306600</v>
      </c>
      <c r="M508">
        <f>Ship_List!$H$11/K508</f>
        <v>19685.039370078564</v>
      </c>
      <c r="N508" s="25">
        <f t="shared" si="93"/>
        <v>0.98031496062992141</v>
      </c>
    </row>
    <row r="509" spans="2:14" x14ac:dyDescent="0.3">
      <c r="B509" s="61">
        <f t="shared" si="89"/>
        <v>499</v>
      </c>
      <c r="C509" s="62">
        <f t="shared" si="96"/>
        <v>50.900000000000453</v>
      </c>
      <c r="D509" s="63">
        <f t="shared" si="97"/>
        <v>0.98035363457760327</v>
      </c>
      <c r="E509" s="61">
        <f>Ship_List!$H$9/C509</f>
        <v>19.646365422396681</v>
      </c>
      <c r="F509" s="64">
        <f t="shared" si="98"/>
        <v>2734022</v>
      </c>
      <c r="G509" s="62">
        <f t="shared" si="90"/>
        <v>50.900000000000453</v>
      </c>
      <c r="H509" s="61">
        <f t="shared" si="94"/>
        <v>27340220</v>
      </c>
      <c r="I509" s="61">
        <f>Ship_List!$H$10/G509</f>
        <v>1964.6365422396682</v>
      </c>
      <c r="J509" s="63">
        <f t="shared" si="95"/>
        <v>0.98035363457760338</v>
      </c>
      <c r="K509" s="62">
        <f t="shared" si="91"/>
        <v>50.900000000000453</v>
      </c>
      <c r="L509" s="61">
        <f t="shared" si="92"/>
        <v>273402200</v>
      </c>
      <c r="M509">
        <f>Ship_List!$H$11/K509</f>
        <v>19646.365422396681</v>
      </c>
      <c r="N509" s="25">
        <f t="shared" si="93"/>
        <v>0.98035363457760327</v>
      </c>
    </row>
  </sheetData>
  <mergeCells count="2">
    <mergeCell ref="B4:C4"/>
    <mergeCell ref="C8:N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:K16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H13" sqref="H13"/>
    </sheetView>
  </sheetViews>
  <sheetFormatPr defaultRowHeight="14.4" x14ac:dyDescent="0.3"/>
  <cols>
    <col min="3" max="3" width="16.33203125" customWidth="1"/>
    <col min="4" max="4" width="14.88671875" customWidth="1"/>
  </cols>
  <sheetData>
    <row r="2" spans="2:7" ht="20.399999999999999" thickBot="1" x14ac:dyDescent="0.45">
      <c r="B2" s="2" t="s">
        <v>130</v>
      </c>
      <c r="C2" s="2"/>
      <c r="D2" s="3"/>
      <c r="E2" s="3"/>
      <c r="F2" s="3"/>
      <c r="G2" s="3"/>
    </row>
    <row r="3" spans="2:7" ht="15" thickTop="1" x14ac:dyDescent="0.3"/>
    <row r="4" spans="2:7" x14ac:dyDescent="0.3">
      <c r="B4" s="71" t="s">
        <v>131</v>
      </c>
      <c r="C4" s="71" t="s">
        <v>132</v>
      </c>
      <c r="D4" s="81" t="s">
        <v>133</v>
      </c>
      <c r="E4" s="81"/>
    </row>
    <row r="5" spans="2:7" x14ac:dyDescent="0.3">
      <c r="B5" s="71"/>
      <c r="C5" s="71"/>
      <c r="D5" s="72" t="s">
        <v>134</v>
      </c>
      <c r="E5" s="72" t="s">
        <v>135</v>
      </c>
    </row>
    <row r="6" spans="2:7" x14ac:dyDescent="0.3">
      <c r="B6" s="70">
        <v>1</v>
      </c>
      <c r="C6" s="70">
        <v>5</v>
      </c>
      <c r="D6" s="70">
        <v>500</v>
      </c>
      <c r="E6" s="70"/>
    </row>
    <row r="7" spans="2:7" x14ac:dyDescent="0.3">
      <c r="B7" s="43">
        <f>B6+1</f>
        <v>2</v>
      </c>
      <c r="C7" s="43">
        <v>15</v>
      </c>
      <c r="D7" s="43">
        <f>D6*4</f>
        <v>2000</v>
      </c>
      <c r="E7" s="43">
        <f>D6*6</f>
        <v>3000</v>
      </c>
    </row>
    <row r="8" spans="2:7" x14ac:dyDescent="0.3">
      <c r="B8" s="43">
        <f>B7+1</f>
        <v>3</v>
      </c>
      <c r="C8" s="43">
        <v>60</v>
      </c>
      <c r="D8" s="43">
        <f>D7*6</f>
        <v>12000</v>
      </c>
      <c r="E8" s="43">
        <f>D7*8</f>
        <v>16000</v>
      </c>
    </row>
    <row r="13" spans="2:7" x14ac:dyDescent="0.3">
      <c r="D13" s="43"/>
    </row>
  </sheetData>
  <mergeCells count="1">
    <mergeCell ref="D4:E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D8" sqref="D8"/>
    </sheetView>
  </sheetViews>
  <sheetFormatPr defaultRowHeight="14.4" x14ac:dyDescent="0.3"/>
  <cols>
    <col min="2" max="2" width="12.44140625" customWidth="1"/>
    <col min="3" max="3" width="36.109375" customWidth="1"/>
    <col min="4" max="4" width="65.109375" customWidth="1"/>
    <col min="5" max="8" width="15.44140625" customWidth="1"/>
    <col min="9" max="9" width="20" customWidth="1"/>
  </cols>
  <sheetData>
    <row r="2" spans="2:9" ht="20.399999999999999" thickBot="1" x14ac:dyDescent="0.45">
      <c r="B2" s="30" t="s">
        <v>136</v>
      </c>
      <c r="C2" s="30"/>
    </row>
    <row r="3" spans="2:9" ht="15" thickTop="1" x14ac:dyDescent="0.3"/>
    <row r="4" spans="2:9" ht="28.5" customHeight="1" x14ac:dyDescent="0.3">
      <c r="B4" s="44" t="s">
        <v>131</v>
      </c>
      <c r="C4" s="44" t="s">
        <v>113</v>
      </c>
      <c r="D4" s="44" t="s">
        <v>137</v>
      </c>
      <c r="E4" s="44" t="s">
        <v>133</v>
      </c>
      <c r="F4" s="44" t="s">
        <v>138</v>
      </c>
      <c r="G4" s="44" t="s">
        <v>139</v>
      </c>
      <c r="H4" s="44" t="s">
        <v>5</v>
      </c>
      <c r="I4" s="44" t="s">
        <v>140</v>
      </c>
    </row>
    <row r="5" spans="2:9" x14ac:dyDescent="0.3">
      <c r="B5" s="45">
        <v>1</v>
      </c>
      <c r="C5" s="45" t="s">
        <v>141</v>
      </c>
      <c r="D5" s="45" t="s">
        <v>142</v>
      </c>
      <c r="E5" s="45">
        <v>100</v>
      </c>
      <c r="F5" s="45" t="s">
        <v>131</v>
      </c>
      <c r="G5" s="45" t="s">
        <v>143</v>
      </c>
      <c r="H5" s="45" t="s">
        <v>123</v>
      </c>
      <c r="I5" s="45"/>
    </row>
    <row r="6" spans="2:9" x14ac:dyDescent="0.3">
      <c r="B6" s="45">
        <f>B5+1</f>
        <v>2</v>
      </c>
      <c r="C6" s="52" t="s">
        <v>144</v>
      </c>
      <c r="D6" s="45" t="s">
        <v>145</v>
      </c>
      <c r="E6" s="45">
        <v>200</v>
      </c>
      <c r="F6" s="45" t="s">
        <v>131</v>
      </c>
      <c r="G6" s="45" t="s">
        <v>143</v>
      </c>
      <c r="H6" s="45" t="s">
        <v>123</v>
      </c>
      <c r="I6" s="45"/>
    </row>
    <row r="7" spans="2:9" x14ac:dyDescent="0.3">
      <c r="B7" s="45">
        <f t="shared" ref="B7:B12" si="0">B6+1</f>
        <v>3</v>
      </c>
      <c r="C7" s="45" t="s">
        <v>146</v>
      </c>
      <c r="D7" s="45" t="s">
        <v>147</v>
      </c>
      <c r="E7" s="45">
        <v>400</v>
      </c>
      <c r="F7" s="45" t="s">
        <v>131</v>
      </c>
      <c r="G7" s="45" t="s">
        <v>143</v>
      </c>
      <c r="H7" s="45" t="s">
        <v>123</v>
      </c>
      <c r="I7" s="45"/>
    </row>
    <row r="8" spans="2:9" x14ac:dyDescent="0.3">
      <c r="B8" s="45">
        <f t="shared" si="0"/>
        <v>4</v>
      </c>
      <c r="C8" s="45" t="s">
        <v>148</v>
      </c>
      <c r="D8" s="45" t="s">
        <v>149</v>
      </c>
      <c r="E8" s="45">
        <v>800</v>
      </c>
      <c r="F8" s="45" t="s">
        <v>131</v>
      </c>
      <c r="G8" s="45" t="s">
        <v>143</v>
      </c>
      <c r="H8" s="45" t="s">
        <v>123</v>
      </c>
      <c r="I8" s="45"/>
    </row>
    <row r="9" spans="2:9" x14ac:dyDescent="0.3">
      <c r="B9" s="45">
        <f t="shared" si="0"/>
        <v>5</v>
      </c>
      <c r="C9" s="45" t="s">
        <v>150</v>
      </c>
      <c r="D9" s="45" t="s">
        <v>151</v>
      </c>
      <c r="E9" s="45">
        <v>100</v>
      </c>
      <c r="F9" s="45" t="s">
        <v>131</v>
      </c>
      <c r="G9" s="45" t="s">
        <v>143</v>
      </c>
      <c r="H9" s="45" t="s">
        <v>123</v>
      </c>
      <c r="I9" s="45"/>
    </row>
    <row r="10" spans="2:9" x14ac:dyDescent="0.3">
      <c r="B10" s="45">
        <f t="shared" si="0"/>
        <v>6</v>
      </c>
      <c r="C10" s="45" t="s">
        <v>152</v>
      </c>
      <c r="D10" s="45" t="s">
        <v>153</v>
      </c>
      <c r="E10" s="45">
        <v>200</v>
      </c>
      <c r="F10" s="45" t="s">
        <v>131</v>
      </c>
      <c r="G10" s="45" t="s">
        <v>143</v>
      </c>
      <c r="H10" s="45" t="s">
        <v>123</v>
      </c>
      <c r="I10" s="45"/>
    </row>
    <row r="11" spans="2:9" x14ac:dyDescent="0.3">
      <c r="B11" s="45">
        <f t="shared" si="0"/>
        <v>7</v>
      </c>
      <c r="C11" s="45" t="s">
        <v>154</v>
      </c>
      <c r="D11" s="45" t="s">
        <v>155</v>
      </c>
      <c r="E11" s="45">
        <v>100</v>
      </c>
      <c r="F11" s="45" t="s">
        <v>131</v>
      </c>
      <c r="G11" s="45" t="s">
        <v>143</v>
      </c>
      <c r="H11" s="45" t="s">
        <v>123</v>
      </c>
      <c r="I11" s="45"/>
    </row>
    <row r="12" spans="2:9" x14ac:dyDescent="0.3">
      <c r="B12" s="45">
        <f t="shared" si="0"/>
        <v>8</v>
      </c>
      <c r="C12" s="45" t="s">
        <v>156</v>
      </c>
      <c r="D12" s="45" t="s">
        <v>157</v>
      </c>
      <c r="E12" s="45">
        <v>200</v>
      </c>
      <c r="F12" s="45" t="s">
        <v>131</v>
      </c>
      <c r="G12" s="45" t="s">
        <v>143</v>
      </c>
      <c r="H12" s="45" t="s">
        <v>123</v>
      </c>
      <c r="I12" s="45"/>
    </row>
    <row r="13" spans="2:9" x14ac:dyDescent="0.3">
      <c r="B13" s="45">
        <f>B12+1</f>
        <v>9</v>
      </c>
      <c r="C13" s="45" t="s">
        <v>158</v>
      </c>
      <c r="D13" s="45" t="s">
        <v>159</v>
      </c>
      <c r="E13" s="45">
        <v>100</v>
      </c>
      <c r="F13" s="45" t="s">
        <v>131</v>
      </c>
      <c r="G13" s="45" t="s">
        <v>143</v>
      </c>
      <c r="H13" s="45" t="s">
        <v>123</v>
      </c>
      <c r="I13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="70" zoomScaleNormal="70" workbookViewId="0">
      <selection activeCell="D9" sqref="D9"/>
    </sheetView>
  </sheetViews>
  <sheetFormatPr defaultRowHeight="14.4" x14ac:dyDescent="0.3"/>
  <cols>
    <col min="2" max="2" width="30.109375" style="50" customWidth="1"/>
    <col min="3" max="3" width="30.109375" customWidth="1"/>
    <col min="4" max="4" width="36.5546875" customWidth="1"/>
    <col min="5" max="5" width="24.33203125" customWidth="1"/>
    <col min="6" max="6" width="55.44140625" customWidth="1"/>
    <col min="7" max="7" width="21.88671875" customWidth="1"/>
    <col min="8" max="8" width="18.33203125" customWidth="1"/>
  </cols>
  <sheetData>
    <row r="2" spans="2:8" ht="20.399999999999999" thickBot="1" x14ac:dyDescent="0.45">
      <c r="B2" s="31" t="s">
        <v>160</v>
      </c>
      <c r="C2" s="30"/>
      <c r="D2" s="30"/>
      <c r="E2" s="30"/>
    </row>
    <row r="3" spans="2:8" ht="15" thickTop="1" x14ac:dyDescent="0.3"/>
    <row r="4" spans="2:8" x14ac:dyDescent="0.3">
      <c r="B4" s="46" t="s">
        <v>131</v>
      </c>
      <c r="C4" s="46" t="s">
        <v>139</v>
      </c>
      <c r="D4" s="46" t="s">
        <v>113</v>
      </c>
      <c r="E4" s="46" t="s">
        <v>161</v>
      </c>
      <c r="F4" s="46" t="s">
        <v>137</v>
      </c>
      <c r="G4" s="46" t="s">
        <v>133</v>
      </c>
      <c r="H4" s="46" t="s">
        <v>162</v>
      </c>
    </row>
    <row r="5" spans="2:8" ht="86.4" x14ac:dyDescent="0.3">
      <c r="B5" s="50">
        <v>1</v>
      </c>
      <c r="C5" s="47" t="s">
        <v>163</v>
      </c>
      <c r="D5" s="47" t="s">
        <v>164</v>
      </c>
      <c r="E5" s="48" t="s">
        <v>165</v>
      </c>
      <c r="F5" s="49" t="s">
        <v>166</v>
      </c>
      <c r="G5" s="48" t="s">
        <v>167</v>
      </c>
      <c r="H5" s="48">
        <v>10</v>
      </c>
    </row>
    <row r="6" spans="2:8" ht="72" x14ac:dyDescent="0.3">
      <c r="B6" s="50">
        <f>B5+1</f>
        <v>2</v>
      </c>
      <c r="C6" s="47" t="s">
        <v>163</v>
      </c>
      <c r="D6" s="47" t="s">
        <v>168</v>
      </c>
      <c r="E6" s="48" t="s">
        <v>165</v>
      </c>
      <c r="F6" s="49" t="s">
        <v>169</v>
      </c>
      <c r="G6" s="48" t="s">
        <v>170</v>
      </c>
      <c r="H6" s="48">
        <v>10</v>
      </c>
    </row>
    <row r="7" spans="2:8" ht="86.4" x14ac:dyDescent="0.3">
      <c r="B7" s="50">
        <f t="shared" ref="B7:B11" si="0">B6+1</f>
        <v>3</v>
      </c>
      <c r="C7" s="47" t="s">
        <v>163</v>
      </c>
      <c r="D7" s="47" t="s">
        <v>171</v>
      </c>
      <c r="E7" s="48" t="s">
        <v>165</v>
      </c>
      <c r="F7" s="49" t="s">
        <v>172</v>
      </c>
      <c r="G7" s="48" t="s">
        <v>173</v>
      </c>
      <c r="H7" s="48">
        <v>2</v>
      </c>
    </row>
    <row r="8" spans="2:8" ht="90" customHeight="1" x14ac:dyDescent="0.3">
      <c r="B8" s="50">
        <f t="shared" si="0"/>
        <v>4</v>
      </c>
      <c r="C8" s="47" t="s">
        <v>163</v>
      </c>
      <c r="D8" s="47" t="s">
        <v>174</v>
      </c>
      <c r="E8" s="48" t="s">
        <v>165</v>
      </c>
      <c r="F8" s="49" t="s">
        <v>175</v>
      </c>
      <c r="G8" s="48"/>
      <c r="H8" s="48" t="s">
        <v>176</v>
      </c>
    </row>
    <row r="9" spans="2:8" ht="90" customHeight="1" x14ac:dyDescent="0.3">
      <c r="B9" s="50">
        <f t="shared" si="0"/>
        <v>5</v>
      </c>
      <c r="C9" s="47" t="s">
        <v>163</v>
      </c>
      <c r="D9" s="47" t="s">
        <v>177</v>
      </c>
      <c r="E9" s="48" t="s">
        <v>165</v>
      </c>
      <c r="F9" s="49" t="s">
        <v>178</v>
      </c>
      <c r="G9" s="48"/>
      <c r="H9" s="48" t="s">
        <v>176</v>
      </c>
    </row>
    <row r="10" spans="2:8" ht="90" customHeight="1" x14ac:dyDescent="0.3">
      <c r="B10" s="50">
        <f t="shared" si="0"/>
        <v>6</v>
      </c>
      <c r="C10" s="47" t="s">
        <v>163</v>
      </c>
      <c r="D10" s="47" t="s">
        <v>179</v>
      </c>
      <c r="E10" s="48" t="s">
        <v>165</v>
      </c>
      <c r="F10" s="49" t="s">
        <v>180</v>
      </c>
      <c r="G10" s="48"/>
      <c r="H10" s="48" t="s">
        <v>176</v>
      </c>
    </row>
    <row r="11" spans="2:8" ht="100.8" x14ac:dyDescent="0.3">
      <c r="B11" s="50">
        <f t="shared" si="0"/>
        <v>7</v>
      </c>
      <c r="C11" s="47" t="s">
        <v>163</v>
      </c>
      <c r="D11" s="47" t="s">
        <v>181</v>
      </c>
      <c r="E11" s="48" t="s">
        <v>165</v>
      </c>
      <c r="F11" s="49" t="s">
        <v>182</v>
      </c>
      <c r="G11" s="51" t="s">
        <v>183</v>
      </c>
      <c r="H11" s="48">
        <v>5</v>
      </c>
    </row>
    <row r="12" spans="2:8" ht="72" x14ac:dyDescent="0.3">
      <c r="B12" s="50">
        <f>B11+1</f>
        <v>8</v>
      </c>
      <c r="C12" s="47" t="s">
        <v>163</v>
      </c>
      <c r="D12" s="47" t="s">
        <v>184</v>
      </c>
      <c r="E12" s="48" t="s">
        <v>185</v>
      </c>
      <c r="F12" s="49" t="s">
        <v>186</v>
      </c>
      <c r="G12" s="48" t="s">
        <v>187</v>
      </c>
      <c r="H12" s="48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10"/>
  <sheetViews>
    <sheetView tabSelected="1" zoomScale="85" zoomScaleNormal="85" workbookViewId="0">
      <selection activeCell="F48" sqref="F48"/>
    </sheetView>
  </sheetViews>
  <sheetFormatPr defaultRowHeight="14.4" x14ac:dyDescent="0.3"/>
  <cols>
    <col min="2" max="2" width="17.6640625" customWidth="1"/>
    <col min="3" max="3" width="17.6640625" style="23" customWidth="1"/>
    <col min="4" max="4" width="17.6640625" customWidth="1"/>
    <col min="5" max="5" width="18.88671875" style="27" customWidth="1"/>
    <col min="6" max="6" width="17.6640625" style="23" customWidth="1"/>
    <col min="7" max="7" width="21.6640625" style="23" customWidth="1"/>
    <col min="8" max="8" width="17.6640625" style="27" customWidth="1"/>
    <col min="9" max="9" width="13" customWidth="1"/>
    <col min="10" max="10" width="13.88671875" style="23" customWidth="1"/>
    <col min="11" max="11" width="14.109375" customWidth="1"/>
    <col min="12" max="12" width="16.6640625" style="23" customWidth="1"/>
    <col min="13" max="24" width="16.6640625" customWidth="1"/>
  </cols>
  <sheetData>
    <row r="2" spans="2:24" ht="20.399999999999999" thickBot="1" x14ac:dyDescent="0.45">
      <c r="B2" s="2" t="s">
        <v>74</v>
      </c>
      <c r="C2" s="38"/>
      <c r="D2" s="3"/>
      <c r="E2" s="26"/>
      <c r="F2" s="54"/>
      <c r="G2" s="54"/>
      <c r="H2" s="28"/>
      <c r="I2" s="3"/>
    </row>
    <row r="3" spans="2:24" ht="15" thickTop="1" x14ac:dyDescent="0.3">
      <c r="F3" s="55"/>
      <c r="G3" s="55"/>
      <c r="H3" s="25"/>
    </row>
    <row r="4" spans="2:24" x14ac:dyDescent="0.3">
      <c r="B4" s="73" t="s">
        <v>28</v>
      </c>
      <c r="C4" s="73"/>
      <c r="D4" s="19"/>
      <c r="E4" s="33"/>
      <c r="F4" s="55"/>
      <c r="G4" s="55"/>
      <c r="H4" s="25"/>
    </row>
    <row r="5" spans="2:24" ht="15.6" x14ac:dyDescent="0.3">
      <c r="B5" s="20" t="s">
        <v>57</v>
      </c>
      <c r="C5" s="39" t="s">
        <v>75</v>
      </c>
      <c r="D5" s="20" t="s">
        <v>76</v>
      </c>
      <c r="E5" s="34" t="s">
        <v>59</v>
      </c>
      <c r="F5" s="39" t="s">
        <v>77</v>
      </c>
      <c r="G5" s="39" t="s">
        <v>78</v>
      </c>
    </row>
    <row r="6" spans="2:24" x14ac:dyDescent="0.3">
      <c r="B6" s="22">
        <v>500</v>
      </c>
      <c r="C6" s="40">
        <v>500</v>
      </c>
      <c r="D6" s="22">
        <v>10</v>
      </c>
      <c r="E6" s="41">
        <v>12</v>
      </c>
      <c r="F6" s="56">
        <v>10</v>
      </c>
      <c r="G6" s="56">
        <v>20</v>
      </c>
    </row>
    <row r="7" spans="2:24" x14ac:dyDescent="0.3">
      <c r="C7"/>
      <c r="E7"/>
    </row>
    <row r="8" spans="2:24" x14ac:dyDescent="0.3">
      <c r="C8" s="76" t="s">
        <v>62</v>
      </c>
      <c r="D8" s="76"/>
      <c r="E8" s="76"/>
      <c r="F8" s="76"/>
      <c r="G8" s="76"/>
      <c r="H8" s="76"/>
      <c r="I8" s="76"/>
      <c r="J8" s="76"/>
      <c r="K8" s="76"/>
      <c r="L8" s="76"/>
      <c r="M8" s="76" t="s">
        <v>79</v>
      </c>
      <c r="N8" s="76"/>
      <c r="O8" s="76"/>
      <c r="P8" s="76"/>
      <c r="Q8" s="76"/>
      <c r="R8" s="76"/>
      <c r="S8" s="76" t="s">
        <v>80</v>
      </c>
      <c r="T8" s="76"/>
      <c r="U8" s="76"/>
      <c r="V8" s="76"/>
      <c r="W8" s="76"/>
      <c r="X8" s="76"/>
    </row>
    <row r="9" spans="2:24" ht="28.8" x14ac:dyDescent="0.3">
      <c r="B9" t="s">
        <v>63</v>
      </c>
      <c r="C9" s="65" t="s">
        <v>81</v>
      </c>
      <c r="D9" s="66" t="s">
        <v>65</v>
      </c>
      <c r="E9" s="67" t="s">
        <v>82</v>
      </c>
      <c r="F9" s="65" t="s">
        <v>67</v>
      </c>
      <c r="G9" s="69" t="s">
        <v>83</v>
      </c>
      <c r="H9" s="68" t="s">
        <v>84</v>
      </c>
      <c r="I9" s="66" t="s">
        <v>85</v>
      </c>
      <c r="J9" s="65" t="s">
        <v>69</v>
      </c>
      <c r="K9" s="66" t="s">
        <v>86</v>
      </c>
      <c r="L9" s="65" t="s">
        <v>73</v>
      </c>
      <c r="M9" s="66" t="s">
        <v>87</v>
      </c>
      <c r="N9" s="65" t="s">
        <v>88</v>
      </c>
      <c r="O9" s="66" t="s">
        <v>89</v>
      </c>
      <c r="P9" s="65" t="s">
        <v>90</v>
      </c>
      <c r="Q9" s="66" t="s">
        <v>91</v>
      </c>
      <c r="R9" s="65" t="s">
        <v>92</v>
      </c>
      <c r="S9" s="66" t="s">
        <v>93</v>
      </c>
      <c r="T9" s="65" t="s">
        <v>94</v>
      </c>
      <c r="U9" s="66" t="s">
        <v>95</v>
      </c>
      <c r="V9" s="65" t="s">
        <v>96</v>
      </c>
      <c r="W9" s="66" t="s">
        <v>97</v>
      </c>
      <c r="X9" s="65" t="s">
        <v>98</v>
      </c>
    </row>
    <row r="10" spans="2:24" x14ac:dyDescent="0.3">
      <c r="B10">
        <v>0</v>
      </c>
      <c r="C10" s="23">
        <f>C6</f>
        <v>500</v>
      </c>
      <c r="D10">
        <v>0</v>
      </c>
      <c r="E10" s="27">
        <v>0</v>
      </c>
      <c r="F10" s="57">
        <v>0</v>
      </c>
      <c r="G10" s="23">
        <v>0</v>
      </c>
      <c r="H10" s="27">
        <v>0</v>
      </c>
      <c r="I10" s="23">
        <f>C10*$F$6</f>
        <v>5000</v>
      </c>
      <c r="K10" s="23">
        <f>I10*$F$6</f>
        <v>50000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2:24" x14ac:dyDescent="0.3">
      <c r="B11">
        <f>B10+1</f>
        <v>1</v>
      </c>
      <c r="C11" s="23">
        <f>C10+$D$6</f>
        <v>510</v>
      </c>
      <c r="D11" s="32">
        <f>(C11-$C$10)/$C$10</f>
        <v>0.02</v>
      </c>
      <c r="E11" s="25">
        <f>(C11-C10)/C10</f>
        <v>0.02</v>
      </c>
      <c r="F11" s="57">
        <f>B6</f>
        <v>500</v>
      </c>
      <c r="G11" s="58">
        <f>VLOOKUP(D11,Upgrade_Speed!D:F,3, TRUE)</f>
        <v>0</v>
      </c>
      <c r="H11" s="27">
        <v>0</v>
      </c>
      <c r="I11" s="23">
        <f>C11*$F$6</f>
        <v>5100</v>
      </c>
      <c r="J11" s="23">
        <f>F11*$G$6</f>
        <v>10000</v>
      </c>
      <c r="K11" s="23">
        <f>I11*$F$6</f>
        <v>51000</v>
      </c>
      <c r="L11" s="23">
        <f t="shared" ref="L11:L42" si="0">J11*$G$6</f>
        <v>200000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2:24" x14ac:dyDescent="0.3">
      <c r="B12">
        <f t="shared" ref="B12:B75" si="1">B11+1</f>
        <v>2</v>
      </c>
      <c r="C12" s="23">
        <f t="shared" ref="C12:C75" si="2">C11+$D$6</f>
        <v>520</v>
      </c>
      <c r="D12" s="32">
        <f t="shared" ref="D12:D75" si="3">(C12-$C$10)/$C$10</f>
        <v>0.04</v>
      </c>
      <c r="E12" s="25">
        <f t="shared" ref="E12:E75" si="4">(C12-C11)/C11</f>
        <v>1.9607843137254902E-2</v>
      </c>
      <c r="F12" s="57">
        <f>F11+$E$6*B12</f>
        <v>524</v>
      </c>
      <c r="G12" s="58">
        <f>VLOOKUP(D12,Upgrade_Speed!D:F,3, TRUE)</f>
        <v>0</v>
      </c>
      <c r="H12" s="35">
        <f>(F12-$F$11)/$F$11</f>
        <v>4.8000000000000001E-2</v>
      </c>
      <c r="I12" s="23">
        <f t="shared" ref="I12:I75" si="5">C12*$F$6</f>
        <v>5200</v>
      </c>
      <c r="J12" s="23">
        <f t="shared" ref="J12:J75" si="6">F12*$G$6</f>
        <v>10480</v>
      </c>
      <c r="K12" s="23">
        <f t="shared" ref="K12:K75" si="7">I12*$F$6</f>
        <v>52000</v>
      </c>
      <c r="L12" s="23">
        <f t="shared" si="0"/>
        <v>209600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2:24" x14ac:dyDescent="0.3">
      <c r="B13">
        <f t="shared" si="1"/>
        <v>3</v>
      </c>
      <c r="C13" s="23">
        <f t="shared" si="2"/>
        <v>530</v>
      </c>
      <c r="D13" s="32">
        <f t="shared" si="3"/>
        <v>0.06</v>
      </c>
      <c r="E13" s="25">
        <f t="shared" si="4"/>
        <v>1.9230769230769232E-2</v>
      </c>
      <c r="F13" s="57">
        <f t="shared" ref="F13:F76" si="8">F12+$E$6*B13</f>
        <v>560</v>
      </c>
      <c r="G13" s="58">
        <f>VLOOKUP(D13,Upgrade_Speed!D:F,3, TRUE)</f>
        <v>0</v>
      </c>
      <c r="H13" s="35">
        <f t="shared" ref="H13:H76" si="9">(F13-$F$11)/$F$11</f>
        <v>0.12</v>
      </c>
      <c r="I13" s="23">
        <f t="shared" si="5"/>
        <v>5300</v>
      </c>
      <c r="J13" s="23">
        <f t="shared" si="6"/>
        <v>11200</v>
      </c>
      <c r="K13" s="23">
        <f t="shared" si="7"/>
        <v>53000</v>
      </c>
      <c r="L13" s="23">
        <f t="shared" si="0"/>
        <v>224000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2:24" x14ac:dyDescent="0.3">
      <c r="B14">
        <f t="shared" si="1"/>
        <v>4</v>
      </c>
      <c r="C14" s="23">
        <f t="shared" si="2"/>
        <v>540</v>
      </c>
      <c r="D14" s="32">
        <f t="shared" si="3"/>
        <v>0.08</v>
      </c>
      <c r="E14" s="25">
        <f t="shared" si="4"/>
        <v>1.8867924528301886E-2</v>
      </c>
      <c r="F14" s="57">
        <f t="shared" si="8"/>
        <v>608</v>
      </c>
      <c r="G14" s="58">
        <f>VLOOKUP(D14,Upgrade_Speed!D:F,3, TRUE)</f>
        <v>0</v>
      </c>
      <c r="H14" s="35">
        <f t="shared" si="9"/>
        <v>0.216</v>
      </c>
      <c r="I14" s="23">
        <f t="shared" si="5"/>
        <v>5400</v>
      </c>
      <c r="J14" s="23">
        <f t="shared" si="6"/>
        <v>12160</v>
      </c>
      <c r="K14" s="23">
        <f t="shared" si="7"/>
        <v>54000</v>
      </c>
      <c r="L14" s="23">
        <f t="shared" si="0"/>
        <v>243200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2:24" x14ac:dyDescent="0.3">
      <c r="B15">
        <f t="shared" si="1"/>
        <v>5</v>
      </c>
      <c r="C15" s="23">
        <f t="shared" si="2"/>
        <v>550</v>
      </c>
      <c r="D15" s="32">
        <f t="shared" si="3"/>
        <v>0.1</v>
      </c>
      <c r="E15" s="25">
        <f t="shared" si="4"/>
        <v>1.8518518518518517E-2</v>
      </c>
      <c r="F15" s="57">
        <f t="shared" si="8"/>
        <v>668</v>
      </c>
      <c r="G15" s="58">
        <f>VLOOKUP(D15,Upgrade_Speed!D:F,3, TRUE)</f>
        <v>500</v>
      </c>
      <c r="H15" s="35">
        <f t="shared" si="9"/>
        <v>0.33600000000000002</v>
      </c>
      <c r="I15" s="23">
        <f t="shared" si="5"/>
        <v>5500</v>
      </c>
      <c r="J15" s="23">
        <f t="shared" si="6"/>
        <v>13360</v>
      </c>
      <c r="K15" s="23">
        <f t="shared" si="7"/>
        <v>55000</v>
      </c>
      <c r="L15" s="23">
        <f t="shared" si="0"/>
        <v>267200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2:24" x14ac:dyDescent="0.3">
      <c r="B16">
        <f t="shared" si="1"/>
        <v>6</v>
      </c>
      <c r="C16" s="23">
        <f t="shared" si="2"/>
        <v>560</v>
      </c>
      <c r="D16" s="32">
        <f t="shared" si="3"/>
        <v>0.12</v>
      </c>
      <c r="E16" s="25">
        <f t="shared" si="4"/>
        <v>1.8181818181818181E-2</v>
      </c>
      <c r="F16" s="57">
        <f t="shared" si="8"/>
        <v>740</v>
      </c>
      <c r="G16" s="58">
        <f>VLOOKUP(D16,Upgrade_Speed!D:F,3, TRUE)</f>
        <v>500</v>
      </c>
      <c r="H16" s="35">
        <f t="shared" si="9"/>
        <v>0.48</v>
      </c>
      <c r="I16" s="23">
        <f t="shared" si="5"/>
        <v>5600</v>
      </c>
      <c r="J16" s="23">
        <f t="shared" si="6"/>
        <v>14800</v>
      </c>
      <c r="K16" s="23">
        <f t="shared" si="7"/>
        <v>56000</v>
      </c>
      <c r="L16" s="23">
        <f t="shared" si="0"/>
        <v>296000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2:24" x14ac:dyDescent="0.3">
      <c r="B17">
        <f t="shared" si="1"/>
        <v>7</v>
      </c>
      <c r="C17" s="23">
        <f t="shared" si="2"/>
        <v>570</v>
      </c>
      <c r="D17" s="32">
        <f t="shared" si="3"/>
        <v>0.14000000000000001</v>
      </c>
      <c r="E17" s="25">
        <f t="shared" si="4"/>
        <v>1.7857142857142856E-2</v>
      </c>
      <c r="F17" s="57">
        <f t="shared" si="8"/>
        <v>824</v>
      </c>
      <c r="G17" s="58">
        <f>VLOOKUP(D17,Upgrade_Speed!D:F,3, TRUE)</f>
        <v>500</v>
      </c>
      <c r="H17" s="35">
        <f t="shared" si="9"/>
        <v>0.64800000000000002</v>
      </c>
      <c r="I17" s="23">
        <f t="shared" si="5"/>
        <v>5700</v>
      </c>
      <c r="J17" s="23">
        <f t="shared" si="6"/>
        <v>16480</v>
      </c>
      <c r="K17" s="23">
        <f t="shared" si="7"/>
        <v>57000</v>
      </c>
      <c r="L17" s="23">
        <f t="shared" si="0"/>
        <v>329600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2:24" x14ac:dyDescent="0.3">
      <c r="B18">
        <f t="shared" si="1"/>
        <v>8</v>
      </c>
      <c r="C18" s="23">
        <f t="shared" si="2"/>
        <v>580</v>
      </c>
      <c r="D18" s="32">
        <f t="shared" si="3"/>
        <v>0.16</v>
      </c>
      <c r="E18" s="25">
        <f t="shared" si="4"/>
        <v>1.7543859649122806E-2</v>
      </c>
      <c r="F18" s="57">
        <f t="shared" si="8"/>
        <v>920</v>
      </c>
      <c r="G18" s="58">
        <f>VLOOKUP(D18,Upgrade_Speed!D:F,3, TRUE)</f>
        <v>500</v>
      </c>
      <c r="H18" s="35">
        <f t="shared" si="9"/>
        <v>0.84</v>
      </c>
      <c r="I18" s="23">
        <f t="shared" si="5"/>
        <v>5800</v>
      </c>
      <c r="J18" s="23">
        <f t="shared" si="6"/>
        <v>18400</v>
      </c>
      <c r="K18" s="23">
        <f t="shared" si="7"/>
        <v>58000</v>
      </c>
      <c r="L18" s="23">
        <f t="shared" si="0"/>
        <v>368000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2:24" x14ac:dyDescent="0.3">
      <c r="B19">
        <f t="shared" si="1"/>
        <v>9</v>
      </c>
      <c r="C19" s="23">
        <f t="shared" si="2"/>
        <v>590</v>
      </c>
      <c r="D19" s="32">
        <f t="shared" si="3"/>
        <v>0.18</v>
      </c>
      <c r="E19" s="25">
        <f t="shared" si="4"/>
        <v>1.7241379310344827E-2</v>
      </c>
      <c r="F19" s="57">
        <f t="shared" si="8"/>
        <v>1028</v>
      </c>
      <c r="G19" s="58">
        <f>VLOOKUP(D19,Upgrade_Speed!D:F,3, TRUE)</f>
        <v>522</v>
      </c>
      <c r="H19" s="35">
        <f t="shared" si="9"/>
        <v>1.056</v>
      </c>
      <c r="I19" s="23">
        <f t="shared" si="5"/>
        <v>5900</v>
      </c>
      <c r="J19" s="23">
        <f t="shared" si="6"/>
        <v>20560</v>
      </c>
      <c r="K19" s="23">
        <f t="shared" si="7"/>
        <v>59000</v>
      </c>
      <c r="L19" s="23">
        <f t="shared" si="0"/>
        <v>411200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2:24" x14ac:dyDescent="0.3">
      <c r="B20">
        <f t="shared" si="1"/>
        <v>10</v>
      </c>
      <c r="C20" s="23">
        <f t="shared" si="2"/>
        <v>600</v>
      </c>
      <c r="D20" s="32">
        <f t="shared" si="3"/>
        <v>0.2</v>
      </c>
      <c r="E20" s="25">
        <f t="shared" si="4"/>
        <v>1.6949152542372881E-2</v>
      </c>
      <c r="F20" s="57">
        <f t="shared" si="8"/>
        <v>1148</v>
      </c>
      <c r="G20" s="58">
        <f>VLOOKUP(D20,Upgrade_Speed!D:F,3, TRUE)</f>
        <v>522</v>
      </c>
      <c r="H20" s="35">
        <f t="shared" si="9"/>
        <v>1.296</v>
      </c>
      <c r="I20" s="23">
        <f t="shared" si="5"/>
        <v>6000</v>
      </c>
      <c r="J20" s="23">
        <f t="shared" si="6"/>
        <v>22960</v>
      </c>
      <c r="K20" s="23">
        <f t="shared" si="7"/>
        <v>60000</v>
      </c>
      <c r="L20" s="23">
        <f t="shared" si="0"/>
        <v>459200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2:24" x14ac:dyDescent="0.3">
      <c r="B21">
        <f t="shared" si="1"/>
        <v>11</v>
      </c>
      <c r="C21" s="23">
        <f t="shared" si="2"/>
        <v>610</v>
      </c>
      <c r="D21" s="32">
        <f t="shared" si="3"/>
        <v>0.22</v>
      </c>
      <c r="E21" s="25">
        <f t="shared" si="4"/>
        <v>1.6666666666666666E-2</v>
      </c>
      <c r="F21" s="57">
        <f t="shared" si="8"/>
        <v>1280</v>
      </c>
      <c r="G21" s="58">
        <f>VLOOKUP(D21,Upgrade_Speed!D:F,3, TRUE)</f>
        <v>522</v>
      </c>
      <c r="H21" s="35">
        <f t="shared" si="9"/>
        <v>1.56</v>
      </c>
      <c r="I21" s="23">
        <f t="shared" si="5"/>
        <v>6100</v>
      </c>
      <c r="J21" s="23">
        <f t="shared" si="6"/>
        <v>25600</v>
      </c>
      <c r="K21" s="23">
        <f t="shared" si="7"/>
        <v>61000</v>
      </c>
      <c r="L21" s="23">
        <f t="shared" si="0"/>
        <v>512000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2:24" x14ac:dyDescent="0.3">
      <c r="B22">
        <f t="shared" si="1"/>
        <v>12</v>
      </c>
      <c r="C22" s="23">
        <f t="shared" si="2"/>
        <v>620</v>
      </c>
      <c r="D22" s="32">
        <f t="shared" si="3"/>
        <v>0.24</v>
      </c>
      <c r="E22" s="25">
        <f t="shared" si="4"/>
        <v>1.6393442622950821E-2</v>
      </c>
      <c r="F22" s="57">
        <f t="shared" si="8"/>
        <v>1424</v>
      </c>
      <c r="G22" s="58">
        <f>VLOOKUP(D22,Upgrade_Speed!D:F,3, TRUE)</f>
        <v>566</v>
      </c>
      <c r="H22" s="35">
        <f t="shared" si="9"/>
        <v>1.8480000000000001</v>
      </c>
      <c r="I22" s="23">
        <f t="shared" si="5"/>
        <v>6200</v>
      </c>
      <c r="J22" s="23">
        <f t="shared" si="6"/>
        <v>28480</v>
      </c>
      <c r="K22" s="23">
        <f t="shared" si="7"/>
        <v>62000</v>
      </c>
      <c r="L22" s="23">
        <f t="shared" si="0"/>
        <v>569600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2:24" x14ac:dyDescent="0.3">
      <c r="B23">
        <f t="shared" si="1"/>
        <v>13</v>
      </c>
      <c r="C23" s="23">
        <f t="shared" si="2"/>
        <v>630</v>
      </c>
      <c r="D23" s="32">
        <f t="shared" si="3"/>
        <v>0.26</v>
      </c>
      <c r="E23" s="25">
        <f t="shared" si="4"/>
        <v>1.6129032258064516E-2</v>
      </c>
      <c r="F23" s="57">
        <f t="shared" si="8"/>
        <v>1580</v>
      </c>
      <c r="G23" s="58">
        <f>VLOOKUP(D23,Upgrade_Speed!D:F,3, TRUE)</f>
        <v>566</v>
      </c>
      <c r="H23" s="35">
        <f t="shared" si="9"/>
        <v>2.16</v>
      </c>
      <c r="I23" s="23">
        <f t="shared" si="5"/>
        <v>6300</v>
      </c>
      <c r="J23" s="23">
        <f t="shared" si="6"/>
        <v>31600</v>
      </c>
      <c r="K23" s="23">
        <f t="shared" si="7"/>
        <v>63000</v>
      </c>
      <c r="L23" s="23">
        <f t="shared" si="0"/>
        <v>632000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2:24" x14ac:dyDescent="0.3">
      <c r="B24">
        <f t="shared" si="1"/>
        <v>14</v>
      </c>
      <c r="C24" s="23">
        <f t="shared" si="2"/>
        <v>640</v>
      </c>
      <c r="D24" s="32">
        <f t="shared" si="3"/>
        <v>0.28000000000000003</v>
      </c>
      <c r="E24" s="25">
        <f t="shared" si="4"/>
        <v>1.5873015873015872E-2</v>
      </c>
      <c r="F24" s="57">
        <f t="shared" si="8"/>
        <v>1748</v>
      </c>
      <c r="G24" s="58">
        <f>VLOOKUP(D24,Upgrade_Speed!D:F,3, TRUE)</f>
        <v>566</v>
      </c>
      <c r="H24" s="35">
        <f t="shared" si="9"/>
        <v>2.496</v>
      </c>
      <c r="I24" s="23">
        <f t="shared" si="5"/>
        <v>6400</v>
      </c>
      <c r="J24" s="23">
        <f t="shared" si="6"/>
        <v>34960</v>
      </c>
      <c r="K24" s="23">
        <f t="shared" si="7"/>
        <v>64000</v>
      </c>
      <c r="L24" s="23">
        <f t="shared" si="0"/>
        <v>699200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2:24" x14ac:dyDescent="0.3">
      <c r="B25">
        <f t="shared" si="1"/>
        <v>15</v>
      </c>
      <c r="C25" s="23">
        <f t="shared" si="2"/>
        <v>650</v>
      </c>
      <c r="D25" s="32">
        <f t="shared" si="3"/>
        <v>0.3</v>
      </c>
      <c r="E25" s="25">
        <f t="shared" si="4"/>
        <v>1.5625E-2</v>
      </c>
      <c r="F25" s="57">
        <f t="shared" si="8"/>
        <v>1928</v>
      </c>
      <c r="G25" s="58">
        <f>VLOOKUP(D25,Upgrade_Speed!D:F,3, TRUE)</f>
        <v>632</v>
      </c>
      <c r="H25" s="35">
        <f t="shared" si="9"/>
        <v>2.8559999999999999</v>
      </c>
      <c r="I25" s="23">
        <f t="shared" si="5"/>
        <v>6500</v>
      </c>
      <c r="J25" s="23">
        <f t="shared" si="6"/>
        <v>38560</v>
      </c>
      <c r="K25" s="23">
        <f t="shared" si="7"/>
        <v>65000</v>
      </c>
      <c r="L25" s="23">
        <f t="shared" si="0"/>
        <v>771200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2:24" x14ac:dyDescent="0.3">
      <c r="B26">
        <f t="shared" si="1"/>
        <v>16</v>
      </c>
      <c r="C26" s="23">
        <f t="shared" si="2"/>
        <v>660</v>
      </c>
      <c r="D26" s="32">
        <f t="shared" si="3"/>
        <v>0.32</v>
      </c>
      <c r="E26" s="25">
        <f t="shared" si="4"/>
        <v>1.5384615384615385E-2</v>
      </c>
      <c r="F26" s="57">
        <f t="shared" si="8"/>
        <v>2120</v>
      </c>
      <c r="G26" s="58">
        <f>VLOOKUP(D26,Upgrade_Speed!D:F,3, TRUE)</f>
        <v>632</v>
      </c>
      <c r="H26" s="35">
        <f t="shared" si="9"/>
        <v>3.24</v>
      </c>
      <c r="I26" s="23">
        <f t="shared" si="5"/>
        <v>6600</v>
      </c>
      <c r="J26" s="23">
        <f t="shared" si="6"/>
        <v>42400</v>
      </c>
      <c r="K26" s="23">
        <f t="shared" si="7"/>
        <v>66000</v>
      </c>
      <c r="L26" s="23">
        <f t="shared" si="0"/>
        <v>848000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2:24" x14ac:dyDescent="0.3">
      <c r="B27">
        <f t="shared" si="1"/>
        <v>17</v>
      </c>
      <c r="C27" s="23">
        <f t="shared" si="2"/>
        <v>670</v>
      </c>
      <c r="D27" s="32">
        <f t="shared" si="3"/>
        <v>0.34</v>
      </c>
      <c r="E27" s="25">
        <f t="shared" si="4"/>
        <v>1.5151515151515152E-2</v>
      </c>
      <c r="F27" s="57">
        <f t="shared" si="8"/>
        <v>2324</v>
      </c>
      <c r="G27" s="58">
        <f>VLOOKUP(D27,Upgrade_Speed!D:F,3, TRUE)</f>
        <v>720</v>
      </c>
      <c r="H27" s="35">
        <f t="shared" si="9"/>
        <v>3.6480000000000001</v>
      </c>
      <c r="I27" s="23">
        <f t="shared" si="5"/>
        <v>6700</v>
      </c>
      <c r="J27" s="23">
        <f t="shared" si="6"/>
        <v>46480</v>
      </c>
      <c r="K27" s="23">
        <f t="shared" si="7"/>
        <v>67000</v>
      </c>
      <c r="L27" s="23">
        <f t="shared" si="0"/>
        <v>929600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2:24" x14ac:dyDescent="0.3">
      <c r="B28">
        <f t="shared" si="1"/>
        <v>18</v>
      </c>
      <c r="C28" s="23">
        <f t="shared" si="2"/>
        <v>680</v>
      </c>
      <c r="D28" s="32">
        <f t="shared" si="3"/>
        <v>0.36</v>
      </c>
      <c r="E28" s="25">
        <f t="shared" si="4"/>
        <v>1.4925373134328358E-2</v>
      </c>
      <c r="F28" s="57">
        <f t="shared" si="8"/>
        <v>2540</v>
      </c>
      <c r="G28" s="58">
        <f>VLOOKUP(D28,Upgrade_Speed!D:F,3, TRUE)</f>
        <v>720</v>
      </c>
      <c r="H28" s="35">
        <f t="shared" si="9"/>
        <v>4.08</v>
      </c>
      <c r="I28" s="23">
        <f t="shared" si="5"/>
        <v>6800</v>
      </c>
      <c r="J28" s="23">
        <f t="shared" si="6"/>
        <v>50800</v>
      </c>
      <c r="K28" s="23">
        <f t="shared" si="7"/>
        <v>68000</v>
      </c>
      <c r="L28" s="23">
        <f t="shared" si="0"/>
        <v>1016000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2:24" x14ac:dyDescent="0.3">
      <c r="B29">
        <f t="shared" si="1"/>
        <v>19</v>
      </c>
      <c r="C29" s="23">
        <f t="shared" si="2"/>
        <v>690</v>
      </c>
      <c r="D29" s="32">
        <f t="shared" si="3"/>
        <v>0.38</v>
      </c>
      <c r="E29" s="25">
        <f t="shared" si="4"/>
        <v>1.4705882352941176E-2</v>
      </c>
      <c r="F29" s="57">
        <f t="shared" si="8"/>
        <v>2768</v>
      </c>
      <c r="G29" s="58">
        <f>VLOOKUP(D29,Upgrade_Speed!D:F,3, TRUE)</f>
        <v>830</v>
      </c>
      <c r="H29" s="35">
        <f t="shared" si="9"/>
        <v>4.5359999999999996</v>
      </c>
      <c r="I29" s="23">
        <f t="shared" si="5"/>
        <v>6900</v>
      </c>
      <c r="J29" s="23">
        <f t="shared" si="6"/>
        <v>55360</v>
      </c>
      <c r="K29" s="23">
        <f t="shared" si="7"/>
        <v>69000</v>
      </c>
      <c r="L29" s="23">
        <f t="shared" si="0"/>
        <v>1107200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2:24" x14ac:dyDescent="0.3">
      <c r="B30">
        <f t="shared" si="1"/>
        <v>20</v>
      </c>
      <c r="C30" s="23">
        <f t="shared" si="2"/>
        <v>700</v>
      </c>
      <c r="D30" s="32">
        <f t="shared" si="3"/>
        <v>0.4</v>
      </c>
      <c r="E30" s="25">
        <f t="shared" si="4"/>
        <v>1.4492753623188406E-2</v>
      </c>
      <c r="F30" s="57">
        <f t="shared" si="8"/>
        <v>3008</v>
      </c>
      <c r="G30" s="58">
        <f>VLOOKUP(D30,Upgrade_Speed!D:F,3, TRUE)</f>
        <v>830</v>
      </c>
      <c r="H30" s="35">
        <f t="shared" si="9"/>
        <v>5.016</v>
      </c>
      <c r="I30" s="23">
        <f t="shared" si="5"/>
        <v>7000</v>
      </c>
      <c r="J30" s="23">
        <f t="shared" si="6"/>
        <v>60160</v>
      </c>
      <c r="K30" s="23">
        <f t="shared" si="7"/>
        <v>70000</v>
      </c>
      <c r="L30" s="23">
        <f t="shared" si="0"/>
        <v>1203200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2:24" x14ac:dyDescent="0.3">
      <c r="B31">
        <f t="shared" si="1"/>
        <v>21</v>
      </c>
      <c r="C31" s="23">
        <f t="shared" si="2"/>
        <v>710</v>
      </c>
      <c r="D31" s="32">
        <f t="shared" si="3"/>
        <v>0.42</v>
      </c>
      <c r="E31" s="25">
        <f t="shared" si="4"/>
        <v>1.4285714285714285E-2</v>
      </c>
      <c r="F31" s="57">
        <f t="shared" si="8"/>
        <v>3260</v>
      </c>
      <c r="G31" s="58">
        <f>VLOOKUP(D31,Upgrade_Speed!D:F,3, TRUE)</f>
        <v>962</v>
      </c>
      <c r="H31" s="35">
        <f t="shared" si="9"/>
        <v>5.52</v>
      </c>
      <c r="I31" s="23">
        <f t="shared" si="5"/>
        <v>7100</v>
      </c>
      <c r="J31" s="23">
        <f t="shared" si="6"/>
        <v>65200</v>
      </c>
      <c r="K31" s="23">
        <f t="shared" si="7"/>
        <v>71000</v>
      </c>
      <c r="L31" s="23">
        <f t="shared" si="0"/>
        <v>1304000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2:24" x14ac:dyDescent="0.3">
      <c r="B32">
        <f t="shared" si="1"/>
        <v>22</v>
      </c>
      <c r="C32" s="23">
        <f t="shared" si="2"/>
        <v>720</v>
      </c>
      <c r="D32" s="32">
        <f t="shared" si="3"/>
        <v>0.44</v>
      </c>
      <c r="E32" s="25">
        <f t="shared" si="4"/>
        <v>1.4084507042253521E-2</v>
      </c>
      <c r="F32" s="57">
        <f t="shared" si="8"/>
        <v>3524</v>
      </c>
      <c r="G32" s="58">
        <f>VLOOKUP(D32,Upgrade_Speed!D:F,3, TRUE)</f>
        <v>962</v>
      </c>
      <c r="H32" s="35">
        <f t="shared" si="9"/>
        <v>6.048</v>
      </c>
      <c r="I32" s="23">
        <f t="shared" si="5"/>
        <v>7200</v>
      </c>
      <c r="J32" s="23">
        <f t="shared" si="6"/>
        <v>70480</v>
      </c>
      <c r="K32" s="23">
        <f t="shared" si="7"/>
        <v>72000</v>
      </c>
      <c r="L32" s="23">
        <f t="shared" si="0"/>
        <v>1409600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2:24" x14ac:dyDescent="0.3">
      <c r="B33">
        <f t="shared" si="1"/>
        <v>23</v>
      </c>
      <c r="C33" s="23">
        <f t="shared" si="2"/>
        <v>730</v>
      </c>
      <c r="D33" s="32">
        <f t="shared" si="3"/>
        <v>0.46</v>
      </c>
      <c r="E33" s="25">
        <f t="shared" si="4"/>
        <v>1.3888888888888888E-2</v>
      </c>
      <c r="F33" s="57">
        <f t="shared" si="8"/>
        <v>3800</v>
      </c>
      <c r="G33" s="58">
        <f>VLOOKUP(D33,Upgrade_Speed!D:F,3, TRUE)</f>
        <v>1116</v>
      </c>
      <c r="H33" s="35">
        <f t="shared" si="9"/>
        <v>6.6</v>
      </c>
      <c r="I33" s="23">
        <f t="shared" si="5"/>
        <v>7300</v>
      </c>
      <c r="J33" s="23">
        <f t="shared" si="6"/>
        <v>76000</v>
      </c>
      <c r="K33" s="23">
        <f t="shared" si="7"/>
        <v>73000</v>
      </c>
      <c r="L33" s="23">
        <f t="shared" si="0"/>
        <v>1520000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2:24" x14ac:dyDescent="0.3">
      <c r="B34">
        <f t="shared" si="1"/>
        <v>24</v>
      </c>
      <c r="C34" s="23">
        <f t="shared" si="2"/>
        <v>740</v>
      </c>
      <c r="D34" s="32">
        <f t="shared" si="3"/>
        <v>0.48</v>
      </c>
      <c r="E34" s="25">
        <f t="shared" si="4"/>
        <v>1.3698630136986301E-2</v>
      </c>
      <c r="F34" s="57">
        <f t="shared" si="8"/>
        <v>4088</v>
      </c>
      <c r="G34" s="58">
        <f>VLOOKUP(D34,Upgrade_Speed!D:F,3, TRUE)</f>
        <v>1292</v>
      </c>
      <c r="H34" s="35">
        <f t="shared" si="9"/>
        <v>7.1760000000000002</v>
      </c>
      <c r="I34" s="23">
        <f t="shared" si="5"/>
        <v>7400</v>
      </c>
      <c r="J34" s="23">
        <f t="shared" si="6"/>
        <v>81760</v>
      </c>
      <c r="K34" s="23">
        <f t="shared" si="7"/>
        <v>74000</v>
      </c>
      <c r="L34" s="23">
        <f t="shared" si="0"/>
        <v>1635200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2:24" x14ac:dyDescent="0.3">
      <c r="B35">
        <f t="shared" si="1"/>
        <v>25</v>
      </c>
      <c r="C35" s="23">
        <f t="shared" si="2"/>
        <v>750</v>
      </c>
      <c r="D35" s="32">
        <f t="shared" si="3"/>
        <v>0.5</v>
      </c>
      <c r="E35" s="25">
        <f t="shared" si="4"/>
        <v>1.3513513513513514E-2</v>
      </c>
      <c r="F35" s="57">
        <f t="shared" si="8"/>
        <v>4388</v>
      </c>
      <c r="G35" s="58">
        <f>VLOOKUP(D35,Upgrade_Speed!D:F,3, TRUE)</f>
        <v>1292</v>
      </c>
      <c r="H35" s="35">
        <f t="shared" si="9"/>
        <v>7.7759999999999998</v>
      </c>
      <c r="I35" s="23">
        <f t="shared" si="5"/>
        <v>7500</v>
      </c>
      <c r="J35" s="23">
        <f t="shared" si="6"/>
        <v>87760</v>
      </c>
      <c r="K35" s="23">
        <f t="shared" si="7"/>
        <v>75000</v>
      </c>
      <c r="L35" s="23">
        <f t="shared" si="0"/>
        <v>1755200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2:24" x14ac:dyDescent="0.3">
      <c r="B36">
        <f t="shared" si="1"/>
        <v>26</v>
      </c>
      <c r="C36" s="23">
        <f t="shared" si="2"/>
        <v>760</v>
      </c>
      <c r="D36" s="32">
        <f t="shared" si="3"/>
        <v>0.52</v>
      </c>
      <c r="E36" s="25">
        <f t="shared" si="4"/>
        <v>1.3333333333333334E-2</v>
      </c>
      <c r="F36" s="57">
        <f t="shared" si="8"/>
        <v>4700</v>
      </c>
      <c r="G36" s="58">
        <f>VLOOKUP(D36,Upgrade_Speed!D:F,3, TRUE)</f>
        <v>1490</v>
      </c>
      <c r="H36" s="35">
        <f t="shared" si="9"/>
        <v>8.4</v>
      </c>
      <c r="I36" s="23">
        <f t="shared" si="5"/>
        <v>7600</v>
      </c>
      <c r="J36" s="23">
        <f t="shared" si="6"/>
        <v>94000</v>
      </c>
      <c r="K36" s="23">
        <f t="shared" si="7"/>
        <v>76000</v>
      </c>
      <c r="L36" s="23">
        <f t="shared" si="0"/>
        <v>1880000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2:24" x14ac:dyDescent="0.3">
      <c r="B37">
        <f t="shared" si="1"/>
        <v>27</v>
      </c>
      <c r="C37" s="23">
        <f t="shared" si="2"/>
        <v>770</v>
      </c>
      <c r="D37" s="32">
        <f t="shared" si="3"/>
        <v>0.54</v>
      </c>
      <c r="E37" s="25">
        <f t="shared" si="4"/>
        <v>1.3157894736842105E-2</v>
      </c>
      <c r="F37" s="57">
        <f t="shared" si="8"/>
        <v>5024</v>
      </c>
      <c r="G37" s="58">
        <f>VLOOKUP(D37,Upgrade_Speed!D:F,3, TRUE)</f>
        <v>1710</v>
      </c>
      <c r="H37" s="35">
        <f t="shared" si="9"/>
        <v>9.048</v>
      </c>
      <c r="I37" s="23">
        <f t="shared" si="5"/>
        <v>7700</v>
      </c>
      <c r="J37" s="23">
        <f t="shared" si="6"/>
        <v>100480</v>
      </c>
      <c r="K37" s="23">
        <f t="shared" si="7"/>
        <v>77000</v>
      </c>
      <c r="L37" s="23">
        <f t="shared" si="0"/>
        <v>2009600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2:24" x14ac:dyDescent="0.3">
      <c r="B38">
        <f t="shared" si="1"/>
        <v>28</v>
      </c>
      <c r="C38" s="23">
        <f t="shared" si="2"/>
        <v>780</v>
      </c>
      <c r="D38" s="32">
        <f t="shared" si="3"/>
        <v>0.56000000000000005</v>
      </c>
      <c r="E38" s="25">
        <f t="shared" si="4"/>
        <v>1.2987012987012988E-2</v>
      </c>
      <c r="F38" s="57">
        <f t="shared" si="8"/>
        <v>5360</v>
      </c>
      <c r="G38" s="58">
        <f>VLOOKUP(D38,Upgrade_Speed!D:F,3, TRUE)</f>
        <v>1952</v>
      </c>
      <c r="H38" s="35">
        <f t="shared" si="9"/>
        <v>9.7200000000000006</v>
      </c>
      <c r="I38" s="23">
        <f t="shared" si="5"/>
        <v>7800</v>
      </c>
      <c r="J38" s="23">
        <f t="shared" si="6"/>
        <v>107200</v>
      </c>
      <c r="K38" s="23">
        <f t="shared" si="7"/>
        <v>78000</v>
      </c>
      <c r="L38" s="23">
        <f t="shared" si="0"/>
        <v>2144000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2:24" x14ac:dyDescent="0.3">
      <c r="B39">
        <f t="shared" si="1"/>
        <v>29</v>
      </c>
      <c r="C39" s="23">
        <f t="shared" si="2"/>
        <v>790</v>
      </c>
      <c r="D39" s="32">
        <f t="shared" si="3"/>
        <v>0.57999999999999996</v>
      </c>
      <c r="E39" s="25">
        <f t="shared" si="4"/>
        <v>1.282051282051282E-2</v>
      </c>
      <c r="F39" s="57">
        <f t="shared" si="8"/>
        <v>5708</v>
      </c>
      <c r="G39" s="58">
        <f>VLOOKUP(D39,Upgrade_Speed!D:F,3, TRUE)</f>
        <v>2216</v>
      </c>
      <c r="H39" s="35">
        <f t="shared" si="9"/>
        <v>10.416</v>
      </c>
      <c r="I39" s="23">
        <f t="shared" si="5"/>
        <v>7900</v>
      </c>
      <c r="J39" s="23">
        <f t="shared" si="6"/>
        <v>114160</v>
      </c>
      <c r="K39" s="23">
        <f t="shared" si="7"/>
        <v>79000</v>
      </c>
      <c r="L39" s="23">
        <f t="shared" si="0"/>
        <v>2283200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2:24" x14ac:dyDescent="0.3">
      <c r="B40">
        <f t="shared" si="1"/>
        <v>30</v>
      </c>
      <c r="C40" s="23">
        <f t="shared" si="2"/>
        <v>800</v>
      </c>
      <c r="D40" s="32">
        <f t="shared" si="3"/>
        <v>0.6</v>
      </c>
      <c r="E40" s="25">
        <f t="shared" si="4"/>
        <v>1.2658227848101266E-2</v>
      </c>
      <c r="F40" s="57">
        <f t="shared" si="8"/>
        <v>6068</v>
      </c>
      <c r="G40" s="58">
        <f>VLOOKUP(D40,Upgrade_Speed!D:F,3, TRUE)</f>
        <v>2502</v>
      </c>
      <c r="H40" s="35">
        <f t="shared" si="9"/>
        <v>11.135999999999999</v>
      </c>
      <c r="I40" s="23">
        <f t="shared" si="5"/>
        <v>8000</v>
      </c>
      <c r="J40" s="23">
        <f t="shared" si="6"/>
        <v>121360</v>
      </c>
      <c r="K40" s="23">
        <f t="shared" si="7"/>
        <v>80000</v>
      </c>
      <c r="L40" s="23">
        <f t="shared" si="0"/>
        <v>2427200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2:24" x14ac:dyDescent="0.3">
      <c r="B41">
        <f t="shared" si="1"/>
        <v>31</v>
      </c>
      <c r="C41" s="23">
        <f t="shared" si="2"/>
        <v>810</v>
      </c>
      <c r="D41" s="32">
        <f t="shared" si="3"/>
        <v>0.62</v>
      </c>
      <c r="E41" s="25">
        <f t="shared" si="4"/>
        <v>1.2500000000000001E-2</v>
      </c>
      <c r="F41" s="57">
        <f t="shared" si="8"/>
        <v>6440</v>
      </c>
      <c r="G41" s="58">
        <f>VLOOKUP(D41,Upgrade_Speed!D:F,3, TRUE)</f>
        <v>3140</v>
      </c>
      <c r="H41" s="35">
        <f t="shared" si="9"/>
        <v>11.88</v>
      </c>
      <c r="I41" s="23">
        <f t="shared" si="5"/>
        <v>8100</v>
      </c>
      <c r="J41" s="23">
        <f t="shared" si="6"/>
        <v>128800</v>
      </c>
      <c r="K41" s="23">
        <f t="shared" si="7"/>
        <v>81000</v>
      </c>
      <c r="L41" s="23">
        <f t="shared" si="0"/>
        <v>2576000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2:24" x14ac:dyDescent="0.3">
      <c r="B42">
        <f t="shared" si="1"/>
        <v>32</v>
      </c>
      <c r="C42" s="23">
        <f t="shared" si="2"/>
        <v>820</v>
      </c>
      <c r="D42" s="32">
        <f t="shared" si="3"/>
        <v>0.64</v>
      </c>
      <c r="E42" s="25">
        <f t="shared" si="4"/>
        <v>1.2345679012345678E-2</v>
      </c>
      <c r="F42" s="57">
        <f t="shared" si="8"/>
        <v>6824</v>
      </c>
      <c r="G42" s="58">
        <f>VLOOKUP(D42,Upgrade_Speed!D:F,3, TRUE)</f>
        <v>3492</v>
      </c>
      <c r="H42" s="35">
        <f t="shared" si="9"/>
        <v>12.648</v>
      </c>
      <c r="I42" s="23">
        <f t="shared" si="5"/>
        <v>8200</v>
      </c>
      <c r="J42" s="23">
        <f t="shared" si="6"/>
        <v>136480</v>
      </c>
      <c r="K42" s="23">
        <f t="shared" si="7"/>
        <v>82000</v>
      </c>
      <c r="L42" s="23">
        <f t="shared" si="0"/>
        <v>2729600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2:24" x14ac:dyDescent="0.3">
      <c r="B43">
        <f t="shared" si="1"/>
        <v>33</v>
      </c>
      <c r="C43" s="23">
        <f t="shared" si="2"/>
        <v>830</v>
      </c>
      <c r="D43" s="32">
        <f t="shared" si="3"/>
        <v>0.66</v>
      </c>
      <c r="E43" s="25">
        <f t="shared" si="4"/>
        <v>1.2195121951219513E-2</v>
      </c>
      <c r="F43" s="57">
        <f t="shared" si="8"/>
        <v>7220</v>
      </c>
      <c r="G43" s="58">
        <f>VLOOKUP(D43,Upgrade_Speed!D:F,3, TRUE)</f>
        <v>4262</v>
      </c>
      <c r="H43" s="35">
        <f t="shared" si="9"/>
        <v>13.44</v>
      </c>
      <c r="I43" s="23">
        <f t="shared" si="5"/>
        <v>8300</v>
      </c>
      <c r="J43" s="23">
        <f t="shared" si="6"/>
        <v>144400</v>
      </c>
      <c r="K43" s="23">
        <f t="shared" si="7"/>
        <v>83000</v>
      </c>
      <c r="L43" s="23">
        <f t="shared" ref="L43:L75" si="10">J43*$G$6</f>
        <v>2888000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2:24" x14ac:dyDescent="0.3">
      <c r="B44">
        <f t="shared" si="1"/>
        <v>34</v>
      </c>
      <c r="C44" s="23">
        <f t="shared" si="2"/>
        <v>840</v>
      </c>
      <c r="D44" s="32">
        <f t="shared" si="3"/>
        <v>0.68</v>
      </c>
      <c r="E44" s="25">
        <f t="shared" si="4"/>
        <v>1.2048192771084338E-2</v>
      </c>
      <c r="F44" s="57">
        <f t="shared" si="8"/>
        <v>7628</v>
      </c>
      <c r="G44" s="58">
        <f>VLOOKUP(D44,Upgrade_Speed!D:F,3, TRUE)</f>
        <v>5120</v>
      </c>
      <c r="H44" s="35">
        <f t="shared" si="9"/>
        <v>14.256</v>
      </c>
      <c r="I44" s="23">
        <f t="shared" si="5"/>
        <v>8400</v>
      </c>
      <c r="J44" s="23">
        <f t="shared" si="6"/>
        <v>152560</v>
      </c>
      <c r="K44" s="23">
        <f t="shared" si="7"/>
        <v>84000</v>
      </c>
      <c r="L44" s="23">
        <f t="shared" si="10"/>
        <v>3051200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2:24" x14ac:dyDescent="0.3">
      <c r="B45">
        <f t="shared" si="1"/>
        <v>35</v>
      </c>
      <c r="C45" s="23">
        <f t="shared" si="2"/>
        <v>850</v>
      </c>
      <c r="D45" s="32">
        <f t="shared" si="3"/>
        <v>0.7</v>
      </c>
      <c r="E45" s="25">
        <f t="shared" si="4"/>
        <v>1.1904761904761904E-2</v>
      </c>
      <c r="F45" s="57">
        <f t="shared" si="8"/>
        <v>8048</v>
      </c>
      <c r="G45" s="58">
        <f>VLOOKUP(D45,Upgrade_Speed!D:F,3, TRUE)</f>
        <v>6066</v>
      </c>
      <c r="H45" s="35">
        <f t="shared" si="9"/>
        <v>15.096</v>
      </c>
      <c r="I45" s="23">
        <f t="shared" si="5"/>
        <v>8500</v>
      </c>
      <c r="J45" s="23">
        <f t="shared" si="6"/>
        <v>160960</v>
      </c>
      <c r="K45" s="23">
        <f t="shared" si="7"/>
        <v>85000</v>
      </c>
      <c r="L45" s="23">
        <f t="shared" si="10"/>
        <v>3219200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2:24" x14ac:dyDescent="0.3">
      <c r="B46">
        <f t="shared" si="1"/>
        <v>36</v>
      </c>
      <c r="C46" s="23">
        <f t="shared" si="2"/>
        <v>860</v>
      </c>
      <c r="D46" s="32">
        <f t="shared" si="3"/>
        <v>0.72</v>
      </c>
      <c r="E46" s="25">
        <f t="shared" si="4"/>
        <v>1.1764705882352941E-2</v>
      </c>
      <c r="F46" s="57">
        <f t="shared" si="8"/>
        <v>8480</v>
      </c>
      <c r="G46" s="58">
        <f>VLOOKUP(D46,Upgrade_Speed!D:F,3, TRUE)</f>
        <v>7100</v>
      </c>
      <c r="H46" s="35">
        <f t="shared" si="9"/>
        <v>15.96</v>
      </c>
      <c r="I46" s="23">
        <f t="shared" si="5"/>
        <v>8600</v>
      </c>
      <c r="J46" s="23">
        <f t="shared" si="6"/>
        <v>169600</v>
      </c>
      <c r="K46" s="23">
        <f t="shared" si="7"/>
        <v>86000</v>
      </c>
      <c r="L46" s="23">
        <f t="shared" si="10"/>
        <v>3392000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2:24" x14ac:dyDescent="0.3">
      <c r="B47">
        <f t="shared" si="1"/>
        <v>37</v>
      </c>
      <c r="C47" s="23">
        <f t="shared" si="2"/>
        <v>870</v>
      </c>
      <c r="D47" s="32">
        <f t="shared" si="3"/>
        <v>0.74</v>
      </c>
      <c r="E47" s="25">
        <f t="shared" si="4"/>
        <v>1.1627906976744186E-2</v>
      </c>
      <c r="F47" s="57">
        <f t="shared" si="8"/>
        <v>8924</v>
      </c>
      <c r="G47" s="58">
        <f>VLOOKUP(D47,Upgrade_Speed!D:F,3, TRUE)</f>
        <v>8816</v>
      </c>
      <c r="H47" s="35">
        <f t="shared" si="9"/>
        <v>16.847999999999999</v>
      </c>
      <c r="I47" s="23">
        <f t="shared" si="5"/>
        <v>8700</v>
      </c>
      <c r="J47" s="23">
        <f t="shared" si="6"/>
        <v>178480</v>
      </c>
      <c r="K47" s="23">
        <f t="shared" si="7"/>
        <v>87000</v>
      </c>
      <c r="L47" s="23">
        <f t="shared" si="10"/>
        <v>3569600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2:24" x14ac:dyDescent="0.3">
      <c r="B48">
        <f t="shared" si="1"/>
        <v>38</v>
      </c>
      <c r="C48" s="23">
        <f t="shared" si="2"/>
        <v>880</v>
      </c>
      <c r="D48" s="32">
        <f t="shared" si="3"/>
        <v>0.76</v>
      </c>
      <c r="E48" s="25">
        <f t="shared" si="4"/>
        <v>1.1494252873563218E-2</v>
      </c>
      <c r="F48" s="57">
        <f t="shared" si="8"/>
        <v>9380</v>
      </c>
      <c r="G48" s="58">
        <f>VLOOKUP(D48,Upgrade_Speed!D:F,3, TRUE)</f>
        <v>10730</v>
      </c>
      <c r="H48" s="35">
        <f t="shared" si="9"/>
        <v>17.760000000000002</v>
      </c>
      <c r="I48" s="23">
        <f t="shared" si="5"/>
        <v>8800</v>
      </c>
      <c r="J48" s="23">
        <f t="shared" si="6"/>
        <v>187600</v>
      </c>
      <c r="K48" s="23">
        <f t="shared" si="7"/>
        <v>88000</v>
      </c>
      <c r="L48" s="23">
        <f t="shared" si="10"/>
        <v>3752000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2:24" x14ac:dyDescent="0.3">
      <c r="B49">
        <f t="shared" si="1"/>
        <v>39</v>
      </c>
      <c r="C49" s="23">
        <f t="shared" si="2"/>
        <v>890</v>
      </c>
      <c r="D49" s="32">
        <f t="shared" si="3"/>
        <v>0.78</v>
      </c>
      <c r="E49" s="25">
        <f t="shared" si="4"/>
        <v>1.1363636363636364E-2</v>
      </c>
      <c r="F49" s="57">
        <f t="shared" si="8"/>
        <v>9848</v>
      </c>
      <c r="G49" s="58">
        <f>VLOOKUP(D49,Upgrade_Speed!D:F,3, TRUE)</f>
        <v>13590</v>
      </c>
      <c r="H49" s="35">
        <f t="shared" si="9"/>
        <v>18.696000000000002</v>
      </c>
      <c r="I49" s="23">
        <f t="shared" si="5"/>
        <v>8900</v>
      </c>
      <c r="J49" s="23">
        <f t="shared" si="6"/>
        <v>196960</v>
      </c>
      <c r="K49" s="23">
        <f t="shared" si="7"/>
        <v>89000</v>
      </c>
      <c r="L49" s="23">
        <f t="shared" si="10"/>
        <v>3939200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2:24" x14ac:dyDescent="0.3">
      <c r="B50">
        <f t="shared" si="1"/>
        <v>40</v>
      </c>
      <c r="C50" s="23">
        <f t="shared" si="2"/>
        <v>900</v>
      </c>
      <c r="D50" s="32">
        <f t="shared" si="3"/>
        <v>0.8</v>
      </c>
      <c r="E50" s="25">
        <f t="shared" si="4"/>
        <v>1.1235955056179775E-2</v>
      </c>
      <c r="F50" s="57">
        <f t="shared" si="8"/>
        <v>10328</v>
      </c>
      <c r="G50" s="58">
        <f>VLOOKUP(D50,Upgrade_Speed!D:F,3, TRUE)</f>
        <v>17660</v>
      </c>
      <c r="H50" s="35">
        <f t="shared" si="9"/>
        <v>19.655999999999999</v>
      </c>
      <c r="I50" s="23">
        <f t="shared" si="5"/>
        <v>9000</v>
      </c>
      <c r="J50" s="23">
        <f t="shared" si="6"/>
        <v>206560</v>
      </c>
      <c r="K50" s="23">
        <f t="shared" si="7"/>
        <v>90000</v>
      </c>
      <c r="L50" s="23">
        <f t="shared" si="10"/>
        <v>4131200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2:24" x14ac:dyDescent="0.3">
      <c r="B51">
        <f t="shared" si="1"/>
        <v>41</v>
      </c>
      <c r="C51" s="23">
        <f t="shared" si="2"/>
        <v>910</v>
      </c>
      <c r="D51" s="32">
        <f t="shared" si="3"/>
        <v>0.82</v>
      </c>
      <c r="E51" s="25">
        <f t="shared" si="4"/>
        <v>1.1111111111111112E-2</v>
      </c>
      <c r="F51" s="57">
        <f t="shared" si="8"/>
        <v>10820</v>
      </c>
      <c r="G51" s="58">
        <f>VLOOKUP(D51,Upgrade_Speed!D:F,3, TRUE)</f>
        <v>22280</v>
      </c>
      <c r="H51" s="35">
        <f t="shared" si="9"/>
        <v>20.64</v>
      </c>
      <c r="I51" s="23">
        <f t="shared" si="5"/>
        <v>9100</v>
      </c>
      <c r="J51" s="23">
        <f t="shared" si="6"/>
        <v>216400</v>
      </c>
      <c r="K51" s="23">
        <f t="shared" si="7"/>
        <v>91000</v>
      </c>
      <c r="L51" s="23">
        <f t="shared" si="10"/>
        <v>4328000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2:24" x14ac:dyDescent="0.3">
      <c r="B52">
        <f t="shared" si="1"/>
        <v>42</v>
      </c>
      <c r="C52" s="23">
        <f t="shared" si="2"/>
        <v>920</v>
      </c>
      <c r="D52" s="32">
        <f t="shared" si="3"/>
        <v>0.84</v>
      </c>
      <c r="E52" s="25">
        <f t="shared" si="4"/>
        <v>1.098901098901099E-2</v>
      </c>
      <c r="F52" s="57">
        <f t="shared" si="8"/>
        <v>11324</v>
      </c>
      <c r="G52" s="58">
        <f>VLOOKUP(D52,Upgrade_Speed!D:F,3, TRUE)</f>
        <v>29672</v>
      </c>
      <c r="H52" s="35">
        <f t="shared" si="9"/>
        <v>21.648</v>
      </c>
      <c r="I52" s="23">
        <f t="shared" si="5"/>
        <v>9200</v>
      </c>
      <c r="J52" s="23">
        <f t="shared" si="6"/>
        <v>226480</v>
      </c>
      <c r="K52" s="23">
        <f t="shared" si="7"/>
        <v>92000</v>
      </c>
      <c r="L52" s="23">
        <f t="shared" si="10"/>
        <v>4529600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2:24" x14ac:dyDescent="0.3">
      <c r="B53">
        <f t="shared" si="1"/>
        <v>43</v>
      </c>
      <c r="C53" s="23">
        <f t="shared" si="2"/>
        <v>930</v>
      </c>
      <c r="D53" s="32">
        <f t="shared" si="3"/>
        <v>0.86</v>
      </c>
      <c r="E53" s="25">
        <f t="shared" si="4"/>
        <v>1.0869565217391304E-2</v>
      </c>
      <c r="F53" s="57">
        <f t="shared" si="8"/>
        <v>11840</v>
      </c>
      <c r="G53" s="58">
        <f>VLOOKUP(D53,Upgrade_Speed!D:F,3, TRUE)</f>
        <v>40760</v>
      </c>
      <c r="H53" s="35">
        <f t="shared" si="9"/>
        <v>22.68</v>
      </c>
      <c r="I53" s="23">
        <f t="shared" si="5"/>
        <v>9300</v>
      </c>
      <c r="J53" s="23">
        <f t="shared" si="6"/>
        <v>236800</v>
      </c>
      <c r="K53" s="23">
        <f t="shared" si="7"/>
        <v>93000</v>
      </c>
      <c r="L53" s="23">
        <f t="shared" si="10"/>
        <v>4736000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2:24" x14ac:dyDescent="0.3">
      <c r="B54">
        <f t="shared" si="1"/>
        <v>44</v>
      </c>
      <c r="C54" s="23">
        <f t="shared" si="2"/>
        <v>940</v>
      </c>
      <c r="D54" s="32">
        <f t="shared" si="3"/>
        <v>0.88</v>
      </c>
      <c r="E54" s="25">
        <f t="shared" si="4"/>
        <v>1.0752688172043012E-2</v>
      </c>
      <c r="F54" s="57">
        <f t="shared" si="8"/>
        <v>12368</v>
      </c>
      <c r="G54" s="58">
        <f>VLOOKUP(D54,Upgrade_Speed!D:F,3, TRUE)</f>
        <v>58316</v>
      </c>
      <c r="H54" s="35">
        <f t="shared" si="9"/>
        <v>23.736000000000001</v>
      </c>
      <c r="I54" s="23">
        <f t="shared" si="5"/>
        <v>9400</v>
      </c>
      <c r="J54" s="23">
        <f t="shared" si="6"/>
        <v>247360</v>
      </c>
      <c r="K54" s="23">
        <f t="shared" si="7"/>
        <v>94000</v>
      </c>
      <c r="L54" s="23">
        <f t="shared" si="10"/>
        <v>4947200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2:24" x14ac:dyDescent="0.3">
      <c r="B55">
        <f t="shared" si="1"/>
        <v>45</v>
      </c>
      <c r="C55" s="23">
        <f t="shared" si="2"/>
        <v>950</v>
      </c>
      <c r="D55" s="32">
        <f t="shared" si="3"/>
        <v>0.9</v>
      </c>
      <c r="E55" s="25">
        <f t="shared" si="4"/>
        <v>1.0638297872340425E-2</v>
      </c>
      <c r="F55" s="57">
        <f t="shared" si="8"/>
        <v>12908</v>
      </c>
      <c r="G55" s="58">
        <f>VLOOKUP(D55,Upgrade_Speed!D:F,3, TRUE)</f>
        <v>88610</v>
      </c>
      <c r="H55" s="35">
        <f t="shared" si="9"/>
        <v>24.815999999999999</v>
      </c>
      <c r="I55" s="23">
        <f t="shared" si="5"/>
        <v>9500</v>
      </c>
      <c r="J55" s="23">
        <f t="shared" si="6"/>
        <v>258160</v>
      </c>
      <c r="K55" s="23">
        <f t="shared" si="7"/>
        <v>95000</v>
      </c>
      <c r="L55" s="23">
        <f t="shared" si="10"/>
        <v>5163200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2:24" x14ac:dyDescent="0.3">
      <c r="B56">
        <f t="shared" si="1"/>
        <v>46</v>
      </c>
      <c r="C56" s="23">
        <f t="shared" si="2"/>
        <v>960</v>
      </c>
      <c r="D56" s="32">
        <f t="shared" si="3"/>
        <v>0.92</v>
      </c>
      <c r="E56" s="25">
        <f t="shared" si="4"/>
        <v>1.0526315789473684E-2</v>
      </c>
      <c r="F56" s="57">
        <f t="shared" si="8"/>
        <v>13460</v>
      </c>
      <c r="G56" s="58">
        <f>VLOOKUP(D56,Upgrade_Speed!D:F,3, TRUE)</f>
        <v>144710</v>
      </c>
      <c r="H56" s="35">
        <f t="shared" si="9"/>
        <v>25.92</v>
      </c>
      <c r="I56" s="23">
        <f t="shared" si="5"/>
        <v>9600</v>
      </c>
      <c r="J56" s="23">
        <f t="shared" si="6"/>
        <v>269200</v>
      </c>
      <c r="K56" s="23">
        <f t="shared" si="7"/>
        <v>96000</v>
      </c>
      <c r="L56" s="23">
        <f t="shared" si="10"/>
        <v>5384000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2:24" x14ac:dyDescent="0.3">
      <c r="B57">
        <f t="shared" si="1"/>
        <v>47</v>
      </c>
      <c r="C57" s="23">
        <f t="shared" si="2"/>
        <v>970</v>
      </c>
      <c r="D57" s="32">
        <f t="shared" si="3"/>
        <v>0.94</v>
      </c>
      <c r="E57" s="25">
        <f t="shared" si="4"/>
        <v>1.0416666666666666E-2</v>
      </c>
      <c r="F57" s="57">
        <f t="shared" si="8"/>
        <v>14024</v>
      </c>
      <c r="G57" s="58">
        <f>VLOOKUP(D57,Upgrade_Speed!D:F,3, TRUE)</f>
        <v>266480</v>
      </c>
      <c r="H57" s="35">
        <f t="shared" si="9"/>
        <v>27.047999999999998</v>
      </c>
      <c r="I57" s="23">
        <f t="shared" si="5"/>
        <v>9700</v>
      </c>
      <c r="J57" s="23">
        <f t="shared" si="6"/>
        <v>280480</v>
      </c>
      <c r="K57" s="23">
        <f t="shared" si="7"/>
        <v>97000</v>
      </c>
      <c r="L57" s="23">
        <f t="shared" si="10"/>
        <v>5609600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2:24" x14ac:dyDescent="0.3">
      <c r="B58">
        <f t="shared" si="1"/>
        <v>48</v>
      </c>
      <c r="C58" s="23">
        <f t="shared" si="2"/>
        <v>980</v>
      </c>
      <c r="D58" s="32">
        <f t="shared" si="3"/>
        <v>0.96</v>
      </c>
      <c r="E58" s="25">
        <f t="shared" si="4"/>
        <v>1.0309278350515464E-2</v>
      </c>
      <c r="F58" s="57">
        <f t="shared" si="8"/>
        <v>14600</v>
      </c>
      <c r="G58" s="58">
        <f>VLOOKUP(D58,Upgrade_Speed!D:F,3, TRUE)</f>
        <v>626202</v>
      </c>
      <c r="H58" s="35">
        <f t="shared" si="9"/>
        <v>28.2</v>
      </c>
      <c r="I58" s="23">
        <f t="shared" si="5"/>
        <v>9800</v>
      </c>
      <c r="J58" s="23">
        <f t="shared" si="6"/>
        <v>292000</v>
      </c>
      <c r="K58" s="23">
        <f t="shared" si="7"/>
        <v>98000</v>
      </c>
      <c r="L58" s="23">
        <f t="shared" si="10"/>
        <v>5840000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2:24" x14ac:dyDescent="0.3">
      <c r="B59">
        <f t="shared" si="1"/>
        <v>49</v>
      </c>
      <c r="C59" s="23">
        <f t="shared" si="2"/>
        <v>990</v>
      </c>
      <c r="D59" s="32">
        <f t="shared" si="3"/>
        <v>0.98</v>
      </c>
      <c r="E59" s="25">
        <f t="shared" si="4"/>
        <v>1.020408163265306E-2</v>
      </c>
      <c r="F59" s="57">
        <f t="shared" si="8"/>
        <v>15188</v>
      </c>
      <c r="G59" s="58">
        <f>VLOOKUP(D59,Upgrade_Speed!D:F,3, TRUE)</f>
        <v>2625452</v>
      </c>
      <c r="H59" s="35">
        <f t="shared" si="9"/>
        <v>29.376000000000001</v>
      </c>
      <c r="I59" s="23">
        <f t="shared" si="5"/>
        <v>9900</v>
      </c>
      <c r="J59" s="23">
        <f t="shared" si="6"/>
        <v>303760</v>
      </c>
      <c r="K59" s="23">
        <f t="shared" si="7"/>
        <v>99000</v>
      </c>
      <c r="L59" s="23">
        <f t="shared" si="10"/>
        <v>6075200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2:24" x14ac:dyDescent="0.3">
      <c r="B60">
        <f t="shared" si="1"/>
        <v>50</v>
      </c>
      <c r="C60" s="23">
        <f t="shared" si="2"/>
        <v>1000</v>
      </c>
      <c r="D60" s="32">
        <f t="shared" si="3"/>
        <v>1</v>
      </c>
      <c r="E60" s="25">
        <f t="shared" si="4"/>
        <v>1.0101010101010102E-2</v>
      </c>
      <c r="F60" s="57">
        <f t="shared" si="8"/>
        <v>15788</v>
      </c>
      <c r="G60" s="58">
        <f>VLOOKUP(D60,Upgrade_Speed!D:F,3, TRUE)</f>
        <v>2734022</v>
      </c>
      <c r="H60" s="35">
        <f t="shared" si="9"/>
        <v>30.576000000000001</v>
      </c>
      <c r="I60" s="23">
        <f t="shared" si="5"/>
        <v>10000</v>
      </c>
      <c r="J60" s="23">
        <f t="shared" si="6"/>
        <v>315760</v>
      </c>
      <c r="K60" s="23">
        <f t="shared" si="7"/>
        <v>100000</v>
      </c>
      <c r="L60" s="23">
        <f t="shared" si="10"/>
        <v>6315200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2:24" x14ac:dyDescent="0.3">
      <c r="B61">
        <f t="shared" si="1"/>
        <v>51</v>
      </c>
      <c r="C61" s="23">
        <f t="shared" si="2"/>
        <v>1010</v>
      </c>
      <c r="D61" s="32">
        <f t="shared" si="3"/>
        <v>1.02</v>
      </c>
      <c r="E61" s="25">
        <f t="shared" si="4"/>
        <v>0.01</v>
      </c>
      <c r="F61" s="57">
        <f t="shared" si="8"/>
        <v>16400</v>
      </c>
      <c r="G61" s="58">
        <f>VLOOKUP(D61,Upgrade_Speed!D:F,3, TRUE)</f>
        <v>2734022</v>
      </c>
      <c r="H61" s="35">
        <f t="shared" si="9"/>
        <v>31.8</v>
      </c>
      <c r="I61" s="23">
        <f t="shared" si="5"/>
        <v>10100</v>
      </c>
      <c r="J61" s="23">
        <f t="shared" si="6"/>
        <v>328000</v>
      </c>
      <c r="K61" s="23">
        <f t="shared" si="7"/>
        <v>101000</v>
      </c>
      <c r="L61" s="23">
        <f t="shared" si="10"/>
        <v>6560000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2:24" x14ac:dyDescent="0.3">
      <c r="B62">
        <f t="shared" si="1"/>
        <v>52</v>
      </c>
      <c r="C62" s="23">
        <f t="shared" si="2"/>
        <v>1020</v>
      </c>
      <c r="D62" s="32">
        <f t="shared" si="3"/>
        <v>1.04</v>
      </c>
      <c r="E62" s="25">
        <f t="shared" si="4"/>
        <v>9.9009900990099011E-3</v>
      </c>
      <c r="F62" s="57">
        <f t="shared" si="8"/>
        <v>17024</v>
      </c>
      <c r="G62" s="58">
        <f>VLOOKUP(D62,Upgrade_Speed!D:F,3, TRUE)</f>
        <v>2734022</v>
      </c>
      <c r="H62" s="35">
        <f t="shared" si="9"/>
        <v>33.048000000000002</v>
      </c>
      <c r="I62" s="23">
        <f t="shared" si="5"/>
        <v>10200</v>
      </c>
      <c r="J62" s="23">
        <f t="shared" si="6"/>
        <v>340480</v>
      </c>
      <c r="K62" s="23">
        <f t="shared" si="7"/>
        <v>102000</v>
      </c>
      <c r="L62" s="23">
        <f t="shared" si="10"/>
        <v>6809600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2:24" x14ac:dyDescent="0.3">
      <c r="B63">
        <f t="shared" si="1"/>
        <v>53</v>
      </c>
      <c r="C63" s="23">
        <f t="shared" si="2"/>
        <v>1030</v>
      </c>
      <c r="D63" s="32">
        <f t="shared" si="3"/>
        <v>1.06</v>
      </c>
      <c r="E63" s="25">
        <f t="shared" si="4"/>
        <v>9.8039215686274508E-3</v>
      </c>
      <c r="F63" s="57">
        <f t="shared" si="8"/>
        <v>17660</v>
      </c>
      <c r="G63" s="58">
        <f>VLOOKUP(D63,Upgrade_Speed!D:F,3, TRUE)</f>
        <v>2734022</v>
      </c>
      <c r="H63" s="35">
        <f t="shared" si="9"/>
        <v>34.32</v>
      </c>
      <c r="I63" s="23">
        <f t="shared" si="5"/>
        <v>10300</v>
      </c>
      <c r="J63" s="23">
        <f t="shared" si="6"/>
        <v>353200</v>
      </c>
      <c r="K63" s="23">
        <f t="shared" si="7"/>
        <v>103000</v>
      </c>
      <c r="L63" s="23">
        <f t="shared" si="10"/>
        <v>7064000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2:24" x14ac:dyDescent="0.3">
      <c r="B64">
        <f t="shared" si="1"/>
        <v>54</v>
      </c>
      <c r="C64" s="23">
        <f t="shared" si="2"/>
        <v>1040</v>
      </c>
      <c r="D64" s="32">
        <f t="shared" si="3"/>
        <v>1.08</v>
      </c>
      <c r="E64" s="25">
        <f t="shared" si="4"/>
        <v>9.7087378640776691E-3</v>
      </c>
      <c r="F64" s="57">
        <f t="shared" si="8"/>
        <v>18308</v>
      </c>
      <c r="G64" s="58">
        <f>VLOOKUP(D64,Upgrade_Speed!D:F,3, TRUE)</f>
        <v>2734022</v>
      </c>
      <c r="H64" s="35">
        <f t="shared" si="9"/>
        <v>35.616</v>
      </c>
      <c r="I64" s="23">
        <f t="shared" si="5"/>
        <v>10400</v>
      </c>
      <c r="J64" s="23">
        <f t="shared" si="6"/>
        <v>366160</v>
      </c>
      <c r="K64" s="23">
        <f t="shared" si="7"/>
        <v>104000</v>
      </c>
      <c r="L64" s="23">
        <f t="shared" si="10"/>
        <v>7323200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2:24" x14ac:dyDescent="0.3">
      <c r="B65">
        <f t="shared" si="1"/>
        <v>55</v>
      </c>
      <c r="C65" s="23">
        <f t="shared" si="2"/>
        <v>1050</v>
      </c>
      <c r="D65" s="32">
        <f t="shared" si="3"/>
        <v>1.1000000000000001</v>
      </c>
      <c r="E65" s="25">
        <f t="shared" si="4"/>
        <v>9.6153846153846159E-3</v>
      </c>
      <c r="F65" s="57">
        <f t="shared" si="8"/>
        <v>18968</v>
      </c>
      <c r="G65" s="58">
        <f>VLOOKUP(D65,Upgrade_Speed!D:F,3, TRUE)</f>
        <v>2734022</v>
      </c>
      <c r="H65" s="35">
        <f t="shared" si="9"/>
        <v>36.936</v>
      </c>
      <c r="I65" s="23">
        <f t="shared" si="5"/>
        <v>10500</v>
      </c>
      <c r="J65" s="23">
        <f t="shared" si="6"/>
        <v>379360</v>
      </c>
      <c r="K65" s="23">
        <f t="shared" si="7"/>
        <v>105000</v>
      </c>
      <c r="L65" s="23">
        <f t="shared" si="10"/>
        <v>7587200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2:24" x14ac:dyDescent="0.3">
      <c r="B66">
        <f t="shared" si="1"/>
        <v>56</v>
      </c>
      <c r="C66" s="23">
        <f t="shared" si="2"/>
        <v>1060</v>
      </c>
      <c r="D66" s="32">
        <f t="shared" si="3"/>
        <v>1.1200000000000001</v>
      </c>
      <c r="E66" s="25">
        <f t="shared" si="4"/>
        <v>9.5238095238095247E-3</v>
      </c>
      <c r="F66" s="57">
        <f t="shared" si="8"/>
        <v>19640</v>
      </c>
      <c r="G66" s="58">
        <f>VLOOKUP(D66,Upgrade_Speed!D:F,3, TRUE)</f>
        <v>2734022</v>
      </c>
      <c r="H66" s="35">
        <f t="shared" si="9"/>
        <v>38.28</v>
      </c>
      <c r="I66" s="23">
        <f t="shared" si="5"/>
        <v>10600</v>
      </c>
      <c r="J66" s="23">
        <f t="shared" si="6"/>
        <v>392800</v>
      </c>
      <c r="K66" s="23">
        <f t="shared" si="7"/>
        <v>106000</v>
      </c>
      <c r="L66" s="23">
        <f t="shared" si="10"/>
        <v>7856000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2:24" x14ac:dyDescent="0.3">
      <c r="B67">
        <f t="shared" si="1"/>
        <v>57</v>
      </c>
      <c r="C67" s="23">
        <f t="shared" si="2"/>
        <v>1070</v>
      </c>
      <c r="D67" s="32">
        <f t="shared" si="3"/>
        <v>1.1399999999999999</v>
      </c>
      <c r="E67" s="25">
        <f t="shared" si="4"/>
        <v>9.433962264150943E-3</v>
      </c>
      <c r="F67" s="57">
        <f t="shared" si="8"/>
        <v>20324</v>
      </c>
      <c r="G67" s="58">
        <f>VLOOKUP(D67,Upgrade_Speed!D:F,3, TRUE)</f>
        <v>2734022</v>
      </c>
      <c r="H67" s="35">
        <f t="shared" si="9"/>
        <v>39.648000000000003</v>
      </c>
      <c r="I67" s="23">
        <f t="shared" si="5"/>
        <v>10700</v>
      </c>
      <c r="J67" s="23">
        <f t="shared" si="6"/>
        <v>406480</v>
      </c>
      <c r="K67" s="23">
        <f t="shared" si="7"/>
        <v>107000</v>
      </c>
      <c r="L67" s="23">
        <f t="shared" si="10"/>
        <v>8129600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2:24" x14ac:dyDescent="0.3">
      <c r="B68">
        <f t="shared" si="1"/>
        <v>58</v>
      </c>
      <c r="C68" s="23">
        <f t="shared" si="2"/>
        <v>1080</v>
      </c>
      <c r="D68" s="32">
        <f t="shared" si="3"/>
        <v>1.1599999999999999</v>
      </c>
      <c r="E68" s="25">
        <f t="shared" si="4"/>
        <v>9.3457943925233638E-3</v>
      </c>
      <c r="F68" s="57">
        <f t="shared" si="8"/>
        <v>21020</v>
      </c>
      <c r="G68" s="58">
        <f>VLOOKUP(D68,Upgrade_Speed!D:F,3, TRUE)</f>
        <v>2734022</v>
      </c>
      <c r="H68" s="35">
        <f t="shared" si="9"/>
        <v>41.04</v>
      </c>
      <c r="I68" s="23">
        <f t="shared" si="5"/>
        <v>10800</v>
      </c>
      <c r="J68" s="23">
        <f t="shared" si="6"/>
        <v>420400</v>
      </c>
      <c r="K68" s="23">
        <f t="shared" si="7"/>
        <v>108000</v>
      </c>
      <c r="L68" s="23">
        <f t="shared" si="10"/>
        <v>8408000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2:24" x14ac:dyDescent="0.3">
      <c r="B69">
        <f t="shared" si="1"/>
        <v>59</v>
      </c>
      <c r="C69" s="23">
        <f t="shared" si="2"/>
        <v>1090</v>
      </c>
      <c r="D69" s="32">
        <f t="shared" si="3"/>
        <v>1.18</v>
      </c>
      <c r="E69" s="25">
        <f t="shared" si="4"/>
        <v>9.2592592592592587E-3</v>
      </c>
      <c r="F69" s="57">
        <f t="shared" si="8"/>
        <v>21728</v>
      </c>
      <c r="G69" s="58">
        <f>VLOOKUP(D69,Upgrade_Speed!D:F,3, TRUE)</f>
        <v>2734022</v>
      </c>
      <c r="H69" s="35">
        <f t="shared" si="9"/>
        <v>42.456000000000003</v>
      </c>
      <c r="I69" s="23">
        <f t="shared" si="5"/>
        <v>10900</v>
      </c>
      <c r="J69" s="23">
        <f t="shared" si="6"/>
        <v>434560</v>
      </c>
      <c r="K69" s="23">
        <f t="shared" si="7"/>
        <v>109000</v>
      </c>
      <c r="L69" s="23">
        <f t="shared" si="10"/>
        <v>8691200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2:24" x14ac:dyDescent="0.3">
      <c r="B70">
        <f t="shared" si="1"/>
        <v>60</v>
      </c>
      <c r="C70" s="23">
        <f t="shared" si="2"/>
        <v>1100</v>
      </c>
      <c r="D70" s="32">
        <f t="shared" si="3"/>
        <v>1.2</v>
      </c>
      <c r="E70" s="25">
        <f t="shared" si="4"/>
        <v>9.1743119266055051E-3</v>
      </c>
      <c r="F70" s="57">
        <f t="shared" si="8"/>
        <v>22448</v>
      </c>
      <c r="G70" s="58">
        <f>VLOOKUP(D70,Upgrade_Speed!D:F,3, TRUE)</f>
        <v>2734022</v>
      </c>
      <c r="H70" s="35">
        <f t="shared" si="9"/>
        <v>43.896000000000001</v>
      </c>
      <c r="I70" s="23">
        <f t="shared" si="5"/>
        <v>11000</v>
      </c>
      <c r="J70" s="23">
        <f t="shared" si="6"/>
        <v>448960</v>
      </c>
      <c r="K70" s="23">
        <f t="shared" si="7"/>
        <v>110000</v>
      </c>
      <c r="L70" s="23">
        <f t="shared" si="10"/>
        <v>8979200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2:24" x14ac:dyDescent="0.3">
      <c r="B71">
        <f t="shared" si="1"/>
        <v>61</v>
      </c>
      <c r="C71" s="23">
        <f t="shared" si="2"/>
        <v>1110</v>
      </c>
      <c r="D71" s="32">
        <f t="shared" si="3"/>
        <v>1.22</v>
      </c>
      <c r="E71" s="25">
        <f t="shared" si="4"/>
        <v>9.0909090909090905E-3</v>
      </c>
      <c r="F71" s="57">
        <f t="shared" si="8"/>
        <v>23180</v>
      </c>
      <c r="G71" s="58">
        <f>VLOOKUP(D71,Upgrade_Speed!D:F,3, TRUE)</f>
        <v>2734022</v>
      </c>
      <c r="H71" s="35">
        <f t="shared" si="9"/>
        <v>45.36</v>
      </c>
      <c r="I71" s="23">
        <f t="shared" si="5"/>
        <v>11100</v>
      </c>
      <c r="J71" s="23">
        <f t="shared" si="6"/>
        <v>463600</v>
      </c>
      <c r="K71" s="23">
        <f t="shared" si="7"/>
        <v>111000</v>
      </c>
      <c r="L71" s="23">
        <f t="shared" si="10"/>
        <v>9272000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2:24" x14ac:dyDescent="0.3">
      <c r="B72">
        <f t="shared" si="1"/>
        <v>62</v>
      </c>
      <c r="C72" s="23">
        <f t="shared" si="2"/>
        <v>1120</v>
      </c>
      <c r="D72" s="32">
        <f t="shared" si="3"/>
        <v>1.24</v>
      </c>
      <c r="E72" s="25">
        <f t="shared" si="4"/>
        <v>9.0090090090090089E-3</v>
      </c>
      <c r="F72" s="57">
        <f t="shared" si="8"/>
        <v>23924</v>
      </c>
      <c r="G72" s="58">
        <f>VLOOKUP(D72,Upgrade_Speed!D:F,3, TRUE)</f>
        <v>2734022</v>
      </c>
      <c r="H72" s="35">
        <f t="shared" si="9"/>
        <v>46.847999999999999</v>
      </c>
      <c r="I72" s="23">
        <f t="shared" si="5"/>
        <v>11200</v>
      </c>
      <c r="J72" s="23">
        <f t="shared" si="6"/>
        <v>478480</v>
      </c>
      <c r="K72" s="23">
        <f t="shared" si="7"/>
        <v>112000</v>
      </c>
      <c r="L72" s="23">
        <f t="shared" si="10"/>
        <v>9569600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2:24" x14ac:dyDescent="0.3">
      <c r="B73">
        <f t="shared" si="1"/>
        <v>63</v>
      </c>
      <c r="C73" s="23">
        <f t="shared" si="2"/>
        <v>1130</v>
      </c>
      <c r="D73" s="32">
        <f t="shared" si="3"/>
        <v>1.26</v>
      </c>
      <c r="E73" s="25">
        <f t="shared" si="4"/>
        <v>8.9285714285714281E-3</v>
      </c>
      <c r="F73" s="57">
        <f t="shared" si="8"/>
        <v>24680</v>
      </c>
      <c r="G73" s="58">
        <f>VLOOKUP(D73,Upgrade_Speed!D:F,3, TRUE)</f>
        <v>2734022</v>
      </c>
      <c r="H73" s="35">
        <f t="shared" si="9"/>
        <v>48.36</v>
      </c>
      <c r="I73" s="23">
        <f t="shared" si="5"/>
        <v>11300</v>
      </c>
      <c r="J73" s="23">
        <f t="shared" si="6"/>
        <v>493600</v>
      </c>
      <c r="K73" s="23">
        <f t="shared" si="7"/>
        <v>113000</v>
      </c>
      <c r="L73" s="23">
        <f t="shared" si="10"/>
        <v>9872000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2:24" x14ac:dyDescent="0.3">
      <c r="B74">
        <f t="shared" si="1"/>
        <v>64</v>
      </c>
      <c r="C74" s="23">
        <f t="shared" si="2"/>
        <v>1140</v>
      </c>
      <c r="D74" s="32">
        <f t="shared" si="3"/>
        <v>1.28</v>
      </c>
      <c r="E74" s="25">
        <f t="shared" si="4"/>
        <v>8.8495575221238937E-3</v>
      </c>
      <c r="F74" s="57">
        <f t="shared" si="8"/>
        <v>25448</v>
      </c>
      <c r="G74" s="58">
        <f>VLOOKUP(D74,Upgrade_Speed!D:F,3, TRUE)</f>
        <v>2734022</v>
      </c>
      <c r="H74" s="35">
        <f t="shared" si="9"/>
        <v>49.896000000000001</v>
      </c>
      <c r="I74" s="23">
        <f t="shared" si="5"/>
        <v>11400</v>
      </c>
      <c r="J74" s="23">
        <f t="shared" si="6"/>
        <v>508960</v>
      </c>
      <c r="K74" s="23">
        <f t="shared" si="7"/>
        <v>114000</v>
      </c>
      <c r="L74" s="23">
        <f t="shared" si="10"/>
        <v>10179200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2:24" x14ac:dyDescent="0.3">
      <c r="B75">
        <f t="shared" si="1"/>
        <v>65</v>
      </c>
      <c r="C75" s="23">
        <f t="shared" si="2"/>
        <v>1150</v>
      </c>
      <c r="D75" s="32">
        <f t="shared" si="3"/>
        <v>1.3</v>
      </c>
      <c r="E75" s="25">
        <f t="shared" si="4"/>
        <v>8.771929824561403E-3</v>
      </c>
      <c r="F75" s="57">
        <f t="shared" si="8"/>
        <v>26228</v>
      </c>
      <c r="G75" s="58">
        <f>VLOOKUP(D75,Upgrade_Speed!D:F,3, TRUE)</f>
        <v>2734022</v>
      </c>
      <c r="H75" s="35">
        <f t="shared" si="9"/>
        <v>51.456000000000003</v>
      </c>
      <c r="I75" s="23">
        <f t="shared" si="5"/>
        <v>11500</v>
      </c>
      <c r="J75" s="23">
        <f t="shared" si="6"/>
        <v>524560</v>
      </c>
      <c r="K75" s="23">
        <f t="shared" si="7"/>
        <v>115000</v>
      </c>
      <c r="L75" s="23">
        <f t="shared" si="10"/>
        <v>10491200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2:24" x14ac:dyDescent="0.3">
      <c r="B76">
        <f t="shared" ref="B76:B139" si="11">B75+1</f>
        <v>66</v>
      </c>
      <c r="C76" s="23">
        <f t="shared" ref="C76:C139" si="12">C75+$D$6</f>
        <v>1160</v>
      </c>
      <c r="D76" s="32">
        <f t="shared" ref="D76:D139" si="13">(C76-$C$10)/$C$10</f>
        <v>1.32</v>
      </c>
      <c r="E76" s="25">
        <f t="shared" ref="E76:E139" si="14">(C76-C75)/C75</f>
        <v>8.6956521739130436E-3</v>
      </c>
      <c r="F76" s="57">
        <f t="shared" si="8"/>
        <v>27020</v>
      </c>
      <c r="G76" s="58">
        <f>VLOOKUP(D76,Upgrade_Speed!D:F,3, TRUE)</f>
        <v>2734022</v>
      </c>
      <c r="H76" s="35">
        <f t="shared" si="9"/>
        <v>53.04</v>
      </c>
      <c r="I76" s="23">
        <f t="shared" ref="I76:I139" si="15">C76*$F$6</f>
        <v>11600</v>
      </c>
      <c r="J76" s="23">
        <f t="shared" ref="J76:J139" si="16">F76*$G$6</f>
        <v>540400</v>
      </c>
      <c r="K76" s="23">
        <f t="shared" ref="K76:K139" si="17">I76*$F$6</f>
        <v>116000</v>
      </c>
      <c r="L76" s="23">
        <f t="shared" ref="L76:L139" si="18">J76*$G$6</f>
        <v>10808000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2:24" x14ac:dyDescent="0.3">
      <c r="B77">
        <f t="shared" si="11"/>
        <v>67</v>
      </c>
      <c r="C77" s="23">
        <f t="shared" si="12"/>
        <v>1170</v>
      </c>
      <c r="D77" s="32">
        <f t="shared" si="13"/>
        <v>1.34</v>
      </c>
      <c r="E77" s="25">
        <f t="shared" si="14"/>
        <v>8.6206896551724137E-3</v>
      </c>
      <c r="F77" s="57">
        <f t="shared" ref="F77:F140" si="19">F76+$E$6*B77</f>
        <v>27824</v>
      </c>
      <c r="G77" s="58">
        <f>VLOOKUP(D77,Upgrade_Speed!D:F,3, TRUE)</f>
        <v>2734022</v>
      </c>
      <c r="H77" s="35">
        <f t="shared" ref="H77:H140" si="20">(F77-$F$11)/$F$11</f>
        <v>54.648000000000003</v>
      </c>
      <c r="I77" s="23">
        <f t="shared" si="15"/>
        <v>11700</v>
      </c>
      <c r="J77" s="23">
        <f t="shared" si="16"/>
        <v>556480</v>
      </c>
      <c r="K77" s="23">
        <f t="shared" si="17"/>
        <v>117000</v>
      </c>
      <c r="L77" s="23">
        <f t="shared" si="18"/>
        <v>11129600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2:24" x14ac:dyDescent="0.3">
      <c r="B78">
        <f t="shared" si="11"/>
        <v>68</v>
      </c>
      <c r="C78" s="23">
        <f t="shared" si="12"/>
        <v>1180</v>
      </c>
      <c r="D78" s="32">
        <f t="shared" si="13"/>
        <v>1.36</v>
      </c>
      <c r="E78" s="25">
        <f t="shared" si="14"/>
        <v>8.5470085470085479E-3</v>
      </c>
      <c r="F78" s="57">
        <f t="shared" si="19"/>
        <v>28640</v>
      </c>
      <c r="G78" s="58">
        <f>VLOOKUP(D78,Upgrade_Speed!D:F,3, TRUE)</f>
        <v>2734022</v>
      </c>
      <c r="H78" s="35">
        <f t="shared" si="20"/>
        <v>56.28</v>
      </c>
      <c r="I78" s="23">
        <f t="shared" si="15"/>
        <v>11800</v>
      </c>
      <c r="J78" s="23">
        <f t="shared" si="16"/>
        <v>572800</v>
      </c>
      <c r="K78" s="23">
        <f t="shared" si="17"/>
        <v>118000</v>
      </c>
      <c r="L78" s="23">
        <f t="shared" si="18"/>
        <v>11456000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2:24" x14ac:dyDescent="0.3">
      <c r="B79">
        <f t="shared" si="11"/>
        <v>69</v>
      </c>
      <c r="C79" s="23">
        <f t="shared" si="12"/>
        <v>1190</v>
      </c>
      <c r="D79" s="32">
        <f t="shared" si="13"/>
        <v>1.38</v>
      </c>
      <c r="E79" s="25">
        <f t="shared" si="14"/>
        <v>8.4745762711864406E-3</v>
      </c>
      <c r="F79" s="57">
        <f t="shared" si="19"/>
        <v>29468</v>
      </c>
      <c r="G79" s="58">
        <f>VLOOKUP(D79,Upgrade_Speed!D:F,3, TRUE)</f>
        <v>2734022</v>
      </c>
      <c r="H79" s="35">
        <f t="shared" si="20"/>
        <v>57.936</v>
      </c>
      <c r="I79" s="23">
        <f t="shared" si="15"/>
        <v>11900</v>
      </c>
      <c r="J79" s="23">
        <f t="shared" si="16"/>
        <v>589360</v>
      </c>
      <c r="K79" s="23">
        <f t="shared" si="17"/>
        <v>119000</v>
      </c>
      <c r="L79" s="23">
        <f t="shared" si="18"/>
        <v>11787200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2:24" x14ac:dyDescent="0.3">
      <c r="B80">
        <f t="shared" si="11"/>
        <v>70</v>
      </c>
      <c r="C80" s="23">
        <f t="shared" si="12"/>
        <v>1200</v>
      </c>
      <c r="D80" s="32">
        <f t="shared" si="13"/>
        <v>1.4</v>
      </c>
      <c r="E80" s="25">
        <f t="shared" si="14"/>
        <v>8.4033613445378148E-3</v>
      </c>
      <c r="F80" s="57">
        <f t="shared" si="19"/>
        <v>30308</v>
      </c>
      <c r="G80" s="58">
        <f>VLOOKUP(D80,Upgrade_Speed!D:F,3, TRUE)</f>
        <v>2734022</v>
      </c>
      <c r="H80" s="35">
        <f t="shared" si="20"/>
        <v>59.616</v>
      </c>
      <c r="I80" s="23">
        <f t="shared" si="15"/>
        <v>12000</v>
      </c>
      <c r="J80" s="23">
        <f t="shared" si="16"/>
        <v>606160</v>
      </c>
      <c r="K80" s="23">
        <f t="shared" si="17"/>
        <v>120000</v>
      </c>
      <c r="L80" s="23">
        <f t="shared" si="18"/>
        <v>12123200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2:24" x14ac:dyDescent="0.3">
      <c r="B81">
        <f t="shared" si="11"/>
        <v>71</v>
      </c>
      <c r="C81" s="23">
        <f t="shared" si="12"/>
        <v>1210</v>
      </c>
      <c r="D81" s="32">
        <f t="shared" si="13"/>
        <v>1.42</v>
      </c>
      <c r="E81" s="25">
        <f t="shared" si="14"/>
        <v>8.3333333333333332E-3</v>
      </c>
      <c r="F81" s="57">
        <f t="shared" si="19"/>
        <v>31160</v>
      </c>
      <c r="G81" s="58">
        <f>VLOOKUP(D81,Upgrade_Speed!D:F,3, TRUE)</f>
        <v>2734022</v>
      </c>
      <c r="H81" s="35">
        <f t="shared" si="20"/>
        <v>61.32</v>
      </c>
      <c r="I81" s="23">
        <f t="shared" si="15"/>
        <v>12100</v>
      </c>
      <c r="J81" s="23">
        <f t="shared" si="16"/>
        <v>623200</v>
      </c>
      <c r="K81" s="23">
        <f t="shared" si="17"/>
        <v>121000</v>
      </c>
      <c r="L81" s="23">
        <f t="shared" si="18"/>
        <v>12464000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2:24" x14ac:dyDescent="0.3">
      <c r="B82">
        <f t="shared" si="11"/>
        <v>72</v>
      </c>
      <c r="C82" s="23">
        <f t="shared" si="12"/>
        <v>1220</v>
      </c>
      <c r="D82" s="32">
        <f t="shared" si="13"/>
        <v>1.44</v>
      </c>
      <c r="E82" s="25">
        <f t="shared" si="14"/>
        <v>8.2644628099173556E-3</v>
      </c>
      <c r="F82" s="57">
        <f t="shared" si="19"/>
        <v>32024</v>
      </c>
      <c r="G82" s="58">
        <f>VLOOKUP(D82,Upgrade_Speed!D:F,3, TRUE)</f>
        <v>2734022</v>
      </c>
      <c r="H82" s="35">
        <f t="shared" si="20"/>
        <v>63.048000000000002</v>
      </c>
      <c r="I82" s="23">
        <f t="shared" si="15"/>
        <v>12200</v>
      </c>
      <c r="J82" s="23">
        <f t="shared" si="16"/>
        <v>640480</v>
      </c>
      <c r="K82" s="23">
        <f t="shared" si="17"/>
        <v>122000</v>
      </c>
      <c r="L82" s="23">
        <f t="shared" si="18"/>
        <v>12809600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2:24" x14ac:dyDescent="0.3">
      <c r="B83">
        <f t="shared" si="11"/>
        <v>73</v>
      </c>
      <c r="C83" s="23">
        <f t="shared" si="12"/>
        <v>1230</v>
      </c>
      <c r="D83" s="32">
        <f t="shared" si="13"/>
        <v>1.46</v>
      </c>
      <c r="E83" s="25">
        <f t="shared" si="14"/>
        <v>8.1967213114754103E-3</v>
      </c>
      <c r="F83" s="57">
        <f t="shared" si="19"/>
        <v>32900</v>
      </c>
      <c r="G83" s="58">
        <f>VLOOKUP(D83,Upgrade_Speed!D:F,3, TRUE)</f>
        <v>2734022</v>
      </c>
      <c r="H83" s="35">
        <f t="shared" si="20"/>
        <v>64.8</v>
      </c>
      <c r="I83" s="23">
        <f t="shared" si="15"/>
        <v>12300</v>
      </c>
      <c r="J83" s="23">
        <f t="shared" si="16"/>
        <v>658000</v>
      </c>
      <c r="K83" s="23">
        <f t="shared" si="17"/>
        <v>123000</v>
      </c>
      <c r="L83" s="23">
        <f t="shared" si="18"/>
        <v>13160000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2:24" x14ac:dyDescent="0.3">
      <c r="B84">
        <f t="shared" si="11"/>
        <v>74</v>
      </c>
      <c r="C84" s="23">
        <f t="shared" si="12"/>
        <v>1240</v>
      </c>
      <c r="D84" s="32">
        <f t="shared" si="13"/>
        <v>1.48</v>
      </c>
      <c r="E84" s="25">
        <f t="shared" si="14"/>
        <v>8.130081300813009E-3</v>
      </c>
      <c r="F84" s="57">
        <f t="shared" si="19"/>
        <v>33788</v>
      </c>
      <c r="G84" s="58">
        <f>VLOOKUP(D84,Upgrade_Speed!D:F,3, TRUE)</f>
        <v>2734022</v>
      </c>
      <c r="H84" s="35">
        <f t="shared" si="20"/>
        <v>66.575999999999993</v>
      </c>
      <c r="I84" s="23">
        <f t="shared" si="15"/>
        <v>12400</v>
      </c>
      <c r="J84" s="23">
        <f t="shared" si="16"/>
        <v>675760</v>
      </c>
      <c r="K84" s="23">
        <f t="shared" si="17"/>
        <v>124000</v>
      </c>
      <c r="L84" s="23">
        <f t="shared" si="18"/>
        <v>13515200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2:24" x14ac:dyDescent="0.3">
      <c r="B85">
        <f t="shared" si="11"/>
        <v>75</v>
      </c>
      <c r="C85" s="23">
        <f t="shared" si="12"/>
        <v>1250</v>
      </c>
      <c r="D85" s="32">
        <f t="shared" si="13"/>
        <v>1.5</v>
      </c>
      <c r="E85" s="25">
        <f t="shared" si="14"/>
        <v>8.0645161290322578E-3</v>
      </c>
      <c r="F85" s="57">
        <f t="shared" si="19"/>
        <v>34688</v>
      </c>
      <c r="G85" s="58">
        <f>VLOOKUP(D85,Upgrade_Speed!D:F,3, TRUE)</f>
        <v>2734022</v>
      </c>
      <c r="H85" s="35">
        <f t="shared" si="20"/>
        <v>68.376000000000005</v>
      </c>
      <c r="I85" s="23">
        <f t="shared" si="15"/>
        <v>12500</v>
      </c>
      <c r="J85" s="23">
        <f t="shared" si="16"/>
        <v>693760</v>
      </c>
      <c r="K85" s="23">
        <f t="shared" si="17"/>
        <v>125000</v>
      </c>
      <c r="L85" s="23">
        <f t="shared" si="18"/>
        <v>13875200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2:24" x14ac:dyDescent="0.3">
      <c r="B86">
        <f t="shared" si="11"/>
        <v>76</v>
      </c>
      <c r="C86" s="23">
        <f t="shared" si="12"/>
        <v>1260</v>
      </c>
      <c r="D86" s="32">
        <f t="shared" si="13"/>
        <v>1.52</v>
      </c>
      <c r="E86" s="25">
        <f t="shared" si="14"/>
        <v>8.0000000000000002E-3</v>
      </c>
      <c r="F86" s="57">
        <f t="shared" si="19"/>
        <v>35600</v>
      </c>
      <c r="G86" s="58">
        <f>VLOOKUP(D86,Upgrade_Speed!D:F,3, TRUE)</f>
        <v>2734022</v>
      </c>
      <c r="H86" s="35">
        <f t="shared" si="20"/>
        <v>70.2</v>
      </c>
      <c r="I86" s="23">
        <f t="shared" si="15"/>
        <v>12600</v>
      </c>
      <c r="J86" s="23">
        <f t="shared" si="16"/>
        <v>712000</v>
      </c>
      <c r="K86" s="23">
        <f t="shared" si="17"/>
        <v>126000</v>
      </c>
      <c r="L86" s="23">
        <f t="shared" si="18"/>
        <v>14240000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2:24" x14ac:dyDescent="0.3">
      <c r="B87">
        <f t="shared" si="11"/>
        <v>77</v>
      </c>
      <c r="C87" s="23">
        <f t="shared" si="12"/>
        <v>1270</v>
      </c>
      <c r="D87" s="32">
        <f t="shared" si="13"/>
        <v>1.54</v>
      </c>
      <c r="E87" s="25">
        <f t="shared" si="14"/>
        <v>7.9365079365079361E-3</v>
      </c>
      <c r="F87" s="57">
        <f t="shared" si="19"/>
        <v>36524</v>
      </c>
      <c r="G87" s="58">
        <f>VLOOKUP(D87,Upgrade_Speed!D:F,3, TRUE)</f>
        <v>2734022</v>
      </c>
      <c r="H87" s="35">
        <f t="shared" si="20"/>
        <v>72.048000000000002</v>
      </c>
      <c r="I87" s="23">
        <f t="shared" si="15"/>
        <v>12700</v>
      </c>
      <c r="J87" s="23">
        <f t="shared" si="16"/>
        <v>730480</v>
      </c>
      <c r="K87" s="23">
        <f t="shared" si="17"/>
        <v>127000</v>
      </c>
      <c r="L87" s="23">
        <f t="shared" si="18"/>
        <v>14609600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2:24" x14ac:dyDescent="0.3">
      <c r="B88">
        <f t="shared" si="11"/>
        <v>78</v>
      </c>
      <c r="C88" s="23">
        <f t="shared" si="12"/>
        <v>1280</v>
      </c>
      <c r="D88" s="32">
        <f t="shared" si="13"/>
        <v>1.56</v>
      </c>
      <c r="E88" s="25">
        <f t="shared" si="14"/>
        <v>7.874015748031496E-3</v>
      </c>
      <c r="F88" s="57">
        <f t="shared" si="19"/>
        <v>37460</v>
      </c>
      <c r="G88" s="58">
        <f>VLOOKUP(D88,Upgrade_Speed!D:F,3, TRUE)</f>
        <v>2734022</v>
      </c>
      <c r="H88" s="35">
        <f t="shared" si="20"/>
        <v>73.92</v>
      </c>
      <c r="I88" s="23">
        <f t="shared" si="15"/>
        <v>12800</v>
      </c>
      <c r="J88" s="23">
        <f t="shared" si="16"/>
        <v>749200</v>
      </c>
      <c r="K88" s="23">
        <f t="shared" si="17"/>
        <v>128000</v>
      </c>
      <c r="L88" s="23">
        <f t="shared" si="18"/>
        <v>14984000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2:24" x14ac:dyDescent="0.3">
      <c r="B89">
        <f t="shared" si="11"/>
        <v>79</v>
      </c>
      <c r="C89" s="23">
        <f t="shared" si="12"/>
        <v>1290</v>
      </c>
      <c r="D89" s="32">
        <f t="shared" si="13"/>
        <v>1.58</v>
      </c>
      <c r="E89" s="25">
        <f t="shared" si="14"/>
        <v>7.8125E-3</v>
      </c>
      <c r="F89" s="57">
        <f t="shared" si="19"/>
        <v>38408</v>
      </c>
      <c r="G89" s="58">
        <f>VLOOKUP(D89,Upgrade_Speed!D:F,3, TRUE)</f>
        <v>2734022</v>
      </c>
      <c r="H89" s="35">
        <f t="shared" si="20"/>
        <v>75.816000000000003</v>
      </c>
      <c r="I89" s="23">
        <f t="shared" si="15"/>
        <v>12900</v>
      </c>
      <c r="J89" s="23">
        <f t="shared" si="16"/>
        <v>768160</v>
      </c>
      <c r="K89" s="23">
        <f t="shared" si="17"/>
        <v>129000</v>
      </c>
      <c r="L89" s="23">
        <f t="shared" si="18"/>
        <v>15363200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2:24" x14ac:dyDescent="0.3">
      <c r="B90">
        <f t="shared" si="11"/>
        <v>80</v>
      </c>
      <c r="C90" s="23">
        <f t="shared" si="12"/>
        <v>1300</v>
      </c>
      <c r="D90" s="32">
        <f t="shared" si="13"/>
        <v>1.6</v>
      </c>
      <c r="E90" s="25">
        <f t="shared" si="14"/>
        <v>7.7519379844961239E-3</v>
      </c>
      <c r="F90" s="57">
        <f t="shared" si="19"/>
        <v>39368</v>
      </c>
      <c r="G90" s="58">
        <f>VLOOKUP(D90,Upgrade_Speed!D:F,3, TRUE)</f>
        <v>2734022</v>
      </c>
      <c r="H90" s="35">
        <f t="shared" si="20"/>
        <v>77.736000000000004</v>
      </c>
      <c r="I90" s="23">
        <f t="shared" si="15"/>
        <v>13000</v>
      </c>
      <c r="J90" s="23">
        <f t="shared" si="16"/>
        <v>787360</v>
      </c>
      <c r="K90" s="23">
        <f t="shared" si="17"/>
        <v>130000</v>
      </c>
      <c r="L90" s="23">
        <f t="shared" si="18"/>
        <v>15747200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2:24" x14ac:dyDescent="0.3">
      <c r="B91">
        <f t="shared" si="11"/>
        <v>81</v>
      </c>
      <c r="C91" s="23">
        <f t="shared" si="12"/>
        <v>1310</v>
      </c>
      <c r="D91" s="32">
        <f t="shared" si="13"/>
        <v>1.62</v>
      </c>
      <c r="E91" s="25">
        <f t="shared" si="14"/>
        <v>7.6923076923076927E-3</v>
      </c>
      <c r="F91" s="57">
        <f t="shared" si="19"/>
        <v>40340</v>
      </c>
      <c r="G91" s="58">
        <f>VLOOKUP(D91,Upgrade_Speed!D:F,3, TRUE)</f>
        <v>2734022</v>
      </c>
      <c r="H91" s="35">
        <f t="shared" si="20"/>
        <v>79.680000000000007</v>
      </c>
      <c r="I91" s="23">
        <f t="shared" si="15"/>
        <v>13100</v>
      </c>
      <c r="J91" s="23">
        <f t="shared" si="16"/>
        <v>806800</v>
      </c>
      <c r="K91" s="23">
        <f t="shared" si="17"/>
        <v>131000</v>
      </c>
      <c r="L91" s="23">
        <f t="shared" si="18"/>
        <v>16136000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2:24" x14ac:dyDescent="0.3">
      <c r="B92">
        <f t="shared" si="11"/>
        <v>82</v>
      </c>
      <c r="C92" s="23">
        <f t="shared" si="12"/>
        <v>1320</v>
      </c>
      <c r="D92" s="32">
        <f t="shared" si="13"/>
        <v>1.64</v>
      </c>
      <c r="E92" s="25">
        <f t="shared" si="14"/>
        <v>7.6335877862595417E-3</v>
      </c>
      <c r="F92" s="57">
        <f t="shared" si="19"/>
        <v>41324</v>
      </c>
      <c r="G92" s="58">
        <f>VLOOKUP(D92,Upgrade_Speed!D:F,3, TRUE)</f>
        <v>2734022</v>
      </c>
      <c r="H92" s="35">
        <f t="shared" si="20"/>
        <v>81.647999999999996</v>
      </c>
      <c r="I92" s="23">
        <f t="shared" si="15"/>
        <v>13200</v>
      </c>
      <c r="J92" s="23">
        <f t="shared" si="16"/>
        <v>826480</v>
      </c>
      <c r="K92" s="23">
        <f t="shared" si="17"/>
        <v>132000</v>
      </c>
      <c r="L92" s="23">
        <f t="shared" si="18"/>
        <v>16529600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2:24" x14ac:dyDescent="0.3">
      <c r="B93">
        <f t="shared" si="11"/>
        <v>83</v>
      </c>
      <c r="C93" s="23">
        <f t="shared" si="12"/>
        <v>1330</v>
      </c>
      <c r="D93" s="32">
        <f t="shared" si="13"/>
        <v>1.66</v>
      </c>
      <c r="E93" s="25">
        <f t="shared" si="14"/>
        <v>7.575757575757576E-3</v>
      </c>
      <c r="F93" s="57">
        <f t="shared" si="19"/>
        <v>42320</v>
      </c>
      <c r="G93" s="58">
        <f>VLOOKUP(D93,Upgrade_Speed!D:F,3, TRUE)</f>
        <v>2734022</v>
      </c>
      <c r="H93" s="35">
        <f t="shared" si="20"/>
        <v>83.64</v>
      </c>
      <c r="I93" s="23">
        <f t="shared" si="15"/>
        <v>13300</v>
      </c>
      <c r="J93" s="23">
        <f t="shared" si="16"/>
        <v>846400</v>
      </c>
      <c r="K93" s="23">
        <f t="shared" si="17"/>
        <v>133000</v>
      </c>
      <c r="L93" s="23">
        <f t="shared" si="18"/>
        <v>16928000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2:24" x14ac:dyDescent="0.3">
      <c r="B94">
        <f t="shared" si="11"/>
        <v>84</v>
      </c>
      <c r="C94" s="23">
        <f t="shared" si="12"/>
        <v>1340</v>
      </c>
      <c r="D94" s="32">
        <f t="shared" si="13"/>
        <v>1.68</v>
      </c>
      <c r="E94" s="25">
        <f t="shared" si="14"/>
        <v>7.5187969924812026E-3</v>
      </c>
      <c r="F94" s="57">
        <f t="shared" si="19"/>
        <v>43328</v>
      </c>
      <c r="G94" s="58">
        <f>VLOOKUP(D94,Upgrade_Speed!D:F,3, TRUE)</f>
        <v>2734022</v>
      </c>
      <c r="H94" s="35">
        <f t="shared" si="20"/>
        <v>85.656000000000006</v>
      </c>
      <c r="I94" s="23">
        <f t="shared" si="15"/>
        <v>13400</v>
      </c>
      <c r="J94" s="23">
        <f t="shared" si="16"/>
        <v>866560</v>
      </c>
      <c r="K94" s="23">
        <f t="shared" si="17"/>
        <v>134000</v>
      </c>
      <c r="L94" s="23">
        <f t="shared" si="18"/>
        <v>17331200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2:24" x14ac:dyDescent="0.3">
      <c r="B95">
        <f t="shared" si="11"/>
        <v>85</v>
      </c>
      <c r="C95" s="23">
        <f t="shared" si="12"/>
        <v>1350</v>
      </c>
      <c r="D95" s="32">
        <f t="shared" si="13"/>
        <v>1.7</v>
      </c>
      <c r="E95" s="25">
        <f t="shared" si="14"/>
        <v>7.462686567164179E-3</v>
      </c>
      <c r="F95" s="57">
        <f t="shared" si="19"/>
        <v>44348</v>
      </c>
      <c r="G95" s="58">
        <f>VLOOKUP(D95,Upgrade_Speed!D:F,3, TRUE)</f>
        <v>2734022</v>
      </c>
      <c r="H95" s="35">
        <f t="shared" si="20"/>
        <v>87.695999999999998</v>
      </c>
      <c r="I95" s="23">
        <f t="shared" si="15"/>
        <v>13500</v>
      </c>
      <c r="J95" s="23">
        <f t="shared" si="16"/>
        <v>886960</v>
      </c>
      <c r="K95" s="23">
        <f t="shared" si="17"/>
        <v>135000</v>
      </c>
      <c r="L95" s="23">
        <f t="shared" si="18"/>
        <v>17739200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2:24" x14ac:dyDescent="0.3">
      <c r="B96">
        <f t="shared" si="11"/>
        <v>86</v>
      </c>
      <c r="C96" s="23">
        <f t="shared" si="12"/>
        <v>1360</v>
      </c>
      <c r="D96" s="32">
        <f t="shared" si="13"/>
        <v>1.72</v>
      </c>
      <c r="E96" s="25">
        <f t="shared" si="14"/>
        <v>7.4074074074074077E-3</v>
      </c>
      <c r="F96" s="57">
        <f t="shared" si="19"/>
        <v>45380</v>
      </c>
      <c r="G96" s="58">
        <f>VLOOKUP(D96,Upgrade_Speed!D:F,3, TRUE)</f>
        <v>2734022</v>
      </c>
      <c r="H96" s="35">
        <f t="shared" si="20"/>
        <v>89.76</v>
      </c>
      <c r="I96" s="23">
        <f t="shared" si="15"/>
        <v>13600</v>
      </c>
      <c r="J96" s="23">
        <f t="shared" si="16"/>
        <v>907600</v>
      </c>
      <c r="K96" s="23">
        <f t="shared" si="17"/>
        <v>136000</v>
      </c>
      <c r="L96" s="23">
        <f t="shared" si="18"/>
        <v>18152000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2:24" x14ac:dyDescent="0.3">
      <c r="B97">
        <f t="shared" si="11"/>
        <v>87</v>
      </c>
      <c r="C97" s="23">
        <f t="shared" si="12"/>
        <v>1370</v>
      </c>
      <c r="D97" s="32">
        <f t="shared" si="13"/>
        <v>1.74</v>
      </c>
      <c r="E97" s="25">
        <f t="shared" si="14"/>
        <v>7.3529411764705881E-3</v>
      </c>
      <c r="F97" s="57">
        <f t="shared" si="19"/>
        <v>46424</v>
      </c>
      <c r="G97" s="58">
        <f>VLOOKUP(D97,Upgrade_Speed!D:F,3, TRUE)</f>
        <v>2734022</v>
      </c>
      <c r="H97" s="35">
        <f t="shared" si="20"/>
        <v>91.847999999999999</v>
      </c>
      <c r="I97" s="23">
        <f t="shared" si="15"/>
        <v>13700</v>
      </c>
      <c r="J97" s="23">
        <f t="shared" si="16"/>
        <v>928480</v>
      </c>
      <c r="K97" s="23">
        <f t="shared" si="17"/>
        <v>137000</v>
      </c>
      <c r="L97" s="23">
        <f t="shared" si="18"/>
        <v>18569600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2:24" x14ac:dyDescent="0.3">
      <c r="B98">
        <f t="shared" si="11"/>
        <v>88</v>
      </c>
      <c r="C98" s="23">
        <f t="shared" si="12"/>
        <v>1380</v>
      </c>
      <c r="D98" s="32">
        <f t="shared" si="13"/>
        <v>1.76</v>
      </c>
      <c r="E98" s="25">
        <f t="shared" si="14"/>
        <v>7.2992700729927005E-3</v>
      </c>
      <c r="F98" s="57">
        <f t="shared" si="19"/>
        <v>47480</v>
      </c>
      <c r="G98" s="58">
        <f>VLOOKUP(D98,Upgrade_Speed!D:F,3, TRUE)</f>
        <v>2734022</v>
      </c>
      <c r="H98" s="35">
        <f t="shared" si="20"/>
        <v>93.96</v>
      </c>
      <c r="I98" s="23">
        <f t="shared" si="15"/>
        <v>13800</v>
      </c>
      <c r="J98" s="23">
        <f t="shared" si="16"/>
        <v>949600</v>
      </c>
      <c r="K98" s="23">
        <f t="shared" si="17"/>
        <v>138000</v>
      </c>
      <c r="L98" s="23">
        <f t="shared" si="18"/>
        <v>18992000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2:24" x14ac:dyDescent="0.3">
      <c r="B99">
        <f t="shared" si="11"/>
        <v>89</v>
      </c>
      <c r="C99" s="23">
        <f t="shared" si="12"/>
        <v>1390</v>
      </c>
      <c r="D99" s="32">
        <f t="shared" si="13"/>
        <v>1.78</v>
      </c>
      <c r="E99" s="25">
        <f t="shared" si="14"/>
        <v>7.246376811594203E-3</v>
      </c>
      <c r="F99" s="57">
        <f t="shared" si="19"/>
        <v>48548</v>
      </c>
      <c r="G99" s="58">
        <f>VLOOKUP(D99,Upgrade_Speed!D:F,3, TRUE)</f>
        <v>2734022</v>
      </c>
      <c r="H99" s="35">
        <f t="shared" si="20"/>
        <v>96.096000000000004</v>
      </c>
      <c r="I99" s="23">
        <f t="shared" si="15"/>
        <v>13900</v>
      </c>
      <c r="J99" s="23">
        <f t="shared" si="16"/>
        <v>970960</v>
      </c>
      <c r="K99" s="23">
        <f t="shared" si="17"/>
        <v>139000</v>
      </c>
      <c r="L99" s="23">
        <f t="shared" si="18"/>
        <v>19419200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2:24" x14ac:dyDescent="0.3">
      <c r="B100">
        <f t="shared" si="11"/>
        <v>90</v>
      </c>
      <c r="C100" s="23">
        <f t="shared" si="12"/>
        <v>1400</v>
      </c>
      <c r="D100" s="32">
        <f t="shared" si="13"/>
        <v>1.8</v>
      </c>
      <c r="E100" s="25">
        <f t="shared" si="14"/>
        <v>7.1942446043165471E-3</v>
      </c>
      <c r="F100" s="57">
        <f t="shared" si="19"/>
        <v>49628</v>
      </c>
      <c r="G100" s="58">
        <f>VLOOKUP(D100,Upgrade_Speed!D:F,3, TRUE)</f>
        <v>2734022</v>
      </c>
      <c r="H100" s="35">
        <f t="shared" si="20"/>
        <v>98.256</v>
      </c>
      <c r="I100" s="23">
        <f t="shared" si="15"/>
        <v>14000</v>
      </c>
      <c r="J100" s="23">
        <f t="shared" si="16"/>
        <v>992560</v>
      </c>
      <c r="K100" s="23">
        <f t="shared" si="17"/>
        <v>140000</v>
      </c>
      <c r="L100" s="23">
        <f t="shared" si="18"/>
        <v>19851200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2:24" x14ac:dyDescent="0.3">
      <c r="B101">
        <f t="shared" si="11"/>
        <v>91</v>
      </c>
      <c r="C101" s="23">
        <f t="shared" si="12"/>
        <v>1410</v>
      </c>
      <c r="D101" s="32">
        <f t="shared" si="13"/>
        <v>1.82</v>
      </c>
      <c r="E101" s="25">
        <f t="shared" si="14"/>
        <v>7.1428571428571426E-3</v>
      </c>
      <c r="F101" s="57">
        <f t="shared" si="19"/>
        <v>50720</v>
      </c>
      <c r="G101" s="58">
        <f>VLOOKUP(D101,Upgrade_Speed!D:F,3, TRUE)</f>
        <v>2734022</v>
      </c>
      <c r="H101" s="35">
        <f t="shared" si="20"/>
        <v>100.44</v>
      </c>
      <c r="I101" s="23">
        <f t="shared" si="15"/>
        <v>14100</v>
      </c>
      <c r="J101" s="23">
        <f t="shared" si="16"/>
        <v>1014400</v>
      </c>
      <c r="K101" s="23">
        <f t="shared" si="17"/>
        <v>141000</v>
      </c>
      <c r="L101" s="23">
        <f t="shared" si="18"/>
        <v>20288000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2:24" x14ac:dyDescent="0.3">
      <c r="B102">
        <f t="shared" si="11"/>
        <v>92</v>
      </c>
      <c r="C102" s="23">
        <f t="shared" si="12"/>
        <v>1420</v>
      </c>
      <c r="D102" s="32">
        <f t="shared" si="13"/>
        <v>1.84</v>
      </c>
      <c r="E102" s="25">
        <f t="shared" si="14"/>
        <v>7.0921985815602835E-3</v>
      </c>
      <c r="F102" s="57">
        <f t="shared" si="19"/>
        <v>51824</v>
      </c>
      <c r="G102" s="58">
        <f>VLOOKUP(D102,Upgrade_Speed!D:F,3, TRUE)</f>
        <v>2734022</v>
      </c>
      <c r="H102" s="35">
        <f t="shared" si="20"/>
        <v>102.648</v>
      </c>
      <c r="I102" s="23">
        <f t="shared" si="15"/>
        <v>14200</v>
      </c>
      <c r="J102" s="23">
        <f t="shared" si="16"/>
        <v>1036480</v>
      </c>
      <c r="K102" s="23">
        <f t="shared" si="17"/>
        <v>142000</v>
      </c>
      <c r="L102" s="23">
        <f t="shared" si="18"/>
        <v>20729600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2:24" x14ac:dyDescent="0.3">
      <c r="B103">
        <f t="shared" si="11"/>
        <v>93</v>
      </c>
      <c r="C103" s="23">
        <f t="shared" si="12"/>
        <v>1430</v>
      </c>
      <c r="D103" s="32">
        <f t="shared" si="13"/>
        <v>1.86</v>
      </c>
      <c r="E103" s="25">
        <f t="shared" si="14"/>
        <v>7.0422535211267607E-3</v>
      </c>
      <c r="F103" s="57">
        <f t="shared" si="19"/>
        <v>52940</v>
      </c>
      <c r="G103" s="58">
        <f>VLOOKUP(D103,Upgrade_Speed!D:F,3, TRUE)</f>
        <v>2734022</v>
      </c>
      <c r="H103" s="35">
        <f t="shared" si="20"/>
        <v>104.88</v>
      </c>
      <c r="I103" s="23">
        <f t="shared" si="15"/>
        <v>14300</v>
      </c>
      <c r="J103" s="23">
        <f t="shared" si="16"/>
        <v>1058800</v>
      </c>
      <c r="K103" s="23">
        <f t="shared" si="17"/>
        <v>143000</v>
      </c>
      <c r="L103" s="23">
        <f t="shared" si="18"/>
        <v>21176000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2:24" x14ac:dyDescent="0.3">
      <c r="B104">
        <f t="shared" si="11"/>
        <v>94</v>
      </c>
      <c r="C104" s="23">
        <f t="shared" si="12"/>
        <v>1440</v>
      </c>
      <c r="D104" s="32">
        <f t="shared" si="13"/>
        <v>1.88</v>
      </c>
      <c r="E104" s="25">
        <f t="shared" si="14"/>
        <v>6.993006993006993E-3</v>
      </c>
      <c r="F104" s="57">
        <f t="shared" si="19"/>
        <v>54068</v>
      </c>
      <c r="G104" s="58">
        <f>VLOOKUP(D104,Upgrade_Speed!D:F,3, TRUE)</f>
        <v>2734022</v>
      </c>
      <c r="H104" s="35">
        <f t="shared" si="20"/>
        <v>107.136</v>
      </c>
      <c r="I104" s="23">
        <f t="shared" si="15"/>
        <v>14400</v>
      </c>
      <c r="J104" s="23">
        <f t="shared" si="16"/>
        <v>1081360</v>
      </c>
      <c r="K104" s="23">
        <f t="shared" si="17"/>
        <v>144000</v>
      </c>
      <c r="L104" s="23">
        <f t="shared" si="18"/>
        <v>21627200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2:24" x14ac:dyDescent="0.3">
      <c r="B105">
        <f t="shared" si="11"/>
        <v>95</v>
      </c>
      <c r="C105" s="23">
        <f t="shared" si="12"/>
        <v>1450</v>
      </c>
      <c r="D105" s="32">
        <f t="shared" si="13"/>
        <v>1.9</v>
      </c>
      <c r="E105" s="25">
        <f t="shared" si="14"/>
        <v>6.9444444444444441E-3</v>
      </c>
      <c r="F105" s="57">
        <f t="shared" si="19"/>
        <v>55208</v>
      </c>
      <c r="G105" s="58">
        <f>VLOOKUP(D105,Upgrade_Speed!D:F,3, TRUE)</f>
        <v>2734022</v>
      </c>
      <c r="H105" s="35">
        <f t="shared" si="20"/>
        <v>109.416</v>
      </c>
      <c r="I105" s="23">
        <f t="shared" si="15"/>
        <v>14500</v>
      </c>
      <c r="J105" s="23">
        <f t="shared" si="16"/>
        <v>1104160</v>
      </c>
      <c r="K105" s="23">
        <f t="shared" si="17"/>
        <v>145000</v>
      </c>
      <c r="L105" s="23">
        <f t="shared" si="18"/>
        <v>22083200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2:24" x14ac:dyDescent="0.3">
      <c r="B106">
        <f t="shared" si="11"/>
        <v>96</v>
      </c>
      <c r="C106" s="23">
        <f t="shared" si="12"/>
        <v>1460</v>
      </c>
      <c r="D106" s="32">
        <f t="shared" si="13"/>
        <v>1.92</v>
      </c>
      <c r="E106" s="25">
        <f t="shared" si="14"/>
        <v>6.8965517241379309E-3</v>
      </c>
      <c r="F106" s="57">
        <f t="shared" si="19"/>
        <v>56360</v>
      </c>
      <c r="G106" s="58">
        <f>VLOOKUP(D106,Upgrade_Speed!D:F,3, TRUE)</f>
        <v>2734022</v>
      </c>
      <c r="H106" s="35">
        <f t="shared" si="20"/>
        <v>111.72</v>
      </c>
      <c r="I106" s="23">
        <f t="shared" si="15"/>
        <v>14600</v>
      </c>
      <c r="J106" s="23">
        <f t="shared" si="16"/>
        <v>1127200</v>
      </c>
      <c r="K106" s="23">
        <f t="shared" si="17"/>
        <v>146000</v>
      </c>
      <c r="L106" s="23">
        <f t="shared" si="18"/>
        <v>22544000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2:24" x14ac:dyDescent="0.3">
      <c r="B107">
        <f t="shared" si="11"/>
        <v>97</v>
      </c>
      <c r="C107" s="23">
        <f t="shared" si="12"/>
        <v>1470</v>
      </c>
      <c r="D107" s="32">
        <f t="shared" si="13"/>
        <v>1.94</v>
      </c>
      <c r="E107" s="25">
        <f t="shared" si="14"/>
        <v>6.8493150684931503E-3</v>
      </c>
      <c r="F107" s="57">
        <f t="shared" si="19"/>
        <v>57524</v>
      </c>
      <c r="G107" s="58">
        <f>VLOOKUP(D107,Upgrade_Speed!D:F,3, TRUE)</f>
        <v>2734022</v>
      </c>
      <c r="H107" s="35">
        <f t="shared" si="20"/>
        <v>114.048</v>
      </c>
      <c r="I107" s="23">
        <f t="shared" si="15"/>
        <v>14700</v>
      </c>
      <c r="J107" s="23">
        <f t="shared" si="16"/>
        <v>1150480</v>
      </c>
      <c r="K107" s="23">
        <f t="shared" si="17"/>
        <v>147000</v>
      </c>
      <c r="L107" s="23">
        <f t="shared" si="18"/>
        <v>23009600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2:24" x14ac:dyDescent="0.3">
      <c r="B108">
        <f t="shared" si="11"/>
        <v>98</v>
      </c>
      <c r="C108" s="23">
        <f t="shared" si="12"/>
        <v>1480</v>
      </c>
      <c r="D108" s="32">
        <f t="shared" si="13"/>
        <v>1.96</v>
      </c>
      <c r="E108" s="25">
        <f t="shared" si="14"/>
        <v>6.8027210884353739E-3</v>
      </c>
      <c r="F108" s="57">
        <f t="shared" si="19"/>
        <v>58700</v>
      </c>
      <c r="G108" s="58">
        <f>VLOOKUP(D108,Upgrade_Speed!D:F,3, TRUE)</f>
        <v>2734022</v>
      </c>
      <c r="H108" s="35">
        <f t="shared" si="20"/>
        <v>116.4</v>
      </c>
      <c r="I108" s="23">
        <f t="shared" si="15"/>
        <v>14800</v>
      </c>
      <c r="J108" s="23">
        <f t="shared" si="16"/>
        <v>1174000</v>
      </c>
      <c r="K108" s="23">
        <f t="shared" si="17"/>
        <v>148000</v>
      </c>
      <c r="L108" s="23">
        <f t="shared" si="18"/>
        <v>23480000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2:24" x14ac:dyDescent="0.3">
      <c r="B109">
        <f t="shared" si="11"/>
        <v>99</v>
      </c>
      <c r="C109" s="23">
        <f t="shared" si="12"/>
        <v>1490</v>
      </c>
      <c r="D109" s="32">
        <f t="shared" si="13"/>
        <v>1.98</v>
      </c>
      <c r="E109" s="25">
        <f t="shared" si="14"/>
        <v>6.7567567567567571E-3</v>
      </c>
      <c r="F109" s="57">
        <f t="shared" si="19"/>
        <v>59888</v>
      </c>
      <c r="G109" s="58">
        <f>VLOOKUP(D109,Upgrade_Speed!D:F,3, TRUE)</f>
        <v>2734022</v>
      </c>
      <c r="H109" s="35">
        <f t="shared" si="20"/>
        <v>118.776</v>
      </c>
      <c r="I109" s="23">
        <f t="shared" si="15"/>
        <v>14900</v>
      </c>
      <c r="J109" s="23">
        <f t="shared" si="16"/>
        <v>1197760</v>
      </c>
      <c r="K109" s="23">
        <f t="shared" si="17"/>
        <v>149000</v>
      </c>
      <c r="L109" s="23">
        <f t="shared" si="18"/>
        <v>23955200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2:24" x14ac:dyDescent="0.3">
      <c r="B110">
        <f t="shared" si="11"/>
        <v>100</v>
      </c>
      <c r="C110" s="23">
        <f t="shared" si="12"/>
        <v>1500</v>
      </c>
      <c r="D110" s="32">
        <f t="shared" si="13"/>
        <v>2</v>
      </c>
      <c r="E110" s="25">
        <f t="shared" si="14"/>
        <v>6.7114093959731542E-3</v>
      </c>
      <c r="F110" s="57">
        <f t="shared" si="19"/>
        <v>61088</v>
      </c>
      <c r="G110" s="58">
        <f>VLOOKUP(D110,Upgrade_Speed!D:F,3, TRUE)</f>
        <v>2734022</v>
      </c>
      <c r="H110" s="35">
        <f t="shared" si="20"/>
        <v>121.176</v>
      </c>
      <c r="I110" s="23">
        <f t="shared" si="15"/>
        <v>15000</v>
      </c>
      <c r="J110" s="23">
        <f t="shared" si="16"/>
        <v>1221760</v>
      </c>
      <c r="K110" s="23">
        <f t="shared" si="17"/>
        <v>150000</v>
      </c>
      <c r="L110" s="23">
        <f t="shared" si="18"/>
        <v>24435200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2:24" x14ac:dyDescent="0.3">
      <c r="B111">
        <f t="shared" si="11"/>
        <v>101</v>
      </c>
      <c r="C111" s="23">
        <f t="shared" si="12"/>
        <v>1510</v>
      </c>
      <c r="D111" s="32">
        <f t="shared" si="13"/>
        <v>2.02</v>
      </c>
      <c r="E111" s="25">
        <f t="shared" si="14"/>
        <v>6.6666666666666671E-3</v>
      </c>
      <c r="F111" s="57">
        <f t="shared" si="19"/>
        <v>62300</v>
      </c>
      <c r="G111" s="58">
        <f>VLOOKUP(D111,Upgrade_Speed!D:F,3, TRUE)</f>
        <v>2734022</v>
      </c>
      <c r="H111" s="35">
        <f t="shared" si="20"/>
        <v>123.6</v>
      </c>
      <c r="I111" s="23">
        <f t="shared" si="15"/>
        <v>15100</v>
      </c>
      <c r="J111" s="23">
        <f t="shared" si="16"/>
        <v>1246000</v>
      </c>
      <c r="K111" s="23">
        <f t="shared" si="17"/>
        <v>151000</v>
      </c>
      <c r="L111" s="23">
        <f t="shared" si="18"/>
        <v>24920000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2:24" x14ac:dyDescent="0.3">
      <c r="B112">
        <f t="shared" si="11"/>
        <v>102</v>
      </c>
      <c r="C112" s="23">
        <f t="shared" si="12"/>
        <v>1520</v>
      </c>
      <c r="D112" s="32">
        <f t="shared" si="13"/>
        <v>2.04</v>
      </c>
      <c r="E112" s="25">
        <f t="shared" si="14"/>
        <v>6.6225165562913907E-3</v>
      </c>
      <c r="F112" s="57">
        <f t="shared" si="19"/>
        <v>63524</v>
      </c>
      <c r="G112" s="58">
        <f>VLOOKUP(D112,Upgrade_Speed!D:F,3, TRUE)</f>
        <v>2734022</v>
      </c>
      <c r="H112" s="35">
        <f t="shared" si="20"/>
        <v>126.048</v>
      </c>
      <c r="I112" s="23">
        <f t="shared" si="15"/>
        <v>15200</v>
      </c>
      <c r="J112" s="23">
        <f t="shared" si="16"/>
        <v>1270480</v>
      </c>
      <c r="K112" s="23">
        <f t="shared" si="17"/>
        <v>152000</v>
      </c>
      <c r="L112" s="23">
        <f t="shared" si="18"/>
        <v>25409600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2:24" x14ac:dyDescent="0.3">
      <c r="B113">
        <f t="shared" si="11"/>
        <v>103</v>
      </c>
      <c r="C113" s="23">
        <f t="shared" si="12"/>
        <v>1530</v>
      </c>
      <c r="D113" s="32">
        <f t="shared" si="13"/>
        <v>2.06</v>
      </c>
      <c r="E113" s="25">
        <f t="shared" si="14"/>
        <v>6.5789473684210523E-3</v>
      </c>
      <c r="F113" s="57">
        <f t="shared" si="19"/>
        <v>64760</v>
      </c>
      <c r="G113" s="58">
        <f>VLOOKUP(D113,Upgrade_Speed!D:F,3, TRUE)</f>
        <v>2734022</v>
      </c>
      <c r="H113" s="35">
        <f t="shared" si="20"/>
        <v>128.52000000000001</v>
      </c>
      <c r="I113" s="23">
        <f t="shared" si="15"/>
        <v>15300</v>
      </c>
      <c r="J113" s="23">
        <f t="shared" si="16"/>
        <v>1295200</v>
      </c>
      <c r="K113" s="23">
        <f t="shared" si="17"/>
        <v>153000</v>
      </c>
      <c r="L113" s="23">
        <f t="shared" si="18"/>
        <v>25904000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2:24" x14ac:dyDescent="0.3">
      <c r="B114">
        <f t="shared" si="11"/>
        <v>104</v>
      </c>
      <c r="C114" s="23">
        <f t="shared" si="12"/>
        <v>1540</v>
      </c>
      <c r="D114" s="32">
        <f t="shared" si="13"/>
        <v>2.08</v>
      </c>
      <c r="E114" s="25">
        <f t="shared" si="14"/>
        <v>6.5359477124183009E-3</v>
      </c>
      <c r="F114" s="57">
        <f t="shared" si="19"/>
        <v>66008</v>
      </c>
      <c r="G114" s="58">
        <f>VLOOKUP(D114,Upgrade_Speed!D:F,3, TRUE)</f>
        <v>2734022</v>
      </c>
      <c r="H114" s="35">
        <f t="shared" si="20"/>
        <v>131.01599999999999</v>
      </c>
      <c r="I114" s="23">
        <f t="shared" si="15"/>
        <v>15400</v>
      </c>
      <c r="J114" s="23">
        <f t="shared" si="16"/>
        <v>1320160</v>
      </c>
      <c r="K114" s="23">
        <f t="shared" si="17"/>
        <v>154000</v>
      </c>
      <c r="L114" s="23">
        <f t="shared" si="18"/>
        <v>26403200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2:24" x14ac:dyDescent="0.3">
      <c r="B115">
        <f t="shared" si="11"/>
        <v>105</v>
      </c>
      <c r="C115" s="23">
        <f t="shared" si="12"/>
        <v>1550</v>
      </c>
      <c r="D115" s="32">
        <f t="shared" si="13"/>
        <v>2.1</v>
      </c>
      <c r="E115" s="25">
        <f t="shared" si="14"/>
        <v>6.4935064935064939E-3</v>
      </c>
      <c r="F115" s="57">
        <f t="shared" si="19"/>
        <v>67268</v>
      </c>
      <c r="G115" s="58">
        <f>VLOOKUP(D115,Upgrade_Speed!D:F,3, TRUE)</f>
        <v>2734022</v>
      </c>
      <c r="H115" s="35">
        <f t="shared" si="20"/>
        <v>133.536</v>
      </c>
      <c r="I115" s="23">
        <f t="shared" si="15"/>
        <v>15500</v>
      </c>
      <c r="J115" s="23">
        <f t="shared" si="16"/>
        <v>1345360</v>
      </c>
      <c r="K115" s="23">
        <f t="shared" si="17"/>
        <v>155000</v>
      </c>
      <c r="L115" s="23">
        <f t="shared" si="18"/>
        <v>26907200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2:24" x14ac:dyDescent="0.3">
      <c r="B116">
        <f t="shared" si="11"/>
        <v>106</v>
      </c>
      <c r="C116" s="23">
        <f t="shared" si="12"/>
        <v>1560</v>
      </c>
      <c r="D116" s="32">
        <f t="shared" si="13"/>
        <v>2.12</v>
      </c>
      <c r="E116" s="25">
        <f t="shared" si="14"/>
        <v>6.4516129032258064E-3</v>
      </c>
      <c r="F116" s="57">
        <f t="shared" si="19"/>
        <v>68540</v>
      </c>
      <c r="G116" s="58">
        <f>VLOOKUP(D116,Upgrade_Speed!D:F,3, TRUE)</f>
        <v>2734022</v>
      </c>
      <c r="H116" s="35">
        <f t="shared" si="20"/>
        <v>136.08000000000001</v>
      </c>
      <c r="I116" s="23">
        <f t="shared" si="15"/>
        <v>15600</v>
      </c>
      <c r="J116" s="23">
        <f t="shared" si="16"/>
        <v>1370800</v>
      </c>
      <c r="K116" s="23">
        <f t="shared" si="17"/>
        <v>156000</v>
      </c>
      <c r="L116" s="23">
        <f t="shared" si="18"/>
        <v>27416000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2:24" x14ac:dyDescent="0.3">
      <c r="B117">
        <f t="shared" si="11"/>
        <v>107</v>
      </c>
      <c r="C117" s="23">
        <f t="shared" si="12"/>
        <v>1570</v>
      </c>
      <c r="D117" s="32">
        <f t="shared" si="13"/>
        <v>2.14</v>
      </c>
      <c r="E117" s="25">
        <f t="shared" si="14"/>
        <v>6.41025641025641E-3</v>
      </c>
      <c r="F117" s="57">
        <f t="shared" si="19"/>
        <v>69824</v>
      </c>
      <c r="G117" s="58">
        <f>VLOOKUP(D117,Upgrade_Speed!D:F,3, TRUE)</f>
        <v>2734022</v>
      </c>
      <c r="H117" s="35">
        <f t="shared" si="20"/>
        <v>138.648</v>
      </c>
      <c r="I117" s="23">
        <f t="shared" si="15"/>
        <v>15700</v>
      </c>
      <c r="J117" s="23">
        <f t="shared" si="16"/>
        <v>1396480</v>
      </c>
      <c r="K117" s="23">
        <f t="shared" si="17"/>
        <v>157000</v>
      </c>
      <c r="L117" s="23">
        <f t="shared" si="18"/>
        <v>27929600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2:24" x14ac:dyDescent="0.3">
      <c r="B118">
        <f t="shared" si="11"/>
        <v>108</v>
      </c>
      <c r="C118" s="23">
        <f t="shared" si="12"/>
        <v>1580</v>
      </c>
      <c r="D118" s="32">
        <f t="shared" si="13"/>
        <v>2.16</v>
      </c>
      <c r="E118" s="25">
        <f t="shared" si="14"/>
        <v>6.369426751592357E-3</v>
      </c>
      <c r="F118" s="57">
        <f t="shared" si="19"/>
        <v>71120</v>
      </c>
      <c r="G118" s="58">
        <f>VLOOKUP(D118,Upgrade_Speed!D:F,3, TRUE)</f>
        <v>2734022</v>
      </c>
      <c r="H118" s="35">
        <f t="shared" si="20"/>
        <v>141.24</v>
      </c>
      <c r="I118" s="23">
        <f t="shared" si="15"/>
        <v>15800</v>
      </c>
      <c r="J118" s="23">
        <f t="shared" si="16"/>
        <v>1422400</v>
      </c>
      <c r="K118" s="23">
        <f t="shared" si="17"/>
        <v>158000</v>
      </c>
      <c r="L118" s="23">
        <f t="shared" si="18"/>
        <v>28448000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2:24" x14ac:dyDescent="0.3">
      <c r="B119">
        <f t="shared" si="11"/>
        <v>109</v>
      </c>
      <c r="C119" s="23">
        <f t="shared" si="12"/>
        <v>1590</v>
      </c>
      <c r="D119" s="32">
        <f t="shared" si="13"/>
        <v>2.1800000000000002</v>
      </c>
      <c r="E119" s="25">
        <f t="shared" si="14"/>
        <v>6.3291139240506328E-3</v>
      </c>
      <c r="F119" s="57">
        <f t="shared" si="19"/>
        <v>72428</v>
      </c>
      <c r="G119" s="58">
        <f>VLOOKUP(D119,Upgrade_Speed!D:F,3, TRUE)</f>
        <v>2734022</v>
      </c>
      <c r="H119" s="35">
        <f t="shared" si="20"/>
        <v>143.85599999999999</v>
      </c>
      <c r="I119" s="23">
        <f t="shared" si="15"/>
        <v>15900</v>
      </c>
      <c r="J119" s="23">
        <f t="shared" si="16"/>
        <v>1448560</v>
      </c>
      <c r="K119" s="23">
        <f t="shared" si="17"/>
        <v>159000</v>
      </c>
      <c r="L119" s="23">
        <f t="shared" si="18"/>
        <v>28971200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2:24" x14ac:dyDescent="0.3">
      <c r="B120">
        <f t="shared" si="11"/>
        <v>110</v>
      </c>
      <c r="C120" s="23">
        <f t="shared" si="12"/>
        <v>1600</v>
      </c>
      <c r="D120" s="32">
        <f t="shared" si="13"/>
        <v>2.2000000000000002</v>
      </c>
      <c r="E120" s="25">
        <f t="shared" si="14"/>
        <v>6.2893081761006293E-3</v>
      </c>
      <c r="F120" s="57">
        <f t="shared" si="19"/>
        <v>73748</v>
      </c>
      <c r="G120" s="58">
        <f>VLOOKUP(D120,Upgrade_Speed!D:F,3, TRUE)</f>
        <v>2734022</v>
      </c>
      <c r="H120" s="35">
        <f t="shared" si="20"/>
        <v>146.49600000000001</v>
      </c>
      <c r="I120" s="23">
        <f t="shared" si="15"/>
        <v>16000</v>
      </c>
      <c r="J120" s="23">
        <f t="shared" si="16"/>
        <v>1474960</v>
      </c>
      <c r="K120" s="23">
        <f t="shared" si="17"/>
        <v>160000</v>
      </c>
      <c r="L120" s="23">
        <f t="shared" si="18"/>
        <v>29499200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2:24" x14ac:dyDescent="0.3">
      <c r="B121">
        <f t="shared" si="11"/>
        <v>111</v>
      </c>
      <c r="C121" s="23">
        <f t="shared" si="12"/>
        <v>1610</v>
      </c>
      <c r="D121" s="32">
        <f t="shared" si="13"/>
        <v>2.2200000000000002</v>
      </c>
      <c r="E121" s="25">
        <f t="shared" si="14"/>
        <v>6.2500000000000003E-3</v>
      </c>
      <c r="F121" s="57">
        <f t="shared" si="19"/>
        <v>75080</v>
      </c>
      <c r="G121" s="58">
        <f>VLOOKUP(D121,Upgrade_Speed!D:F,3, TRUE)</f>
        <v>2734022</v>
      </c>
      <c r="H121" s="35">
        <f t="shared" si="20"/>
        <v>149.16</v>
      </c>
      <c r="I121" s="23">
        <f t="shared" si="15"/>
        <v>16100</v>
      </c>
      <c r="J121" s="23">
        <f t="shared" si="16"/>
        <v>1501600</v>
      </c>
      <c r="K121" s="23">
        <f t="shared" si="17"/>
        <v>161000</v>
      </c>
      <c r="L121" s="23">
        <f t="shared" si="18"/>
        <v>30032000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2:24" x14ac:dyDescent="0.3">
      <c r="B122">
        <f t="shared" si="11"/>
        <v>112</v>
      </c>
      <c r="C122" s="23">
        <f t="shared" si="12"/>
        <v>1620</v>
      </c>
      <c r="D122" s="32">
        <f t="shared" si="13"/>
        <v>2.2400000000000002</v>
      </c>
      <c r="E122" s="25">
        <f t="shared" si="14"/>
        <v>6.2111801242236021E-3</v>
      </c>
      <c r="F122" s="57">
        <f t="shared" si="19"/>
        <v>76424</v>
      </c>
      <c r="G122" s="58">
        <f>VLOOKUP(D122,Upgrade_Speed!D:F,3, TRUE)</f>
        <v>2734022</v>
      </c>
      <c r="H122" s="35">
        <f t="shared" si="20"/>
        <v>151.84800000000001</v>
      </c>
      <c r="I122" s="23">
        <f t="shared" si="15"/>
        <v>16200</v>
      </c>
      <c r="J122" s="23">
        <f t="shared" si="16"/>
        <v>1528480</v>
      </c>
      <c r="K122" s="23">
        <f t="shared" si="17"/>
        <v>162000</v>
      </c>
      <c r="L122" s="23">
        <f t="shared" si="18"/>
        <v>30569600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2:24" x14ac:dyDescent="0.3">
      <c r="B123">
        <f t="shared" si="11"/>
        <v>113</v>
      </c>
      <c r="C123" s="23">
        <f t="shared" si="12"/>
        <v>1630</v>
      </c>
      <c r="D123" s="32">
        <f t="shared" si="13"/>
        <v>2.2599999999999998</v>
      </c>
      <c r="E123" s="25">
        <f t="shared" si="14"/>
        <v>6.1728395061728392E-3</v>
      </c>
      <c r="F123" s="57">
        <f t="shared" si="19"/>
        <v>77780</v>
      </c>
      <c r="G123" s="58">
        <f>VLOOKUP(D123,Upgrade_Speed!D:F,3, TRUE)</f>
        <v>2734022</v>
      </c>
      <c r="H123" s="35">
        <f t="shared" si="20"/>
        <v>154.56</v>
      </c>
      <c r="I123" s="23">
        <f t="shared" si="15"/>
        <v>16300</v>
      </c>
      <c r="J123" s="23">
        <f t="shared" si="16"/>
        <v>1555600</v>
      </c>
      <c r="K123" s="23">
        <f t="shared" si="17"/>
        <v>163000</v>
      </c>
      <c r="L123" s="23">
        <f t="shared" si="18"/>
        <v>31112000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2:24" x14ac:dyDescent="0.3">
      <c r="B124">
        <f t="shared" si="11"/>
        <v>114</v>
      </c>
      <c r="C124" s="23">
        <f t="shared" si="12"/>
        <v>1640</v>
      </c>
      <c r="D124" s="32">
        <f t="shared" si="13"/>
        <v>2.2799999999999998</v>
      </c>
      <c r="E124" s="25">
        <f t="shared" si="14"/>
        <v>6.1349693251533744E-3</v>
      </c>
      <c r="F124" s="57">
        <f t="shared" si="19"/>
        <v>79148</v>
      </c>
      <c r="G124" s="58">
        <f>VLOOKUP(D124,Upgrade_Speed!D:F,3, TRUE)</f>
        <v>2734022</v>
      </c>
      <c r="H124" s="35">
        <f t="shared" si="20"/>
        <v>157.29599999999999</v>
      </c>
      <c r="I124" s="23">
        <f t="shared" si="15"/>
        <v>16400</v>
      </c>
      <c r="J124" s="23">
        <f t="shared" si="16"/>
        <v>1582960</v>
      </c>
      <c r="K124" s="23">
        <f t="shared" si="17"/>
        <v>164000</v>
      </c>
      <c r="L124" s="23">
        <f t="shared" si="18"/>
        <v>31659200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2:24" x14ac:dyDescent="0.3">
      <c r="B125">
        <f t="shared" si="11"/>
        <v>115</v>
      </c>
      <c r="C125" s="23">
        <f t="shared" si="12"/>
        <v>1650</v>
      </c>
      <c r="D125" s="32">
        <f t="shared" si="13"/>
        <v>2.2999999999999998</v>
      </c>
      <c r="E125" s="25">
        <f t="shared" si="14"/>
        <v>6.0975609756097563E-3</v>
      </c>
      <c r="F125" s="57">
        <f t="shared" si="19"/>
        <v>80528</v>
      </c>
      <c r="G125" s="58">
        <f>VLOOKUP(D125,Upgrade_Speed!D:F,3, TRUE)</f>
        <v>2734022</v>
      </c>
      <c r="H125" s="35">
        <f t="shared" si="20"/>
        <v>160.05600000000001</v>
      </c>
      <c r="I125" s="23">
        <f t="shared" si="15"/>
        <v>16500</v>
      </c>
      <c r="J125" s="23">
        <f t="shared" si="16"/>
        <v>1610560</v>
      </c>
      <c r="K125" s="23">
        <f t="shared" si="17"/>
        <v>165000</v>
      </c>
      <c r="L125" s="23">
        <f t="shared" si="18"/>
        <v>32211200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2:24" x14ac:dyDescent="0.3">
      <c r="B126">
        <f t="shared" si="11"/>
        <v>116</v>
      </c>
      <c r="C126" s="23">
        <f t="shared" si="12"/>
        <v>1660</v>
      </c>
      <c r="D126" s="32">
        <f t="shared" si="13"/>
        <v>2.3199999999999998</v>
      </c>
      <c r="E126" s="25">
        <f t="shared" si="14"/>
        <v>6.0606060606060606E-3</v>
      </c>
      <c r="F126" s="57">
        <f t="shared" si="19"/>
        <v>81920</v>
      </c>
      <c r="G126" s="58">
        <f>VLOOKUP(D126,Upgrade_Speed!D:F,3, TRUE)</f>
        <v>2734022</v>
      </c>
      <c r="H126" s="35">
        <f t="shared" si="20"/>
        <v>162.84</v>
      </c>
      <c r="I126" s="23">
        <f t="shared" si="15"/>
        <v>16600</v>
      </c>
      <c r="J126" s="23">
        <f t="shared" si="16"/>
        <v>1638400</v>
      </c>
      <c r="K126" s="23">
        <f t="shared" si="17"/>
        <v>166000</v>
      </c>
      <c r="L126" s="23">
        <f t="shared" si="18"/>
        <v>32768000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2:24" x14ac:dyDescent="0.3">
      <c r="B127">
        <f t="shared" si="11"/>
        <v>117</v>
      </c>
      <c r="C127" s="23">
        <f t="shared" si="12"/>
        <v>1670</v>
      </c>
      <c r="D127" s="32">
        <f t="shared" si="13"/>
        <v>2.34</v>
      </c>
      <c r="E127" s="25">
        <f t="shared" si="14"/>
        <v>6.024096385542169E-3</v>
      </c>
      <c r="F127" s="57">
        <f t="shared" si="19"/>
        <v>83324</v>
      </c>
      <c r="G127" s="58">
        <f>VLOOKUP(D127,Upgrade_Speed!D:F,3, TRUE)</f>
        <v>2734022</v>
      </c>
      <c r="H127" s="35">
        <f t="shared" si="20"/>
        <v>165.648</v>
      </c>
      <c r="I127" s="23">
        <f t="shared" si="15"/>
        <v>16700</v>
      </c>
      <c r="J127" s="23">
        <f t="shared" si="16"/>
        <v>1666480</v>
      </c>
      <c r="K127" s="23">
        <f t="shared" si="17"/>
        <v>167000</v>
      </c>
      <c r="L127" s="23">
        <f t="shared" si="18"/>
        <v>33329600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2:24" x14ac:dyDescent="0.3">
      <c r="B128">
        <f t="shared" si="11"/>
        <v>118</v>
      </c>
      <c r="C128" s="23">
        <f t="shared" si="12"/>
        <v>1680</v>
      </c>
      <c r="D128" s="32">
        <f t="shared" si="13"/>
        <v>2.36</v>
      </c>
      <c r="E128" s="25">
        <f t="shared" si="14"/>
        <v>5.9880239520958087E-3</v>
      </c>
      <c r="F128" s="57">
        <f t="shared" si="19"/>
        <v>84740</v>
      </c>
      <c r="G128" s="58">
        <f>VLOOKUP(D128,Upgrade_Speed!D:F,3, TRUE)</f>
        <v>2734022</v>
      </c>
      <c r="H128" s="35">
        <f t="shared" si="20"/>
        <v>168.48</v>
      </c>
      <c r="I128" s="23">
        <f t="shared" si="15"/>
        <v>16800</v>
      </c>
      <c r="J128" s="23">
        <f t="shared" si="16"/>
        <v>1694800</v>
      </c>
      <c r="K128" s="23">
        <f t="shared" si="17"/>
        <v>168000</v>
      </c>
      <c r="L128" s="23">
        <f t="shared" si="18"/>
        <v>33896000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2:24" x14ac:dyDescent="0.3">
      <c r="B129">
        <f t="shared" si="11"/>
        <v>119</v>
      </c>
      <c r="C129" s="23">
        <f t="shared" si="12"/>
        <v>1690</v>
      </c>
      <c r="D129" s="32">
        <f t="shared" si="13"/>
        <v>2.38</v>
      </c>
      <c r="E129" s="25">
        <f t="shared" si="14"/>
        <v>5.9523809523809521E-3</v>
      </c>
      <c r="F129" s="57">
        <f t="shared" si="19"/>
        <v>86168</v>
      </c>
      <c r="G129" s="58">
        <f>VLOOKUP(D129,Upgrade_Speed!D:F,3, TRUE)</f>
        <v>2734022</v>
      </c>
      <c r="H129" s="35">
        <f t="shared" si="20"/>
        <v>171.33600000000001</v>
      </c>
      <c r="I129" s="23">
        <f t="shared" si="15"/>
        <v>16900</v>
      </c>
      <c r="J129" s="23">
        <f t="shared" si="16"/>
        <v>1723360</v>
      </c>
      <c r="K129" s="23">
        <f t="shared" si="17"/>
        <v>169000</v>
      </c>
      <c r="L129" s="23">
        <f t="shared" si="18"/>
        <v>34467200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2:24" x14ac:dyDescent="0.3">
      <c r="B130">
        <f t="shared" si="11"/>
        <v>120</v>
      </c>
      <c r="C130" s="23">
        <f t="shared" si="12"/>
        <v>1700</v>
      </c>
      <c r="D130" s="32">
        <f t="shared" si="13"/>
        <v>2.4</v>
      </c>
      <c r="E130" s="25">
        <f t="shared" si="14"/>
        <v>5.9171597633136093E-3</v>
      </c>
      <c r="F130" s="57">
        <f t="shared" si="19"/>
        <v>87608</v>
      </c>
      <c r="G130" s="58">
        <f>VLOOKUP(D130,Upgrade_Speed!D:F,3, TRUE)</f>
        <v>2734022</v>
      </c>
      <c r="H130" s="35">
        <f t="shared" si="20"/>
        <v>174.21600000000001</v>
      </c>
      <c r="I130" s="23">
        <f t="shared" si="15"/>
        <v>17000</v>
      </c>
      <c r="J130" s="23">
        <f t="shared" si="16"/>
        <v>1752160</v>
      </c>
      <c r="K130" s="23">
        <f t="shared" si="17"/>
        <v>170000</v>
      </c>
      <c r="L130" s="23">
        <f t="shared" si="18"/>
        <v>35043200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2:24" x14ac:dyDescent="0.3">
      <c r="B131">
        <f t="shared" si="11"/>
        <v>121</v>
      </c>
      <c r="C131" s="23">
        <f t="shared" si="12"/>
        <v>1710</v>
      </c>
      <c r="D131" s="32">
        <f t="shared" si="13"/>
        <v>2.42</v>
      </c>
      <c r="E131" s="25">
        <f t="shared" si="14"/>
        <v>5.8823529411764705E-3</v>
      </c>
      <c r="F131" s="57">
        <f t="shared" si="19"/>
        <v>89060</v>
      </c>
      <c r="G131" s="58">
        <f>VLOOKUP(D131,Upgrade_Speed!D:F,3, TRUE)</f>
        <v>2734022</v>
      </c>
      <c r="H131" s="35">
        <f t="shared" si="20"/>
        <v>177.12</v>
      </c>
      <c r="I131" s="23">
        <f t="shared" si="15"/>
        <v>17100</v>
      </c>
      <c r="J131" s="23">
        <f t="shared" si="16"/>
        <v>1781200</v>
      </c>
      <c r="K131" s="23">
        <f t="shared" si="17"/>
        <v>171000</v>
      </c>
      <c r="L131" s="23">
        <f t="shared" si="18"/>
        <v>35624000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2:24" x14ac:dyDescent="0.3">
      <c r="B132">
        <f t="shared" si="11"/>
        <v>122</v>
      </c>
      <c r="C132" s="23">
        <f t="shared" si="12"/>
        <v>1720</v>
      </c>
      <c r="D132" s="32">
        <f t="shared" si="13"/>
        <v>2.44</v>
      </c>
      <c r="E132" s="25">
        <f t="shared" si="14"/>
        <v>5.8479532163742687E-3</v>
      </c>
      <c r="F132" s="57">
        <f t="shared" si="19"/>
        <v>90524</v>
      </c>
      <c r="G132" s="58">
        <f>VLOOKUP(D132,Upgrade_Speed!D:F,3, TRUE)</f>
        <v>2734022</v>
      </c>
      <c r="H132" s="35">
        <f t="shared" si="20"/>
        <v>180.048</v>
      </c>
      <c r="I132" s="23">
        <f t="shared" si="15"/>
        <v>17200</v>
      </c>
      <c r="J132" s="23">
        <f t="shared" si="16"/>
        <v>1810480</v>
      </c>
      <c r="K132" s="23">
        <f t="shared" si="17"/>
        <v>172000</v>
      </c>
      <c r="L132" s="23">
        <f t="shared" si="18"/>
        <v>36209600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2:24" x14ac:dyDescent="0.3">
      <c r="B133">
        <f t="shared" si="11"/>
        <v>123</v>
      </c>
      <c r="C133" s="23">
        <f t="shared" si="12"/>
        <v>1730</v>
      </c>
      <c r="D133" s="32">
        <f t="shared" si="13"/>
        <v>2.46</v>
      </c>
      <c r="E133" s="25">
        <f t="shared" si="14"/>
        <v>5.8139534883720929E-3</v>
      </c>
      <c r="F133" s="57">
        <f t="shared" si="19"/>
        <v>92000</v>
      </c>
      <c r="G133" s="58">
        <f>VLOOKUP(D133,Upgrade_Speed!D:F,3, TRUE)</f>
        <v>2734022</v>
      </c>
      <c r="H133" s="35">
        <f t="shared" si="20"/>
        <v>183</v>
      </c>
      <c r="I133" s="23">
        <f t="shared" si="15"/>
        <v>17300</v>
      </c>
      <c r="J133" s="23">
        <f t="shared" si="16"/>
        <v>1840000</v>
      </c>
      <c r="K133" s="23">
        <f t="shared" si="17"/>
        <v>173000</v>
      </c>
      <c r="L133" s="23">
        <f t="shared" si="18"/>
        <v>36800000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2:24" x14ac:dyDescent="0.3">
      <c r="B134">
        <f t="shared" si="11"/>
        <v>124</v>
      </c>
      <c r="C134" s="23">
        <f t="shared" si="12"/>
        <v>1740</v>
      </c>
      <c r="D134" s="32">
        <f t="shared" si="13"/>
        <v>2.48</v>
      </c>
      <c r="E134" s="25">
        <f t="shared" si="14"/>
        <v>5.7803468208092483E-3</v>
      </c>
      <c r="F134" s="57">
        <f t="shared" si="19"/>
        <v>93488</v>
      </c>
      <c r="G134" s="58">
        <f>VLOOKUP(D134,Upgrade_Speed!D:F,3, TRUE)</f>
        <v>2734022</v>
      </c>
      <c r="H134" s="35">
        <f t="shared" si="20"/>
        <v>185.976</v>
      </c>
      <c r="I134" s="23">
        <f t="shared" si="15"/>
        <v>17400</v>
      </c>
      <c r="J134" s="23">
        <f t="shared" si="16"/>
        <v>1869760</v>
      </c>
      <c r="K134" s="23">
        <f t="shared" si="17"/>
        <v>174000</v>
      </c>
      <c r="L134" s="23">
        <f t="shared" si="18"/>
        <v>37395200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2:24" x14ac:dyDescent="0.3">
      <c r="B135">
        <f t="shared" si="11"/>
        <v>125</v>
      </c>
      <c r="C135" s="23">
        <f t="shared" si="12"/>
        <v>1750</v>
      </c>
      <c r="D135" s="32">
        <f t="shared" si="13"/>
        <v>2.5</v>
      </c>
      <c r="E135" s="25">
        <f t="shared" si="14"/>
        <v>5.7471264367816091E-3</v>
      </c>
      <c r="F135" s="57">
        <f t="shared" si="19"/>
        <v>94988</v>
      </c>
      <c r="G135" s="58">
        <f>VLOOKUP(D135,Upgrade_Speed!D:F,3, TRUE)</f>
        <v>2734022</v>
      </c>
      <c r="H135" s="35">
        <f t="shared" si="20"/>
        <v>188.976</v>
      </c>
      <c r="I135" s="23">
        <f t="shared" si="15"/>
        <v>17500</v>
      </c>
      <c r="J135" s="23">
        <f t="shared" si="16"/>
        <v>1899760</v>
      </c>
      <c r="K135" s="23">
        <f t="shared" si="17"/>
        <v>175000</v>
      </c>
      <c r="L135" s="23">
        <f t="shared" si="18"/>
        <v>37995200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2:24" x14ac:dyDescent="0.3">
      <c r="B136">
        <f t="shared" si="11"/>
        <v>126</v>
      </c>
      <c r="C136" s="23">
        <f t="shared" si="12"/>
        <v>1760</v>
      </c>
      <c r="D136" s="32">
        <f t="shared" si="13"/>
        <v>2.52</v>
      </c>
      <c r="E136" s="25">
        <f t="shared" si="14"/>
        <v>5.7142857142857143E-3</v>
      </c>
      <c r="F136" s="57">
        <f t="shared" si="19"/>
        <v>96500</v>
      </c>
      <c r="G136" s="58">
        <f>VLOOKUP(D136,Upgrade_Speed!D:F,3, TRUE)</f>
        <v>2734022</v>
      </c>
      <c r="H136" s="35">
        <f t="shared" si="20"/>
        <v>192</v>
      </c>
      <c r="I136" s="23">
        <f t="shared" si="15"/>
        <v>17600</v>
      </c>
      <c r="J136" s="23">
        <f t="shared" si="16"/>
        <v>1930000</v>
      </c>
      <c r="K136" s="23">
        <f t="shared" si="17"/>
        <v>176000</v>
      </c>
      <c r="L136" s="23">
        <f t="shared" si="18"/>
        <v>38600000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2:24" x14ac:dyDescent="0.3">
      <c r="B137">
        <f t="shared" si="11"/>
        <v>127</v>
      </c>
      <c r="C137" s="23">
        <f t="shared" si="12"/>
        <v>1770</v>
      </c>
      <c r="D137" s="32">
        <f t="shared" si="13"/>
        <v>2.54</v>
      </c>
      <c r="E137" s="25">
        <f t="shared" si="14"/>
        <v>5.681818181818182E-3</v>
      </c>
      <c r="F137" s="57">
        <f t="shared" si="19"/>
        <v>98024</v>
      </c>
      <c r="G137" s="58">
        <f>VLOOKUP(D137,Upgrade_Speed!D:F,3, TRUE)</f>
        <v>2734022</v>
      </c>
      <c r="H137" s="35">
        <f t="shared" si="20"/>
        <v>195.048</v>
      </c>
      <c r="I137" s="23">
        <f t="shared" si="15"/>
        <v>17700</v>
      </c>
      <c r="J137" s="23">
        <f t="shared" si="16"/>
        <v>1960480</v>
      </c>
      <c r="K137" s="23">
        <f t="shared" si="17"/>
        <v>177000</v>
      </c>
      <c r="L137" s="23">
        <f t="shared" si="18"/>
        <v>39209600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2:24" x14ac:dyDescent="0.3">
      <c r="B138">
        <f t="shared" si="11"/>
        <v>128</v>
      </c>
      <c r="C138" s="23">
        <f t="shared" si="12"/>
        <v>1780</v>
      </c>
      <c r="D138" s="32">
        <f t="shared" si="13"/>
        <v>2.56</v>
      </c>
      <c r="E138" s="25">
        <f t="shared" si="14"/>
        <v>5.6497175141242938E-3</v>
      </c>
      <c r="F138" s="57">
        <f t="shared" si="19"/>
        <v>99560</v>
      </c>
      <c r="G138" s="58">
        <f>VLOOKUP(D138,Upgrade_Speed!D:F,3, TRUE)</f>
        <v>2734022</v>
      </c>
      <c r="H138" s="35">
        <f t="shared" si="20"/>
        <v>198.12</v>
      </c>
      <c r="I138" s="23">
        <f t="shared" si="15"/>
        <v>17800</v>
      </c>
      <c r="J138" s="23">
        <f t="shared" si="16"/>
        <v>1991200</v>
      </c>
      <c r="K138" s="23">
        <f t="shared" si="17"/>
        <v>178000</v>
      </c>
      <c r="L138" s="23">
        <f t="shared" si="18"/>
        <v>39824000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2:24" x14ac:dyDescent="0.3">
      <c r="B139">
        <f t="shared" si="11"/>
        <v>129</v>
      </c>
      <c r="C139" s="23">
        <f t="shared" si="12"/>
        <v>1790</v>
      </c>
      <c r="D139" s="32">
        <f t="shared" si="13"/>
        <v>2.58</v>
      </c>
      <c r="E139" s="25">
        <f t="shared" si="14"/>
        <v>5.6179775280898875E-3</v>
      </c>
      <c r="F139" s="57">
        <f t="shared" si="19"/>
        <v>101108</v>
      </c>
      <c r="G139" s="58">
        <f>VLOOKUP(D139,Upgrade_Speed!D:F,3, TRUE)</f>
        <v>2734022</v>
      </c>
      <c r="H139" s="35">
        <f t="shared" si="20"/>
        <v>201.21600000000001</v>
      </c>
      <c r="I139" s="23">
        <f t="shared" si="15"/>
        <v>17900</v>
      </c>
      <c r="J139" s="23">
        <f t="shared" si="16"/>
        <v>2022160</v>
      </c>
      <c r="K139" s="23">
        <f t="shared" si="17"/>
        <v>179000</v>
      </c>
      <c r="L139" s="23">
        <f t="shared" si="18"/>
        <v>40443200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2:24" x14ac:dyDescent="0.3">
      <c r="B140">
        <f t="shared" ref="B140:B203" si="21">B139+1</f>
        <v>130</v>
      </c>
      <c r="C140" s="23">
        <f t="shared" ref="C140:C203" si="22">C139+$D$6</f>
        <v>1800</v>
      </c>
      <c r="D140" s="32">
        <f t="shared" ref="D140:D203" si="23">(C140-$C$10)/$C$10</f>
        <v>2.6</v>
      </c>
      <c r="E140" s="25">
        <f t="shared" ref="E140:E203" si="24">(C140-C139)/C139</f>
        <v>5.5865921787709499E-3</v>
      </c>
      <c r="F140" s="57">
        <f t="shared" si="19"/>
        <v>102668</v>
      </c>
      <c r="G140" s="58">
        <f>VLOOKUP(D140,Upgrade_Speed!D:F,3, TRUE)</f>
        <v>2734022</v>
      </c>
      <c r="H140" s="35">
        <f t="shared" si="20"/>
        <v>204.33600000000001</v>
      </c>
      <c r="I140" s="23">
        <f t="shared" ref="I140:I203" si="25">C140*$F$6</f>
        <v>18000</v>
      </c>
      <c r="J140" s="23">
        <f t="shared" ref="J140:J203" si="26">F140*$G$6</f>
        <v>2053360</v>
      </c>
      <c r="K140" s="23">
        <f t="shared" ref="K140:K203" si="27">I140*$F$6</f>
        <v>180000</v>
      </c>
      <c r="L140" s="23">
        <f t="shared" ref="L140:L203" si="28">J140*$G$6</f>
        <v>41067200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spans="2:24" x14ac:dyDescent="0.3">
      <c r="B141">
        <f t="shared" si="21"/>
        <v>131</v>
      </c>
      <c r="C141" s="23">
        <f t="shared" si="22"/>
        <v>1810</v>
      </c>
      <c r="D141" s="32">
        <f t="shared" si="23"/>
        <v>2.62</v>
      </c>
      <c r="E141" s="25">
        <f t="shared" si="24"/>
        <v>5.5555555555555558E-3</v>
      </c>
      <c r="F141" s="57">
        <f t="shared" ref="F141:F204" si="29">F140+$E$6*B141</f>
        <v>104240</v>
      </c>
      <c r="G141" s="58">
        <f>VLOOKUP(D141,Upgrade_Speed!D:F,3, TRUE)</f>
        <v>2734022</v>
      </c>
      <c r="H141" s="35">
        <f t="shared" ref="H141:H204" si="30">(F141-$F$11)/$F$11</f>
        <v>207.48</v>
      </c>
      <c r="I141" s="23">
        <f t="shared" si="25"/>
        <v>18100</v>
      </c>
      <c r="J141" s="23">
        <f t="shared" si="26"/>
        <v>2084800</v>
      </c>
      <c r="K141" s="23">
        <f t="shared" si="27"/>
        <v>181000</v>
      </c>
      <c r="L141" s="23">
        <f t="shared" si="28"/>
        <v>41696000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2:24" x14ac:dyDescent="0.3">
      <c r="B142">
        <f t="shared" si="21"/>
        <v>132</v>
      </c>
      <c r="C142" s="23">
        <f t="shared" si="22"/>
        <v>1820</v>
      </c>
      <c r="D142" s="32">
        <f t="shared" si="23"/>
        <v>2.64</v>
      </c>
      <c r="E142" s="25">
        <f t="shared" si="24"/>
        <v>5.5248618784530384E-3</v>
      </c>
      <c r="F142" s="57">
        <f t="shared" si="29"/>
        <v>105824</v>
      </c>
      <c r="G142" s="58">
        <f>VLOOKUP(D142,Upgrade_Speed!D:F,3, TRUE)</f>
        <v>2734022</v>
      </c>
      <c r="H142" s="35">
        <f t="shared" si="30"/>
        <v>210.648</v>
      </c>
      <c r="I142" s="23">
        <f t="shared" si="25"/>
        <v>18200</v>
      </c>
      <c r="J142" s="23">
        <f t="shared" si="26"/>
        <v>2116480</v>
      </c>
      <c r="K142" s="23">
        <f t="shared" si="27"/>
        <v>182000</v>
      </c>
      <c r="L142" s="23">
        <f t="shared" si="28"/>
        <v>42329600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2:24" x14ac:dyDescent="0.3">
      <c r="B143">
        <f t="shared" si="21"/>
        <v>133</v>
      </c>
      <c r="C143" s="23">
        <f t="shared" si="22"/>
        <v>1830</v>
      </c>
      <c r="D143" s="32">
        <f t="shared" si="23"/>
        <v>2.66</v>
      </c>
      <c r="E143" s="25">
        <f t="shared" si="24"/>
        <v>5.4945054945054949E-3</v>
      </c>
      <c r="F143" s="57">
        <f t="shared" si="29"/>
        <v>107420</v>
      </c>
      <c r="G143" s="58">
        <f>VLOOKUP(D143,Upgrade_Speed!D:F,3, TRUE)</f>
        <v>2734022</v>
      </c>
      <c r="H143" s="35">
        <f t="shared" si="30"/>
        <v>213.84</v>
      </c>
      <c r="I143" s="23">
        <f t="shared" si="25"/>
        <v>18300</v>
      </c>
      <c r="J143" s="23">
        <f t="shared" si="26"/>
        <v>2148400</v>
      </c>
      <c r="K143" s="23">
        <f t="shared" si="27"/>
        <v>183000</v>
      </c>
      <c r="L143" s="23">
        <f t="shared" si="28"/>
        <v>42968000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2:24" x14ac:dyDescent="0.3">
      <c r="B144">
        <f t="shared" si="21"/>
        <v>134</v>
      </c>
      <c r="C144" s="23">
        <f t="shared" si="22"/>
        <v>1840</v>
      </c>
      <c r="D144" s="32">
        <f t="shared" si="23"/>
        <v>2.68</v>
      </c>
      <c r="E144" s="25">
        <f t="shared" si="24"/>
        <v>5.4644808743169399E-3</v>
      </c>
      <c r="F144" s="57">
        <f t="shared" si="29"/>
        <v>109028</v>
      </c>
      <c r="G144" s="58">
        <f>VLOOKUP(D144,Upgrade_Speed!D:F,3, TRUE)</f>
        <v>2734022</v>
      </c>
      <c r="H144" s="35">
        <f t="shared" si="30"/>
        <v>217.05600000000001</v>
      </c>
      <c r="I144" s="23">
        <f t="shared" si="25"/>
        <v>18400</v>
      </c>
      <c r="J144" s="23">
        <f t="shared" si="26"/>
        <v>2180560</v>
      </c>
      <c r="K144" s="23">
        <f t="shared" si="27"/>
        <v>184000</v>
      </c>
      <c r="L144" s="23">
        <f t="shared" si="28"/>
        <v>43611200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2:24" x14ac:dyDescent="0.3">
      <c r="B145">
        <f t="shared" si="21"/>
        <v>135</v>
      </c>
      <c r="C145" s="23">
        <f t="shared" si="22"/>
        <v>1850</v>
      </c>
      <c r="D145" s="32">
        <f t="shared" si="23"/>
        <v>2.7</v>
      </c>
      <c r="E145" s="25">
        <f t="shared" si="24"/>
        <v>5.434782608695652E-3</v>
      </c>
      <c r="F145" s="57">
        <f t="shared" si="29"/>
        <v>110648</v>
      </c>
      <c r="G145" s="58">
        <f>VLOOKUP(D145,Upgrade_Speed!D:F,3, TRUE)</f>
        <v>2734022</v>
      </c>
      <c r="H145" s="35">
        <f t="shared" si="30"/>
        <v>220.29599999999999</v>
      </c>
      <c r="I145" s="23">
        <f t="shared" si="25"/>
        <v>18500</v>
      </c>
      <c r="J145" s="23">
        <f t="shared" si="26"/>
        <v>2212960</v>
      </c>
      <c r="K145" s="23">
        <f t="shared" si="27"/>
        <v>185000</v>
      </c>
      <c r="L145" s="23">
        <f t="shared" si="28"/>
        <v>44259200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2:24" x14ac:dyDescent="0.3">
      <c r="B146">
        <f t="shared" si="21"/>
        <v>136</v>
      </c>
      <c r="C146" s="23">
        <f t="shared" si="22"/>
        <v>1860</v>
      </c>
      <c r="D146" s="32">
        <f t="shared" si="23"/>
        <v>2.72</v>
      </c>
      <c r="E146" s="25">
        <f t="shared" si="24"/>
        <v>5.4054054054054057E-3</v>
      </c>
      <c r="F146" s="57">
        <f t="shared" si="29"/>
        <v>112280</v>
      </c>
      <c r="G146" s="58">
        <f>VLOOKUP(D146,Upgrade_Speed!D:F,3, TRUE)</f>
        <v>2734022</v>
      </c>
      <c r="H146" s="35">
        <f t="shared" si="30"/>
        <v>223.56</v>
      </c>
      <c r="I146" s="23">
        <f t="shared" si="25"/>
        <v>18600</v>
      </c>
      <c r="J146" s="23">
        <f t="shared" si="26"/>
        <v>2245600</v>
      </c>
      <c r="K146" s="23">
        <f t="shared" si="27"/>
        <v>186000</v>
      </c>
      <c r="L146" s="23">
        <f t="shared" si="28"/>
        <v>44912000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spans="2:24" x14ac:dyDescent="0.3">
      <c r="B147">
        <f t="shared" si="21"/>
        <v>137</v>
      </c>
      <c r="C147" s="23">
        <f t="shared" si="22"/>
        <v>1870</v>
      </c>
      <c r="D147" s="32">
        <f t="shared" si="23"/>
        <v>2.74</v>
      </c>
      <c r="E147" s="25">
        <f t="shared" si="24"/>
        <v>5.3763440860215058E-3</v>
      </c>
      <c r="F147" s="57">
        <f t="shared" si="29"/>
        <v>113924</v>
      </c>
      <c r="G147" s="58">
        <f>VLOOKUP(D147,Upgrade_Speed!D:F,3, TRUE)</f>
        <v>2734022</v>
      </c>
      <c r="H147" s="35">
        <f t="shared" si="30"/>
        <v>226.84800000000001</v>
      </c>
      <c r="I147" s="23">
        <f t="shared" si="25"/>
        <v>18700</v>
      </c>
      <c r="J147" s="23">
        <f t="shared" si="26"/>
        <v>2278480</v>
      </c>
      <c r="K147" s="23">
        <f t="shared" si="27"/>
        <v>187000</v>
      </c>
      <c r="L147" s="23">
        <f t="shared" si="28"/>
        <v>45569600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spans="2:24" x14ac:dyDescent="0.3">
      <c r="B148">
        <f t="shared" si="21"/>
        <v>138</v>
      </c>
      <c r="C148" s="23">
        <f t="shared" si="22"/>
        <v>1880</v>
      </c>
      <c r="D148" s="32">
        <f t="shared" si="23"/>
        <v>2.76</v>
      </c>
      <c r="E148" s="25">
        <f t="shared" si="24"/>
        <v>5.3475935828877002E-3</v>
      </c>
      <c r="F148" s="57">
        <f t="shared" si="29"/>
        <v>115580</v>
      </c>
      <c r="G148" s="58">
        <f>VLOOKUP(D148,Upgrade_Speed!D:F,3, TRUE)</f>
        <v>2734022</v>
      </c>
      <c r="H148" s="35">
        <f t="shared" si="30"/>
        <v>230.16</v>
      </c>
      <c r="I148" s="23">
        <f t="shared" si="25"/>
        <v>18800</v>
      </c>
      <c r="J148" s="23">
        <f t="shared" si="26"/>
        <v>2311600</v>
      </c>
      <c r="K148" s="23">
        <f t="shared" si="27"/>
        <v>188000</v>
      </c>
      <c r="L148" s="23">
        <f t="shared" si="28"/>
        <v>46232000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2:24" x14ac:dyDescent="0.3">
      <c r="B149">
        <f t="shared" si="21"/>
        <v>139</v>
      </c>
      <c r="C149" s="23">
        <f t="shared" si="22"/>
        <v>1890</v>
      </c>
      <c r="D149" s="32">
        <f t="shared" si="23"/>
        <v>2.78</v>
      </c>
      <c r="E149" s="25">
        <f t="shared" si="24"/>
        <v>5.3191489361702126E-3</v>
      </c>
      <c r="F149" s="57">
        <f t="shared" si="29"/>
        <v>117248</v>
      </c>
      <c r="G149" s="58">
        <f>VLOOKUP(D149,Upgrade_Speed!D:F,3, TRUE)</f>
        <v>2734022</v>
      </c>
      <c r="H149" s="35">
        <f t="shared" si="30"/>
        <v>233.49600000000001</v>
      </c>
      <c r="I149" s="23">
        <f t="shared" si="25"/>
        <v>18900</v>
      </c>
      <c r="J149" s="23">
        <f t="shared" si="26"/>
        <v>2344960</v>
      </c>
      <c r="K149" s="23">
        <f t="shared" si="27"/>
        <v>189000</v>
      </c>
      <c r="L149" s="23">
        <f t="shared" si="28"/>
        <v>46899200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2:24" x14ac:dyDescent="0.3">
      <c r="B150">
        <f t="shared" si="21"/>
        <v>140</v>
      </c>
      <c r="C150" s="23">
        <f t="shared" si="22"/>
        <v>1900</v>
      </c>
      <c r="D150" s="32">
        <f t="shared" si="23"/>
        <v>2.8</v>
      </c>
      <c r="E150" s="25">
        <f t="shared" si="24"/>
        <v>5.2910052910052907E-3</v>
      </c>
      <c r="F150" s="57">
        <f t="shared" si="29"/>
        <v>118928</v>
      </c>
      <c r="G150" s="58">
        <f>VLOOKUP(D150,Upgrade_Speed!D:F,3, TRUE)</f>
        <v>2734022</v>
      </c>
      <c r="H150" s="35">
        <f t="shared" si="30"/>
        <v>236.85599999999999</v>
      </c>
      <c r="I150" s="23">
        <f t="shared" si="25"/>
        <v>19000</v>
      </c>
      <c r="J150" s="23">
        <f t="shared" si="26"/>
        <v>2378560</v>
      </c>
      <c r="K150" s="23">
        <f t="shared" si="27"/>
        <v>190000</v>
      </c>
      <c r="L150" s="23">
        <f t="shared" si="28"/>
        <v>47571200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2:24" x14ac:dyDescent="0.3">
      <c r="B151">
        <f t="shared" si="21"/>
        <v>141</v>
      </c>
      <c r="C151" s="23">
        <f t="shared" si="22"/>
        <v>1910</v>
      </c>
      <c r="D151" s="32">
        <f t="shared" si="23"/>
        <v>2.82</v>
      </c>
      <c r="E151" s="25">
        <f t="shared" si="24"/>
        <v>5.263157894736842E-3</v>
      </c>
      <c r="F151" s="57">
        <f t="shared" si="29"/>
        <v>120620</v>
      </c>
      <c r="G151" s="58">
        <f>VLOOKUP(D151,Upgrade_Speed!D:F,3, TRUE)</f>
        <v>2734022</v>
      </c>
      <c r="H151" s="35">
        <f t="shared" si="30"/>
        <v>240.24</v>
      </c>
      <c r="I151" s="23">
        <f t="shared" si="25"/>
        <v>19100</v>
      </c>
      <c r="J151" s="23">
        <f t="shared" si="26"/>
        <v>2412400</v>
      </c>
      <c r="K151" s="23">
        <f t="shared" si="27"/>
        <v>191000</v>
      </c>
      <c r="L151" s="23">
        <f t="shared" si="28"/>
        <v>48248000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2:24" x14ac:dyDescent="0.3">
      <c r="B152">
        <f t="shared" si="21"/>
        <v>142</v>
      </c>
      <c r="C152" s="23">
        <f t="shared" si="22"/>
        <v>1920</v>
      </c>
      <c r="D152" s="32">
        <f t="shared" si="23"/>
        <v>2.84</v>
      </c>
      <c r="E152" s="25">
        <f t="shared" si="24"/>
        <v>5.235602094240838E-3</v>
      </c>
      <c r="F152" s="57">
        <f t="shared" si="29"/>
        <v>122324</v>
      </c>
      <c r="G152" s="58">
        <f>VLOOKUP(D152,Upgrade_Speed!D:F,3, TRUE)</f>
        <v>2734022</v>
      </c>
      <c r="H152" s="35">
        <f t="shared" si="30"/>
        <v>243.648</v>
      </c>
      <c r="I152" s="23">
        <f t="shared" si="25"/>
        <v>19200</v>
      </c>
      <c r="J152" s="23">
        <f t="shared" si="26"/>
        <v>2446480</v>
      </c>
      <c r="K152" s="23">
        <f t="shared" si="27"/>
        <v>192000</v>
      </c>
      <c r="L152" s="23">
        <f t="shared" si="28"/>
        <v>48929600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2:24" x14ac:dyDescent="0.3">
      <c r="B153">
        <f t="shared" si="21"/>
        <v>143</v>
      </c>
      <c r="C153" s="23">
        <f t="shared" si="22"/>
        <v>1930</v>
      </c>
      <c r="D153" s="32">
        <f t="shared" si="23"/>
        <v>2.86</v>
      </c>
      <c r="E153" s="25">
        <f t="shared" si="24"/>
        <v>5.208333333333333E-3</v>
      </c>
      <c r="F153" s="57">
        <f t="shared" si="29"/>
        <v>124040</v>
      </c>
      <c r="G153" s="58">
        <f>VLOOKUP(D153,Upgrade_Speed!D:F,3, TRUE)</f>
        <v>2734022</v>
      </c>
      <c r="H153" s="35">
        <f t="shared" si="30"/>
        <v>247.08</v>
      </c>
      <c r="I153" s="23">
        <f t="shared" si="25"/>
        <v>19300</v>
      </c>
      <c r="J153" s="23">
        <f t="shared" si="26"/>
        <v>2480800</v>
      </c>
      <c r="K153" s="23">
        <f t="shared" si="27"/>
        <v>193000</v>
      </c>
      <c r="L153" s="23">
        <f t="shared" si="28"/>
        <v>49616000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2:24" x14ac:dyDescent="0.3">
      <c r="B154">
        <f t="shared" si="21"/>
        <v>144</v>
      </c>
      <c r="C154" s="23">
        <f t="shared" si="22"/>
        <v>1940</v>
      </c>
      <c r="D154" s="32">
        <f t="shared" si="23"/>
        <v>2.88</v>
      </c>
      <c r="E154" s="25">
        <f t="shared" si="24"/>
        <v>5.1813471502590676E-3</v>
      </c>
      <c r="F154" s="57">
        <f t="shared" si="29"/>
        <v>125768</v>
      </c>
      <c r="G154" s="58">
        <f>VLOOKUP(D154,Upgrade_Speed!D:F,3, TRUE)</f>
        <v>2734022</v>
      </c>
      <c r="H154" s="35">
        <f t="shared" si="30"/>
        <v>250.536</v>
      </c>
      <c r="I154" s="23">
        <f t="shared" si="25"/>
        <v>19400</v>
      </c>
      <c r="J154" s="23">
        <f t="shared" si="26"/>
        <v>2515360</v>
      </c>
      <c r="K154" s="23">
        <f t="shared" si="27"/>
        <v>194000</v>
      </c>
      <c r="L154" s="23">
        <f t="shared" si="28"/>
        <v>50307200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2:24" x14ac:dyDescent="0.3">
      <c r="B155">
        <f t="shared" si="21"/>
        <v>145</v>
      </c>
      <c r="C155" s="23">
        <f t="shared" si="22"/>
        <v>1950</v>
      </c>
      <c r="D155" s="32">
        <f t="shared" si="23"/>
        <v>2.9</v>
      </c>
      <c r="E155" s="25">
        <f t="shared" si="24"/>
        <v>5.1546391752577319E-3</v>
      </c>
      <c r="F155" s="57">
        <f t="shared" si="29"/>
        <v>127508</v>
      </c>
      <c r="G155" s="58">
        <f>VLOOKUP(D155,Upgrade_Speed!D:F,3, TRUE)</f>
        <v>2734022</v>
      </c>
      <c r="H155" s="35">
        <f t="shared" si="30"/>
        <v>254.01599999999999</v>
      </c>
      <c r="I155" s="23">
        <f t="shared" si="25"/>
        <v>19500</v>
      </c>
      <c r="J155" s="23">
        <f t="shared" si="26"/>
        <v>2550160</v>
      </c>
      <c r="K155" s="23">
        <f t="shared" si="27"/>
        <v>195000</v>
      </c>
      <c r="L155" s="23">
        <f t="shared" si="28"/>
        <v>51003200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2:24" x14ac:dyDescent="0.3">
      <c r="B156">
        <f t="shared" si="21"/>
        <v>146</v>
      </c>
      <c r="C156" s="23">
        <f t="shared" si="22"/>
        <v>1960</v>
      </c>
      <c r="D156" s="32">
        <f t="shared" si="23"/>
        <v>2.92</v>
      </c>
      <c r="E156" s="25">
        <f t="shared" si="24"/>
        <v>5.1282051282051282E-3</v>
      </c>
      <c r="F156" s="57">
        <f t="shared" si="29"/>
        <v>129260</v>
      </c>
      <c r="G156" s="58">
        <f>VLOOKUP(D156,Upgrade_Speed!D:F,3, TRUE)</f>
        <v>2734022</v>
      </c>
      <c r="H156" s="35">
        <f t="shared" si="30"/>
        <v>257.52</v>
      </c>
      <c r="I156" s="23">
        <f t="shared" si="25"/>
        <v>19600</v>
      </c>
      <c r="J156" s="23">
        <f t="shared" si="26"/>
        <v>2585200</v>
      </c>
      <c r="K156" s="23">
        <f t="shared" si="27"/>
        <v>196000</v>
      </c>
      <c r="L156" s="23">
        <f t="shared" si="28"/>
        <v>51704000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2:24" x14ac:dyDescent="0.3">
      <c r="B157">
        <f t="shared" si="21"/>
        <v>147</v>
      </c>
      <c r="C157" s="23">
        <f t="shared" si="22"/>
        <v>1970</v>
      </c>
      <c r="D157" s="32">
        <f t="shared" si="23"/>
        <v>2.94</v>
      </c>
      <c r="E157" s="25">
        <f t="shared" si="24"/>
        <v>5.1020408163265302E-3</v>
      </c>
      <c r="F157" s="57">
        <f t="shared" si="29"/>
        <v>131024</v>
      </c>
      <c r="G157" s="58">
        <f>VLOOKUP(D157,Upgrade_Speed!D:F,3, TRUE)</f>
        <v>2734022</v>
      </c>
      <c r="H157" s="35">
        <f t="shared" si="30"/>
        <v>261.048</v>
      </c>
      <c r="I157" s="23">
        <f t="shared" si="25"/>
        <v>19700</v>
      </c>
      <c r="J157" s="23">
        <f t="shared" si="26"/>
        <v>2620480</v>
      </c>
      <c r="K157" s="23">
        <f t="shared" si="27"/>
        <v>197000</v>
      </c>
      <c r="L157" s="23">
        <f t="shared" si="28"/>
        <v>52409600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2:24" x14ac:dyDescent="0.3">
      <c r="B158">
        <f t="shared" si="21"/>
        <v>148</v>
      </c>
      <c r="C158" s="23">
        <f t="shared" si="22"/>
        <v>1980</v>
      </c>
      <c r="D158" s="32">
        <f t="shared" si="23"/>
        <v>2.96</v>
      </c>
      <c r="E158" s="25">
        <f t="shared" si="24"/>
        <v>5.076142131979695E-3</v>
      </c>
      <c r="F158" s="57">
        <f t="shared" si="29"/>
        <v>132800</v>
      </c>
      <c r="G158" s="58">
        <f>VLOOKUP(D158,Upgrade_Speed!D:F,3, TRUE)</f>
        <v>2734022</v>
      </c>
      <c r="H158" s="35">
        <f t="shared" si="30"/>
        <v>264.60000000000002</v>
      </c>
      <c r="I158" s="23">
        <f t="shared" si="25"/>
        <v>19800</v>
      </c>
      <c r="J158" s="23">
        <f t="shared" si="26"/>
        <v>2656000</v>
      </c>
      <c r="K158" s="23">
        <f t="shared" si="27"/>
        <v>198000</v>
      </c>
      <c r="L158" s="23">
        <f t="shared" si="28"/>
        <v>53120000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2:24" x14ac:dyDescent="0.3">
      <c r="B159">
        <f t="shared" si="21"/>
        <v>149</v>
      </c>
      <c r="C159" s="23">
        <f t="shared" si="22"/>
        <v>1990</v>
      </c>
      <c r="D159" s="32">
        <f t="shared" si="23"/>
        <v>2.98</v>
      </c>
      <c r="E159" s="25">
        <f t="shared" si="24"/>
        <v>5.0505050505050509E-3</v>
      </c>
      <c r="F159" s="57">
        <f t="shared" si="29"/>
        <v>134588</v>
      </c>
      <c r="G159" s="58">
        <f>VLOOKUP(D159,Upgrade_Speed!D:F,3, TRUE)</f>
        <v>2734022</v>
      </c>
      <c r="H159" s="35">
        <f t="shared" si="30"/>
        <v>268.17599999999999</v>
      </c>
      <c r="I159" s="23">
        <f t="shared" si="25"/>
        <v>19900</v>
      </c>
      <c r="J159" s="23">
        <f t="shared" si="26"/>
        <v>2691760</v>
      </c>
      <c r="K159" s="23">
        <f t="shared" si="27"/>
        <v>199000</v>
      </c>
      <c r="L159" s="23">
        <f t="shared" si="28"/>
        <v>53835200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2:24" x14ac:dyDescent="0.3">
      <c r="B160">
        <f t="shared" si="21"/>
        <v>150</v>
      </c>
      <c r="C160" s="23">
        <f t="shared" si="22"/>
        <v>2000</v>
      </c>
      <c r="D160" s="32">
        <f t="shared" si="23"/>
        <v>3</v>
      </c>
      <c r="E160" s="25">
        <f t="shared" si="24"/>
        <v>5.0251256281407036E-3</v>
      </c>
      <c r="F160" s="57">
        <f t="shared" si="29"/>
        <v>136388</v>
      </c>
      <c r="G160" s="58">
        <f>VLOOKUP(D160,Upgrade_Speed!D:F,3, TRUE)</f>
        <v>2734022</v>
      </c>
      <c r="H160" s="35">
        <f t="shared" si="30"/>
        <v>271.77600000000001</v>
      </c>
      <c r="I160" s="23">
        <f t="shared" si="25"/>
        <v>20000</v>
      </c>
      <c r="J160" s="23">
        <f t="shared" si="26"/>
        <v>2727760</v>
      </c>
      <c r="K160" s="23">
        <f t="shared" si="27"/>
        <v>200000</v>
      </c>
      <c r="L160" s="23">
        <f t="shared" si="28"/>
        <v>54555200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2:24" x14ac:dyDescent="0.3">
      <c r="B161">
        <f t="shared" si="21"/>
        <v>151</v>
      </c>
      <c r="C161" s="23">
        <f t="shared" si="22"/>
        <v>2010</v>
      </c>
      <c r="D161" s="32">
        <f t="shared" si="23"/>
        <v>3.02</v>
      </c>
      <c r="E161" s="25">
        <f t="shared" si="24"/>
        <v>5.0000000000000001E-3</v>
      </c>
      <c r="F161" s="57">
        <f t="shared" si="29"/>
        <v>138200</v>
      </c>
      <c r="G161" s="58">
        <f>VLOOKUP(D161,Upgrade_Speed!D:F,3, TRUE)</f>
        <v>2734022</v>
      </c>
      <c r="H161" s="35">
        <f t="shared" si="30"/>
        <v>275.39999999999998</v>
      </c>
      <c r="I161" s="23">
        <f t="shared" si="25"/>
        <v>20100</v>
      </c>
      <c r="J161" s="23">
        <f t="shared" si="26"/>
        <v>2764000</v>
      </c>
      <c r="K161" s="23">
        <f t="shared" si="27"/>
        <v>201000</v>
      </c>
      <c r="L161" s="23">
        <f t="shared" si="28"/>
        <v>55280000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2:24" x14ac:dyDescent="0.3">
      <c r="B162">
        <f t="shared" si="21"/>
        <v>152</v>
      </c>
      <c r="C162" s="23">
        <f t="shared" si="22"/>
        <v>2020</v>
      </c>
      <c r="D162" s="32">
        <f t="shared" si="23"/>
        <v>3.04</v>
      </c>
      <c r="E162" s="25">
        <f t="shared" si="24"/>
        <v>4.9751243781094526E-3</v>
      </c>
      <c r="F162" s="57">
        <f t="shared" si="29"/>
        <v>140024</v>
      </c>
      <c r="G162" s="58">
        <f>VLOOKUP(D162,Upgrade_Speed!D:F,3, TRUE)</f>
        <v>2734022</v>
      </c>
      <c r="H162" s="35">
        <f t="shared" si="30"/>
        <v>279.048</v>
      </c>
      <c r="I162" s="23">
        <f t="shared" si="25"/>
        <v>20200</v>
      </c>
      <c r="J162" s="23">
        <f t="shared" si="26"/>
        <v>2800480</v>
      </c>
      <c r="K162" s="23">
        <f t="shared" si="27"/>
        <v>202000</v>
      </c>
      <c r="L162" s="23">
        <f t="shared" si="28"/>
        <v>56009600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2:24" x14ac:dyDescent="0.3">
      <c r="B163">
        <f t="shared" si="21"/>
        <v>153</v>
      </c>
      <c r="C163" s="23">
        <f t="shared" si="22"/>
        <v>2030</v>
      </c>
      <c r="D163" s="32">
        <f t="shared" si="23"/>
        <v>3.06</v>
      </c>
      <c r="E163" s="25">
        <f t="shared" si="24"/>
        <v>4.9504950495049506E-3</v>
      </c>
      <c r="F163" s="57">
        <f t="shared" si="29"/>
        <v>141860</v>
      </c>
      <c r="G163" s="58">
        <f>VLOOKUP(D163,Upgrade_Speed!D:F,3, TRUE)</f>
        <v>2734022</v>
      </c>
      <c r="H163" s="35">
        <f t="shared" si="30"/>
        <v>282.72000000000003</v>
      </c>
      <c r="I163" s="23">
        <f t="shared" si="25"/>
        <v>20300</v>
      </c>
      <c r="J163" s="23">
        <f t="shared" si="26"/>
        <v>2837200</v>
      </c>
      <c r="K163" s="23">
        <f t="shared" si="27"/>
        <v>203000</v>
      </c>
      <c r="L163" s="23">
        <f t="shared" si="28"/>
        <v>56744000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2:24" x14ac:dyDescent="0.3">
      <c r="B164">
        <f t="shared" si="21"/>
        <v>154</v>
      </c>
      <c r="C164" s="23">
        <f t="shared" si="22"/>
        <v>2040</v>
      </c>
      <c r="D164" s="32">
        <f t="shared" si="23"/>
        <v>3.08</v>
      </c>
      <c r="E164" s="25">
        <f t="shared" si="24"/>
        <v>4.9261083743842365E-3</v>
      </c>
      <c r="F164" s="57">
        <f t="shared" si="29"/>
        <v>143708</v>
      </c>
      <c r="G164" s="58">
        <f>VLOOKUP(D164,Upgrade_Speed!D:F,3, TRUE)</f>
        <v>2734022</v>
      </c>
      <c r="H164" s="35">
        <f t="shared" si="30"/>
        <v>286.416</v>
      </c>
      <c r="I164" s="23">
        <f t="shared" si="25"/>
        <v>20400</v>
      </c>
      <c r="J164" s="23">
        <f t="shared" si="26"/>
        <v>2874160</v>
      </c>
      <c r="K164" s="23">
        <f t="shared" si="27"/>
        <v>204000</v>
      </c>
      <c r="L164" s="23">
        <f t="shared" si="28"/>
        <v>57483200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2:24" x14ac:dyDescent="0.3">
      <c r="B165">
        <f t="shared" si="21"/>
        <v>155</v>
      </c>
      <c r="C165" s="23">
        <f t="shared" si="22"/>
        <v>2050</v>
      </c>
      <c r="D165" s="32">
        <f t="shared" si="23"/>
        <v>3.1</v>
      </c>
      <c r="E165" s="25">
        <f t="shared" si="24"/>
        <v>4.9019607843137254E-3</v>
      </c>
      <c r="F165" s="57">
        <f t="shared" si="29"/>
        <v>145568</v>
      </c>
      <c r="G165" s="58">
        <f>VLOOKUP(D165,Upgrade_Speed!D:F,3, TRUE)</f>
        <v>2734022</v>
      </c>
      <c r="H165" s="35">
        <f t="shared" si="30"/>
        <v>290.13600000000002</v>
      </c>
      <c r="I165" s="23">
        <f t="shared" si="25"/>
        <v>20500</v>
      </c>
      <c r="J165" s="23">
        <f t="shared" si="26"/>
        <v>2911360</v>
      </c>
      <c r="K165" s="23">
        <f t="shared" si="27"/>
        <v>205000</v>
      </c>
      <c r="L165" s="23">
        <f t="shared" si="28"/>
        <v>58227200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2:24" x14ac:dyDescent="0.3">
      <c r="B166">
        <f t="shared" si="21"/>
        <v>156</v>
      </c>
      <c r="C166" s="23">
        <f t="shared" si="22"/>
        <v>2060</v>
      </c>
      <c r="D166" s="32">
        <f t="shared" si="23"/>
        <v>3.12</v>
      </c>
      <c r="E166" s="25">
        <f t="shared" si="24"/>
        <v>4.8780487804878049E-3</v>
      </c>
      <c r="F166" s="57">
        <f t="shared" si="29"/>
        <v>147440</v>
      </c>
      <c r="G166" s="58">
        <f>VLOOKUP(D166,Upgrade_Speed!D:F,3, TRUE)</f>
        <v>2734022</v>
      </c>
      <c r="H166" s="35">
        <f t="shared" si="30"/>
        <v>293.88</v>
      </c>
      <c r="I166" s="23">
        <f t="shared" si="25"/>
        <v>20600</v>
      </c>
      <c r="J166" s="23">
        <f t="shared" si="26"/>
        <v>2948800</v>
      </c>
      <c r="K166" s="23">
        <f t="shared" si="27"/>
        <v>206000</v>
      </c>
      <c r="L166" s="23">
        <f t="shared" si="28"/>
        <v>58976000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2:24" x14ac:dyDescent="0.3">
      <c r="B167">
        <f t="shared" si="21"/>
        <v>157</v>
      </c>
      <c r="C167" s="23">
        <f t="shared" si="22"/>
        <v>2070</v>
      </c>
      <c r="D167" s="32">
        <f t="shared" si="23"/>
        <v>3.14</v>
      </c>
      <c r="E167" s="25">
        <f t="shared" si="24"/>
        <v>4.8543689320388345E-3</v>
      </c>
      <c r="F167" s="57">
        <f t="shared" si="29"/>
        <v>149324</v>
      </c>
      <c r="G167" s="58">
        <f>VLOOKUP(D167,Upgrade_Speed!D:F,3, TRUE)</f>
        <v>2734022</v>
      </c>
      <c r="H167" s="35">
        <f t="shared" si="30"/>
        <v>297.64800000000002</v>
      </c>
      <c r="I167" s="23">
        <f t="shared" si="25"/>
        <v>20700</v>
      </c>
      <c r="J167" s="23">
        <f t="shared" si="26"/>
        <v>2986480</v>
      </c>
      <c r="K167" s="23">
        <f t="shared" si="27"/>
        <v>207000</v>
      </c>
      <c r="L167" s="23">
        <f t="shared" si="28"/>
        <v>59729600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2:24" x14ac:dyDescent="0.3">
      <c r="B168">
        <f t="shared" si="21"/>
        <v>158</v>
      </c>
      <c r="C168" s="23">
        <f t="shared" si="22"/>
        <v>2080</v>
      </c>
      <c r="D168" s="32">
        <f t="shared" si="23"/>
        <v>3.16</v>
      </c>
      <c r="E168" s="25">
        <f t="shared" si="24"/>
        <v>4.830917874396135E-3</v>
      </c>
      <c r="F168" s="57">
        <f t="shared" si="29"/>
        <v>151220</v>
      </c>
      <c r="G168" s="58">
        <f>VLOOKUP(D168,Upgrade_Speed!D:F,3, TRUE)</f>
        <v>2734022</v>
      </c>
      <c r="H168" s="35">
        <f t="shared" si="30"/>
        <v>301.44</v>
      </c>
      <c r="I168" s="23">
        <f t="shared" si="25"/>
        <v>20800</v>
      </c>
      <c r="J168" s="23">
        <f t="shared" si="26"/>
        <v>3024400</v>
      </c>
      <c r="K168" s="23">
        <f t="shared" si="27"/>
        <v>208000</v>
      </c>
      <c r="L168" s="23">
        <f t="shared" si="28"/>
        <v>60488000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2:24" x14ac:dyDescent="0.3">
      <c r="B169">
        <f t="shared" si="21"/>
        <v>159</v>
      </c>
      <c r="C169" s="23">
        <f t="shared" si="22"/>
        <v>2090</v>
      </c>
      <c r="D169" s="32">
        <f t="shared" si="23"/>
        <v>3.18</v>
      </c>
      <c r="E169" s="25">
        <f t="shared" si="24"/>
        <v>4.807692307692308E-3</v>
      </c>
      <c r="F169" s="57">
        <f t="shared" si="29"/>
        <v>153128</v>
      </c>
      <c r="G169" s="58">
        <f>VLOOKUP(D169,Upgrade_Speed!D:F,3, TRUE)</f>
        <v>2734022</v>
      </c>
      <c r="H169" s="35">
        <f t="shared" si="30"/>
        <v>305.25599999999997</v>
      </c>
      <c r="I169" s="23">
        <f t="shared" si="25"/>
        <v>20900</v>
      </c>
      <c r="J169" s="23">
        <f t="shared" si="26"/>
        <v>3062560</v>
      </c>
      <c r="K169" s="23">
        <f t="shared" si="27"/>
        <v>209000</v>
      </c>
      <c r="L169" s="23">
        <f t="shared" si="28"/>
        <v>61251200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2:24" x14ac:dyDescent="0.3">
      <c r="B170">
        <f t="shared" si="21"/>
        <v>160</v>
      </c>
      <c r="C170" s="23">
        <f t="shared" si="22"/>
        <v>2100</v>
      </c>
      <c r="D170" s="32">
        <f t="shared" si="23"/>
        <v>3.2</v>
      </c>
      <c r="E170" s="25">
        <f t="shared" si="24"/>
        <v>4.7846889952153108E-3</v>
      </c>
      <c r="F170" s="57">
        <f t="shared" si="29"/>
        <v>155048</v>
      </c>
      <c r="G170" s="58">
        <f>VLOOKUP(D170,Upgrade_Speed!D:F,3, TRUE)</f>
        <v>2734022</v>
      </c>
      <c r="H170" s="35">
        <f t="shared" si="30"/>
        <v>309.096</v>
      </c>
      <c r="I170" s="23">
        <f t="shared" si="25"/>
        <v>21000</v>
      </c>
      <c r="J170" s="23">
        <f t="shared" si="26"/>
        <v>3100960</v>
      </c>
      <c r="K170" s="23">
        <f t="shared" si="27"/>
        <v>210000</v>
      </c>
      <c r="L170" s="23">
        <f t="shared" si="28"/>
        <v>62019200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2:24" x14ac:dyDescent="0.3">
      <c r="B171">
        <f t="shared" si="21"/>
        <v>161</v>
      </c>
      <c r="C171" s="23">
        <f t="shared" si="22"/>
        <v>2110</v>
      </c>
      <c r="D171" s="32">
        <f t="shared" si="23"/>
        <v>3.22</v>
      </c>
      <c r="E171" s="25">
        <f t="shared" si="24"/>
        <v>4.7619047619047623E-3</v>
      </c>
      <c r="F171" s="57">
        <f t="shared" si="29"/>
        <v>156980</v>
      </c>
      <c r="G171" s="58">
        <f>VLOOKUP(D171,Upgrade_Speed!D:F,3, TRUE)</f>
        <v>2734022</v>
      </c>
      <c r="H171" s="35">
        <f t="shared" si="30"/>
        <v>312.95999999999998</v>
      </c>
      <c r="I171" s="23">
        <f t="shared" si="25"/>
        <v>21100</v>
      </c>
      <c r="J171" s="23">
        <f t="shared" si="26"/>
        <v>3139600</v>
      </c>
      <c r="K171" s="23">
        <f t="shared" si="27"/>
        <v>211000</v>
      </c>
      <c r="L171" s="23">
        <f t="shared" si="28"/>
        <v>62792000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2:24" x14ac:dyDescent="0.3">
      <c r="B172">
        <f t="shared" si="21"/>
        <v>162</v>
      </c>
      <c r="C172" s="23">
        <f t="shared" si="22"/>
        <v>2120</v>
      </c>
      <c r="D172" s="32">
        <f t="shared" si="23"/>
        <v>3.24</v>
      </c>
      <c r="E172" s="25">
        <f t="shared" si="24"/>
        <v>4.7393364928909956E-3</v>
      </c>
      <c r="F172" s="57">
        <f t="shared" si="29"/>
        <v>158924</v>
      </c>
      <c r="G172" s="58">
        <f>VLOOKUP(D172,Upgrade_Speed!D:F,3, TRUE)</f>
        <v>2734022</v>
      </c>
      <c r="H172" s="35">
        <f t="shared" si="30"/>
        <v>316.84800000000001</v>
      </c>
      <c r="I172" s="23">
        <f t="shared" si="25"/>
        <v>21200</v>
      </c>
      <c r="J172" s="23">
        <f t="shared" si="26"/>
        <v>3178480</v>
      </c>
      <c r="K172" s="23">
        <f t="shared" si="27"/>
        <v>212000</v>
      </c>
      <c r="L172" s="23">
        <f t="shared" si="28"/>
        <v>63569600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2:24" x14ac:dyDescent="0.3">
      <c r="B173">
        <f t="shared" si="21"/>
        <v>163</v>
      </c>
      <c r="C173" s="23">
        <f t="shared" si="22"/>
        <v>2130</v>
      </c>
      <c r="D173" s="32">
        <f t="shared" si="23"/>
        <v>3.26</v>
      </c>
      <c r="E173" s="25">
        <f t="shared" si="24"/>
        <v>4.7169811320754715E-3</v>
      </c>
      <c r="F173" s="57">
        <f t="shared" si="29"/>
        <v>160880</v>
      </c>
      <c r="G173" s="58">
        <f>VLOOKUP(D173,Upgrade_Speed!D:F,3, TRUE)</f>
        <v>2734022</v>
      </c>
      <c r="H173" s="35">
        <f t="shared" si="30"/>
        <v>320.76</v>
      </c>
      <c r="I173" s="23">
        <f t="shared" si="25"/>
        <v>21300</v>
      </c>
      <c r="J173" s="23">
        <f t="shared" si="26"/>
        <v>3217600</v>
      </c>
      <c r="K173" s="23">
        <f t="shared" si="27"/>
        <v>213000</v>
      </c>
      <c r="L173" s="23">
        <f t="shared" si="28"/>
        <v>64352000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2:24" x14ac:dyDescent="0.3">
      <c r="B174">
        <f t="shared" si="21"/>
        <v>164</v>
      </c>
      <c r="C174" s="23">
        <f t="shared" si="22"/>
        <v>2140</v>
      </c>
      <c r="D174" s="32">
        <f t="shared" si="23"/>
        <v>3.28</v>
      </c>
      <c r="E174" s="25">
        <f t="shared" si="24"/>
        <v>4.6948356807511738E-3</v>
      </c>
      <c r="F174" s="57">
        <f t="shared" si="29"/>
        <v>162848</v>
      </c>
      <c r="G174" s="58">
        <f>VLOOKUP(D174,Upgrade_Speed!D:F,3, TRUE)</f>
        <v>2734022</v>
      </c>
      <c r="H174" s="35">
        <f t="shared" si="30"/>
        <v>324.69600000000003</v>
      </c>
      <c r="I174" s="23">
        <f t="shared" si="25"/>
        <v>21400</v>
      </c>
      <c r="J174" s="23">
        <f t="shared" si="26"/>
        <v>3256960</v>
      </c>
      <c r="K174" s="23">
        <f t="shared" si="27"/>
        <v>214000</v>
      </c>
      <c r="L174" s="23">
        <f t="shared" si="28"/>
        <v>65139200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2:24" x14ac:dyDescent="0.3">
      <c r="B175">
        <f t="shared" si="21"/>
        <v>165</v>
      </c>
      <c r="C175" s="23">
        <f t="shared" si="22"/>
        <v>2150</v>
      </c>
      <c r="D175" s="32">
        <f t="shared" si="23"/>
        <v>3.3</v>
      </c>
      <c r="E175" s="25">
        <f t="shared" si="24"/>
        <v>4.6728971962616819E-3</v>
      </c>
      <c r="F175" s="57">
        <f t="shared" si="29"/>
        <v>164828</v>
      </c>
      <c r="G175" s="58">
        <f>VLOOKUP(D175,Upgrade_Speed!D:F,3, TRUE)</f>
        <v>2734022</v>
      </c>
      <c r="H175" s="35">
        <f t="shared" si="30"/>
        <v>328.65600000000001</v>
      </c>
      <c r="I175" s="23">
        <f t="shared" si="25"/>
        <v>21500</v>
      </c>
      <c r="J175" s="23">
        <f t="shared" si="26"/>
        <v>3296560</v>
      </c>
      <c r="K175" s="23">
        <f t="shared" si="27"/>
        <v>215000</v>
      </c>
      <c r="L175" s="23">
        <f t="shared" si="28"/>
        <v>65931200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2:24" x14ac:dyDescent="0.3">
      <c r="B176">
        <f t="shared" si="21"/>
        <v>166</v>
      </c>
      <c r="C176" s="23">
        <f t="shared" si="22"/>
        <v>2160</v>
      </c>
      <c r="D176" s="32">
        <f t="shared" si="23"/>
        <v>3.32</v>
      </c>
      <c r="E176" s="25">
        <f t="shared" si="24"/>
        <v>4.6511627906976744E-3</v>
      </c>
      <c r="F176" s="57">
        <f t="shared" si="29"/>
        <v>166820</v>
      </c>
      <c r="G176" s="58">
        <f>VLOOKUP(D176,Upgrade_Speed!D:F,3, TRUE)</f>
        <v>2734022</v>
      </c>
      <c r="H176" s="35">
        <f t="shared" si="30"/>
        <v>332.64</v>
      </c>
      <c r="I176" s="23">
        <f t="shared" si="25"/>
        <v>21600</v>
      </c>
      <c r="J176" s="23">
        <f t="shared" si="26"/>
        <v>3336400</v>
      </c>
      <c r="K176" s="23">
        <f t="shared" si="27"/>
        <v>216000</v>
      </c>
      <c r="L176" s="23">
        <f t="shared" si="28"/>
        <v>66728000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2:24" x14ac:dyDescent="0.3">
      <c r="B177">
        <f t="shared" si="21"/>
        <v>167</v>
      </c>
      <c r="C177" s="23">
        <f t="shared" si="22"/>
        <v>2170</v>
      </c>
      <c r="D177" s="32">
        <f t="shared" si="23"/>
        <v>3.34</v>
      </c>
      <c r="E177" s="25">
        <f t="shared" si="24"/>
        <v>4.6296296296296294E-3</v>
      </c>
      <c r="F177" s="57">
        <f t="shared" si="29"/>
        <v>168824</v>
      </c>
      <c r="G177" s="58">
        <f>VLOOKUP(D177,Upgrade_Speed!D:F,3, TRUE)</f>
        <v>2734022</v>
      </c>
      <c r="H177" s="35">
        <f t="shared" si="30"/>
        <v>336.64800000000002</v>
      </c>
      <c r="I177" s="23">
        <f t="shared" si="25"/>
        <v>21700</v>
      </c>
      <c r="J177" s="23">
        <f t="shared" si="26"/>
        <v>3376480</v>
      </c>
      <c r="K177" s="23">
        <f t="shared" si="27"/>
        <v>217000</v>
      </c>
      <c r="L177" s="23">
        <f t="shared" si="28"/>
        <v>67529600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2:24" x14ac:dyDescent="0.3">
      <c r="B178">
        <f t="shared" si="21"/>
        <v>168</v>
      </c>
      <c r="C178" s="23">
        <f t="shared" si="22"/>
        <v>2180</v>
      </c>
      <c r="D178" s="32">
        <f t="shared" si="23"/>
        <v>3.36</v>
      </c>
      <c r="E178" s="25">
        <f t="shared" si="24"/>
        <v>4.608294930875576E-3</v>
      </c>
      <c r="F178" s="57">
        <f t="shared" si="29"/>
        <v>170840</v>
      </c>
      <c r="G178" s="58">
        <f>VLOOKUP(D178,Upgrade_Speed!D:F,3, TRUE)</f>
        <v>2734022</v>
      </c>
      <c r="H178" s="35">
        <f t="shared" si="30"/>
        <v>340.68</v>
      </c>
      <c r="I178" s="23">
        <f t="shared" si="25"/>
        <v>21800</v>
      </c>
      <c r="J178" s="23">
        <f t="shared" si="26"/>
        <v>3416800</v>
      </c>
      <c r="K178" s="23">
        <f t="shared" si="27"/>
        <v>218000</v>
      </c>
      <c r="L178" s="23">
        <f t="shared" si="28"/>
        <v>68336000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2:24" x14ac:dyDescent="0.3">
      <c r="B179">
        <f t="shared" si="21"/>
        <v>169</v>
      </c>
      <c r="C179" s="23">
        <f t="shared" si="22"/>
        <v>2190</v>
      </c>
      <c r="D179" s="32">
        <f t="shared" si="23"/>
        <v>3.38</v>
      </c>
      <c r="E179" s="25">
        <f t="shared" si="24"/>
        <v>4.5871559633027525E-3</v>
      </c>
      <c r="F179" s="57">
        <f t="shared" si="29"/>
        <v>172868</v>
      </c>
      <c r="G179" s="58">
        <f>VLOOKUP(D179,Upgrade_Speed!D:F,3, TRUE)</f>
        <v>2734022</v>
      </c>
      <c r="H179" s="35">
        <f t="shared" si="30"/>
        <v>344.73599999999999</v>
      </c>
      <c r="I179" s="23">
        <f t="shared" si="25"/>
        <v>21900</v>
      </c>
      <c r="J179" s="23">
        <f t="shared" si="26"/>
        <v>3457360</v>
      </c>
      <c r="K179" s="23">
        <f t="shared" si="27"/>
        <v>219000</v>
      </c>
      <c r="L179" s="23">
        <f t="shared" si="28"/>
        <v>69147200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2:24" x14ac:dyDescent="0.3">
      <c r="B180">
        <f t="shared" si="21"/>
        <v>170</v>
      </c>
      <c r="C180" s="23">
        <f t="shared" si="22"/>
        <v>2200</v>
      </c>
      <c r="D180" s="32">
        <f t="shared" si="23"/>
        <v>3.4</v>
      </c>
      <c r="E180" s="25">
        <f t="shared" si="24"/>
        <v>4.5662100456621002E-3</v>
      </c>
      <c r="F180" s="57">
        <f t="shared" si="29"/>
        <v>174908</v>
      </c>
      <c r="G180" s="58">
        <f>VLOOKUP(D180,Upgrade_Speed!D:F,3, TRUE)</f>
        <v>2734022</v>
      </c>
      <c r="H180" s="35">
        <f t="shared" si="30"/>
        <v>348.81599999999997</v>
      </c>
      <c r="I180" s="23">
        <f t="shared" si="25"/>
        <v>22000</v>
      </c>
      <c r="J180" s="23">
        <f t="shared" si="26"/>
        <v>3498160</v>
      </c>
      <c r="K180" s="23">
        <f t="shared" si="27"/>
        <v>220000</v>
      </c>
      <c r="L180" s="23">
        <f t="shared" si="28"/>
        <v>69963200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2:24" x14ac:dyDescent="0.3">
      <c r="B181">
        <f t="shared" si="21"/>
        <v>171</v>
      </c>
      <c r="C181" s="23">
        <f t="shared" si="22"/>
        <v>2210</v>
      </c>
      <c r="D181" s="32">
        <f t="shared" si="23"/>
        <v>3.42</v>
      </c>
      <c r="E181" s="25">
        <f t="shared" si="24"/>
        <v>4.5454545454545452E-3</v>
      </c>
      <c r="F181" s="57">
        <f t="shared" si="29"/>
        <v>176960</v>
      </c>
      <c r="G181" s="58">
        <f>VLOOKUP(D181,Upgrade_Speed!D:F,3, TRUE)</f>
        <v>2734022</v>
      </c>
      <c r="H181" s="35">
        <f t="shared" si="30"/>
        <v>352.92</v>
      </c>
      <c r="I181" s="23">
        <f t="shared" si="25"/>
        <v>22100</v>
      </c>
      <c r="J181" s="23">
        <f t="shared" si="26"/>
        <v>3539200</v>
      </c>
      <c r="K181" s="23">
        <f t="shared" si="27"/>
        <v>221000</v>
      </c>
      <c r="L181" s="23">
        <f t="shared" si="28"/>
        <v>70784000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2:24" x14ac:dyDescent="0.3">
      <c r="B182">
        <f t="shared" si="21"/>
        <v>172</v>
      </c>
      <c r="C182" s="23">
        <f t="shared" si="22"/>
        <v>2220</v>
      </c>
      <c r="D182" s="32">
        <f t="shared" si="23"/>
        <v>3.44</v>
      </c>
      <c r="E182" s="25">
        <f t="shared" si="24"/>
        <v>4.5248868778280547E-3</v>
      </c>
      <c r="F182" s="57">
        <f t="shared" si="29"/>
        <v>179024</v>
      </c>
      <c r="G182" s="58">
        <f>VLOOKUP(D182,Upgrade_Speed!D:F,3, TRUE)</f>
        <v>2734022</v>
      </c>
      <c r="H182" s="35">
        <f t="shared" si="30"/>
        <v>357.048</v>
      </c>
      <c r="I182" s="23">
        <f t="shared" si="25"/>
        <v>22200</v>
      </c>
      <c r="J182" s="23">
        <f t="shared" si="26"/>
        <v>3580480</v>
      </c>
      <c r="K182" s="23">
        <f t="shared" si="27"/>
        <v>222000</v>
      </c>
      <c r="L182" s="23">
        <f t="shared" si="28"/>
        <v>71609600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2:24" x14ac:dyDescent="0.3">
      <c r="B183">
        <f t="shared" si="21"/>
        <v>173</v>
      </c>
      <c r="C183" s="23">
        <f t="shared" si="22"/>
        <v>2230</v>
      </c>
      <c r="D183" s="32">
        <f t="shared" si="23"/>
        <v>3.46</v>
      </c>
      <c r="E183" s="25">
        <f t="shared" si="24"/>
        <v>4.5045045045045045E-3</v>
      </c>
      <c r="F183" s="57">
        <f t="shared" si="29"/>
        <v>181100</v>
      </c>
      <c r="G183" s="58">
        <f>VLOOKUP(D183,Upgrade_Speed!D:F,3, TRUE)</f>
        <v>2734022</v>
      </c>
      <c r="H183" s="35">
        <f t="shared" si="30"/>
        <v>361.2</v>
      </c>
      <c r="I183" s="23">
        <f t="shared" si="25"/>
        <v>22300</v>
      </c>
      <c r="J183" s="23">
        <f t="shared" si="26"/>
        <v>3622000</v>
      </c>
      <c r="K183" s="23">
        <f t="shared" si="27"/>
        <v>223000</v>
      </c>
      <c r="L183" s="23">
        <f t="shared" si="28"/>
        <v>72440000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2:24" x14ac:dyDescent="0.3">
      <c r="B184">
        <f t="shared" si="21"/>
        <v>174</v>
      </c>
      <c r="C184" s="23">
        <f t="shared" si="22"/>
        <v>2240</v>
      </c>
      <c r="D184" s="32">
        <f t="shared" si="23"/>
        <v>3.48</v>
      </c>
      <c r="E184" s="25">
        <f t="shared" si="24"/>
        <v>4.4843049327354259E-3</v>
      </c>
      <c r="F184" s="57">
        <f t="shared" si="29"/>
        <v>183188</v>
      </c>
      <c r="G184" s="58">
        <f>VLOOKUP(D184,Upgrade_Speed!D:F,3, TRUE)</f>
        <v>2734022</v>
      </c>
      <c r="H184" s="35">
        <f t="shared" si="30"/>
        <v>365.37599999999998</v>
      </c>
      <c r="I184" s="23">
        <f t="shared" si="25"/>
        <v>22400</v>
      </c>
      <c r="J184" s="23">
        <f t="shared" si="26"/>
        <v>3663760</v>
      </c>
      <c r="K184" s="23">
        <f t="shared" si="27"/>
        <v>224000</v>
      </c>
      <c r="L184" s="23">
        <f t="shared" si="28"/>
        <v>73275200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2:24" x14ac:dyDescent="0.3">
      <c r="B185">
        <f t="shared" si="21"/>
        <v>175</v>
      </c>
      <c r="C185" s="23">
        <f t="shared" si="22"/>
        <v>2250</v>
      </c>
      <c r="D185" s="32">
        <f t="shared" si="23"/>
        <v>3.5</v>
      </c>
      <c r="E185" s="25">
        <f t="shared" si="24"/>
        <v>4.464285714285714E-3</v>
      </c>
      <c r="F185" s="57">
        <f t="shared" si="29"/>
        <v>185288</v>
      </c>
      <c r="G185" s="58">
        <f>VLOOKUP(D185,Upgrade_Speed!D:F,3, TRUE)</f>
        <v>2734022</v>
      </c>
      <c r="H185" s="35">
        <f t="shared" si="30"/>
        <v>369.57600000000002</v>
      </c>
      <c r="I185" s="23">
        <f t="shared" si="25"/>
        <v>22500</v>
      </c>
      <c r="J185" s="23">
        <f t="shared" si="26"/>
        <v>3705760</v>
      </c>
      <c r="K185" s="23">
        <f t="shared" si="27"/>
        <v>225000</v>
      </c>
      <c r="L185" s="23">
        <f t="shared" si="28"/>
        <v>74115200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2:24" x14ac:dyDescent="0.3">
      <c r="B186">
        <f t="shared" si="21"/>
        <v>176</v>
      </c>
      <c r="C186" s="23">
        <f t="shared" si="22"/>
        <v>2260</v>
      </c>
      <c r="D186" s="32">
        <f t="shared" si="23"/>
        <v>3.52</v>
      </c>
      <c r="E186" s="25">
        <f t="shared" si="24"/>
        <v>4.4444444444444444E-3</v>
      </c>
      <c r="F186" s="57">
        <f t="shared" si="29"/>
        <v>187400</v>
      </c>
      <c r="G186" s="58">
        <f>VLOOKUP(D186,Upgrade_Speed!D:F,3, TRUE)</f>
        <v>2734022</v>
      </c>
      <c r="H186" s="35">
        <f t="shared" si="30"/>
        <v>373.8</v>
      </c>
      <c r="I186" s="23">
        <f t="shared" si="25"/>
        <v>22600</v>
      </c>
      <c r="J186" s="23">
        <f t="shared" si="26"/>
        <v>3748000</v>
      </c>
      <c r="K186" s="23">
        <f t="shared" si="27"/>
        <v>226000</v>
      </c>
      <c r="L186" s="23">
        <f t="shared" si="28"/>
        <v>74960000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2:24" x14ac:dyDescent="0.3">
      <c r="B187">
        <f t="shared" si="21"/>
        <v>177</v>
      </c>
      <c r="C187" s="23">
        <f t="shared" si="22"/>
        <v>2270</v>
      </c>
      <c r="D187" s="32">
        <f t="shared" si="23"/>
        <v>3.54</v>
      </c>
      <c r="E187" s="25">
        <f t="shared" si="24"/>
        <v>4.4247787610619468E-3</v>
      </c>
      <c r="F187" s="57">
        <f t="shared" si="29"/>
        <v>189524</v>
      </c>
      <c r="G187" s="58">
        <f>VLOOKUP(D187,Upgrade_Speed!D:F,3, TRUE)</f>
        <v>2734022</v>
      </c>
      <c r="H187" s="35">
        <f t="shared" si="30"/>
        <v>378.048</v>
      </c>
      <c r="I187" s="23">
        <f t="shared" si="25"/>
        <v>22700</v>
      </c>
      <c r="J187" s="23">
        <f t="shared" si="26"/>
        <v>3790480</v>
      </c>
      <c r="K187" s="23">
        <f t="shared" si="27"/>
        <v>227000</v>
      </c>
      <c r="L187" s="23">
        <f t="shared" si="28"/>
        <v>75809600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2:24" x14ac:dyDescent="0.3">
      <c r="B188">
        <f t="shared" si="21"/>
        <v>178</v>
      </c>
      <c r="C188" s="23">
        <f t="shared" si="22"/>
        <v>2280</v>
      </c>
      <c r="D188" s="32">
        <f t="shared" si="23"/>
        <v>3.56</v>
      </c>
      <c r="E188" s="25">
        <f t="shared" si="24"/>
        <v>4.4052863436123352E-3</v>
      </c>
      <c r="F188" s="57">
        <f t="shared" si="29"/>
        <v>191660</v>
      </c>
      <c r="G188" s="58">
        <f>VLOOKUP(D188,Upgrade_Speed!D:F,3, TRUE)</f>
        <v>2734022</v>
      </c>
      <c r="H188" s="35">
        <f t="shared" si="30"/>
        <v>382.32</v>
      </c>
      <c r="I188" s="23">
        <f t="shared" si="25"/>
        <v>22800</v>
      </c>
      <c r="J188" s="23">
        <f t="shared" si="26"/>
        <v>3833200</v>
      </c>
      <c r="K188" s="23">
        <f t="shared" si="27"/>
        <v>228000</v>
      </c>
      <c r="L188" s="23">
        <f t="shared" si="28"/>
        <v>76664000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2:24" x14ac:dyDescent="0.3">
      <c r="B189">
        <f t="shared" si="21"/>
        <v>179</v>
      </c>
      <c r="C189" s="23">
        <f t="shared" si="22"/>
        <v>2290</v>
      </c>
      <c r="D189" s="32">
        <f t="shared" si="23"/>
        <v>3.58</v>
      </c>
      <c r="E189" s="25">
        <f t="shared" si="24"/>
        <v>4.3859649122807015E-3</v>
      </c>
      <c r="F189" s="57">
        <f t="shared" si="29"/>
        <v>193808</v>
      </c>
      <c r="G189" s="58">
        <f>VLOOKUP(D189,Upgrade_Speed!D:F,3, TRUE)</f>
        <v>2734022</v>
      </c>
      <c r="H189" s="35">
        <f t="shared" si="30"/>
        <v>386.61599999999999</v>
      </c>
      <c r="I189" s="23">
        <f t="shared" si="25"/>
        <v>22900</v>
      </c>
      <c r="J189" s="23">
        <f t="shared" si="26"/>
        <v>3876160</v>
      </c>
      <c r="K189" s="23">
        <f t="shared" si="27"/>
        <v>229000</v>
      </c>
      <c r="L189" s="23">
        <f t="shared" si="28"/>
        <v>77523200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2:24" x14ac:dyDescent="0.3">
      <c r="B190">
        <f t="shared" si="21"/>
        <v>180</v>
      </c>
      <c r="C190" s="23">
        <f t="shared" si="22"/>
        <v>2300</v>
      </c>
      <c r="D190" s="32">
        <f t="shared" si="23"/>
        <v>3.6</v>
      </c>
      <c r="E190" s="25">
        <f t="shared" si="24"/>
        <v>4.3668122270742356E-3</v>
      </c>
      <c r="F190" s="57">
        <f t="shared" si="29"/>
        <v>195968</v>
      </c>
      <c r="G190" s="58">
        <f>VLOOKUP(D190,Upgrade_Speed!D:F,3, TRUE)</f>
        <v>2734022</v>
      </c>
      <c r="H190" s="35">
        <f t="shared" si="30"/>
        <v>390.93599999999998</v>
      </c>
      <c r="I190" s="23">
        <f t="shared" si="25"/>
        <v>23000</v>
      </c>
      <c r="J190" s="23">
        <f t="shared" si="26"/>
        <v>3919360</v>
      </c>
      <c r="K190" s="23">
        <f t="shared" si="27"/>
        <v>230000</v>
      </c>
      <c r="L190" s="23">
        <f t="shared" si="28"/>
        <v>78387200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2:24" x14ac:dyDescent="0.3">
      <c r="B191">
        <f t="shared" si="21"/>
        <v>181</v>
      </c>
      <c r="C191" s="23">
        <f t="shared" si="22"/>
        <v>2310</v>
      </c>
      <c r="D191" s="32">
        <f t="shared" si="23"/>
        <v>3.62</v>
      </c>
      <c r="E191" s="25">
        <f t="shared" si="24"/>
        <v>4.3478260869565218E-3</v>
      </c>
      <c r="F191" s="57">
        <f t="shared" si="29"/>
        <v>198140</v>
      </c>
      <c r="G191" s="58">
        <f>VLOOKUP(D191,Upgrade_Speed!D:F,3, TRUE)</f>
        <v>2734022</v>
      </c>
      <c r="H191" s="35">
        <f t="shared" si="30"/>
        <v>395.28</v>
      </c>
      <c r="I191" s="23">
        <f t="shared" si="25"/>
        <v>23100</v>
      </c>
      <c r="J191" s="23">
        <f t="shared" si="26"/>
        <v>3962800</v>
      </c>
      <c r="K191" s="23">
        <f t="shared" si="27"/>
        <v>231000</v>
      </c>
      <c r="L191" s="23">
        <f t="shared" si="28"/>
        <v>79256000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2:24" x14ac:dyDescent="0.3">
      <c r="B192">
        <f t="shared" si="21"/>
        <v>182</v>
      </c>
      <c r="C192" s="23">
        <f t="shared" si="22"/>
        <v>2320</v>
      </c>
      <c r="D192" s="32">
        <f t="shared" si="23"/>
        <v>3.64</v>
      </c>
      <c r="E192" s="25">
        <f t="shared" si="24"/>
        <v>4.329004329004329E-3</v>
      </c>
      <c r="F192" s="57">
        <f t="shared" si="29"/>
        <v>200324</v>
      </c>
      <c r="G192" s="58">
        <f>VLOOKUP(D192,Upgrade_Speed!D:F,3, TRUE)</f>
        <v>2734022</v>
      </c>
      <c r="H192" s="35">
        <f t="shared" si="30"/>
        <v>399.64800000000002</v>
      </c>
      <c r="I192" s="23">
        <f t="shared" si="25"/>
        <v>23200</v>
      </c>
      <c r="J192" s="23">
        <f t="shared" si="26"/>
        <v>4006480</v>
      </c>
      <c r="K192" s="23">
        <f t="shared" si="27"/>
        <v>232000</v>
      </c>
      <c r="L192" s="23">
        <f t="shared" si="28"/>
        <v>80129600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2:24" x14ac:dyDescent="0.3">
      <c r="B193">
        <f t="shared" si="21"/>
        <v>183</v>
      </c>
      <c r="C193" s="23">
        <f t="shared" si="22"/>
        <v>2330</v>
      </c>
      <c r="D193" s="32">
        <f t="shared" si="23"/>
        <v>3.66</v>
      </c>
      <c r="E193" s="25">
        <f t="shared" si="24"/>
        <v>4.3103448275862068E-3</v>
      </c>
      <c r="F193" s="57">
        <f t="shared" si="29"/>
        <v>202520</v>
      </c>
      <c r="G193" s="58">
        <f>VLOOKUP(D193,Upgrade_Speed!D:F,3, TRUE)</f>
        <v>2734022</v>
      </c>
      <c r="H193" s="35">
        <f t="shared" si="30"/>
        <v>404.04</v>
      </c>
      <c r="I193" s="23">
        <f t="shared" si="25"/>
        <v>23300</v>
      </c>
      <c r="J193" s="23">
        <f t="shared" si="26"/>
        <v>4050400</v>
      </c>
      <c r="K193" s="23">
        <f t="shared" si="27"/>
        <v>233000</v>
      </c>
      <c r="L193" s="23">
        <f t="shared" si="28"/>
        <v>81008000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2:24" x14ac:dyDescent="0.3">
      <c r="B194">
        <f t="shared" si="21"/>
        <v>184</v>
      </c>
      <c r="C194" s="23">
        <f t="shared" si="22"/>
        <v>2340</v>
      </c>
      <c r="D194" s="32">
        <f t="shared" si="23"/>
        <v>3.68</v>
      </c>
      <c r="E194" s="25">
        <f t="shared" si="24"/>
        <v>4.2918454935622317E-3</v>
      </c>
      <c r="F194" s="57">
        <f t="shared" si="29"/>
        <v>204728</v>
      </c>
      <c r="G194" s="58">
        <f>VLOOKUP(D194,Upgrade_Speed!D:F,3, TRUE)</f>
        <v>2734022</v>
      </c>
      <c r="H194" s="35">
        <f t="shared" si="30"/>
        <v>408.45600000000002</v>
      </c>
      <c r="I194" s="23">
        <f t="shared" si="25"/>
        <v>23400</v>
      </c>
      <c r="J194" s="23">
        <f t="shared" si="26"/>
        <v>4094560</v>
      </c>
      <c r="K194" s="23">
        <f t="shared" si="27"/>
        <v>234000</v>
      </c>
      <c r="L194" s="23">
        <f t="shared" si="28"/>
        <v>81891200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2:24" x14ac:dyDescent="0.3">
      <c r="B195">
        <f t="shared" si="21"/>
        <v>185</v>
      </c>
      <c r="C195" s="23">
        <f t="shared" si="22"/>
        <v>2350</v>
      </c>
      <c r="D195" s="32">
        <f t="shared" si="23"/>
        <v>3.7</v>
      </c>
      <c r="E195" s="25">
        <f t="shared" si="24"/>
        <v>4.2735042735042739E-3</v>
      </c>
      <c r="F195" s="57">
        <f t="shared" si="29"/>
        <v>206948</v>
      </c>
      <c r="G195" s="58">
        <f>VLOOKUP(D195,Upgrade_Speed!D:F,3, TRUE)</f>
        <v>2734022</v>
      </c>
      <c r="H195" s="35">
        <f t="shared" si="30"/>
        <v>412.89600000000002</v>
      </c>
      <c r="I195" s="23">
        <f t="shared" si="25"/>
        <v>23500</v>
      </c>
      <c r="J195" s="23">
        <f t="shared" si="26"/>
        <v>4138960</v>
      </c>
      <c r="K195" s="23">
        <f t="shared" si="27"/>
        <v>235000</v>
      </c>
      <c r="L195" s="23">
        <f t="shared" si="28"/>
        <v>82779200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2:24" x14ac:dyDescent="0.3">
      <c r="B196">
        <f t="shared" si="21"/>
        <v>186</v>
      </c>
      <c r="C196" s="23">
        <f t="shared" si="22"/>
        <v>2360</v>
      </c>
      <c r="D196" s="32">
        <f t="shared" si="23"/>
        <v>3.72</v>
      </c>
      <c r="E196" s="25">
        <f t="shared" si="24"/>
        <v>4.2553191489361703E-3</v>
      </c>
      <c r="F196" s="57">
        <f t="shared" si="29"/>
        <v>209180</v>
      </c>
      <c r="G196" s="58">
        <f>VLOOKUP(D196,Upgrade_Speed!D:F,3, TRUE)</f>
        <v>2734022</v>
      </c>
      <c r="H196" s="35">
        <f t="shared" si="30"/>
        <v>417.36</v>
      </c>
      <c r="I196" s="23">
        <f t="shared" si="25"/>
        <v>23600</v>
      </c>
      <c r="J196" s="23">
        <f t="shared" si="26"/>
        <v>4183600</v>
      </c>
      <c r="K196" s="23">
        <f t="shared" si="27"/>
        <v>236000</v>
      </c>
      <c r="L196" s="23">
        <f t="shared" si="28"/>
        <v>83672000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2:24" x14ac:dyDescent="0.3">
      <c r="B197">
        <f t="shared" si="21"/>
        <v>187</v>
      </c>
      <c r="C197" s="23">
        <f t="shared" si="22"/>
        <v>2370</v>
      </c>
      <c r="D197" s="32">
        <f t="shared" si="23"/>
        <v>3.74</v>
      </c>
      <c r="E197" s="25">
        <f t="shared" si="24"/>
        <v>4.2372881355932203E-3</v>
      </c>
      <c r="F197" s="57">
        <f t="shared" si="29"/>
        <v>211424</v>
      </c>
      <c r="G197" s="58">
        <f>VLOOKUP(D197,Upgrade_Speed!D:F,3, TRUE)</f>
        <v>2734022</v>
      </c>
      <c r="H197" s="35">
        <f t="shared" si="30"/>
        <v>421.84800000000001</v>
      </c>
      <c r="I197" s="23">
        <f t="shared" si="25"/>
        <v>23700</v>
      </c>
      <c r="J197" s="23">
        <f t="shared" si="26"/>
        <v>4228480</v>
      </c>
      <c r="K197" s="23">
        <f t="shared" si="27"/>
        <v>237000</v>
      </c>
      <c r="L197" s="23">
        <f t="shared" si="28"/>
        <v>84569600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2:24" x14ac:dyDescent="0.3">
      <c r="B198">
        <f t="shared" si="21"/>
        <v>188</v>
      </c>
      <c r="C198" s="23">
        <f t="shared" si="22"/>
        <v>2380</v>
      </c>
      <c r="D198" s="32">
        <f t="shared" si="23"/>
        <v>3.76</v>
      </c>
      <c r="E198" s="25">
        <f t="shared" si="24"/>
        <v>4.2194092827004216E-3</v>
      </c>
      <c r="F198" s="57">
        <f t="shared" si="29"/>
        <v>213680</v>
      </c>
      <c r="G198" s="58">
        <f>VLOOKUP(D198,Upgrade_Speed!D:F,3, TRUE)</f>
        <v>2734022</v>
      </c>
      <c r="H198" s="35">
        <f t="shared" si="30"/>
        <v>426.36</v>
      </c>
      <c r="I198" s="23">
        <f t="shared" si="25"/>
        <v>23800</v>
      </c>
      <c r="J198" s="23">
        <f t="shared" si="26"/>
        <v>4273600</v>
      </c>
      <c r="K198" s="23">
        <f t="shared" si="27"/>
        <v>238000</v>
      </c>
      <c r="L198" s="23">
        <f t="shared" si="28"/>
        <v>85472000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2:24" x14ac:dyDescent="0.3">
      <c r="B199">
        <f t="shared" si="21"/>
        <v>189</v>
      </c>
      <c r="C199" s="23">
        <f t="shared" si="22"/>
        <v>2390</v>
      </c>
      <c r="D199" s="32">
        <f t="shared" si="23"/>
        <v>3.78</v>
      </c>
      <c r="E199" s="25">
        <f t="shared" si="24"/>
        <v>4.2016806722689074E-3</v>
      </c>
      <c r="F199" s="57">
        <f t="shared" si="29"/>
        <v>215948</v>
      </c>
      <c r="G199" s="58">
        <f>VLOOKUP(D199,Upgrade_Speed!D:F,3, TRUE)</f>
        <v>2734022</v>
      </c>
      <c r="H199" s="35">
        <f t="shared" si="30"/>
        <v>430.89600000000002</v>
      </c>
      <c r="I199" s="23">
        <f t="shared" si="25"/>
        <v>23900</v>
      </c>
      <c r="J199" s="23">
        <f t="shared" si="26"/>
        <v>4318960</v>
      </c>
      <c r="K199" s="23">
        <f t="shared" si="27"/>
        <v>239000</v>
      </c>
      <c r="L199" s="23">
        <f t="shared" si="28"/>
        <v>86379200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2:24" x14ac:dyDescent="0.3">
      <c r="B200">
        <f t="shared" si="21"/>
        <v>190</v>
      </c>
      <c r="C200" s="23">
        <f t="shared" si="22"/>
        <v>2400</v>
      </c>
      <c r="D200" s="32">
        <f t="shared" si="23"/>
        <v>3.8</v>
      </c>
      <c r="E200" s="25">
        <f t="shared" si="24"/>
        <v>4.1841004184100415E-3</v>
      </c>
      <c r="F200" s="57">
        <f t="shared" si="29"/>
        <v>218228</v>
      </c>
      <c r="G200" s="58">
        <f>VLOOKUP(D200,Upgrade_Speed!D:F,3, TRUE)</f>
        <v>2734022</v>
      </c>
      <c r="H200" s="35">
        <f t="shared" si="30"/>
        <v>435.45600000000002</v>
      </c>
      <c r="I200" s="23">
        <f t="shared" si="25"/>
        <v>24000</v>
      </c>
      <c r="J200" s="23">
        <f t="shared" si="26"/>
        <v>4364560</v>
      </c>
      <c r="K200" s="23">
        <f t="shared" si="27"/>
        <v>240000</v>
      </c>
      <c r="L200" s="23">
        <f t="shared" si="28"/>
        <v>87291200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2:24" x14ac:dyDescent="0.3">
      <c r="B201">
        <f t="shared" si="21"/>
        <v>191</v>
      </c>
      <c r="C201" s="23">
        <f t="shared" si="22"/>
        <v>2410</v>
      </c>
      <c r="D201" s="32">
        <f t="shared" si="23"/>
        <v>3.82</v>
      </c>
      <c r="E201" s="25">
        <f t="shared" si="24"/>
        <v>4.1666666666666666E-3</v>
      </c>
      <c r="F201" s="57">
        <f t="shared" si="29"/>
        <v>220520</v>
      </c>
      <c r="G201" s="58">
        <f>VLOOKUP(D201,Upgrade_Speed!D:F,3, TRUE)</f>
        <v>2734022</v>
      </c>
      <c r="H201" s="35">
        <f t="shared" si="30"/>
        <v>440.04</v>
      </c>
      <c r="I201" s="23">
        <f t="shared" si="25"/>
        <v>24100</v>
      </c>
      <c r="J201" s="23">
        <f t="shared" si="26"/>
        <v>4410400</v>
      </c>
      <c r="K201" s="23">
        <f t="shared" si="27"/>
        <v>241000</v>
      </c>
      <c r="L201" s="23">
        <f t="shared" si="28"/>
        <v>88208000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2:24" x14ac:dyDescent="0.3">
      <c r="B202">
        <f t="shared" si="21"/>
        <v>192</v>
      </c>
      <c r="C202" s="23">
        <f t="shared" si="22"/>
        <v>2420</v>
      </c>
      <c r="D202" s="32">
        <f t="shared" si="23"/>
        <v>3.84</v>
      </c>
      <c r="E202" s="25">
        <f t="shared" si="24"/>
        <v>4.1493775933609959E-3</v>
      </c>
      <c r="F202" s="57">
        <f t="shared" si="29"/>
        <v>222824</v>
      </c>
      <c r="G202" s="58">
        <f>VLOOKUP(D202,Upgrade_Speed!D:F,3, TRUE)</f>
        <v>2734022</v>
      </c>
      <c r="H202" s="35">
        <f t="shared" si="30"/>
        <v>444.64800000000002</v>
      </c>
      <c r="I202" s="23">
        <f t="shared" si="25"/>
        <v>24200</v>
      </c>
      <c r="J202" s="23">
        <f t="shared" si="26"/>
        <v>4456480</v>
      </c>
      <c r="K202" s="23">
        <f t="shared" si="27"/>
        <v>242000</v>
      </c>
      <c r="L202" s="23">
        <f t="shared" si="28"/>
        <v>89129600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2:24" x14ac:dyDescent="0.3">
      <c r="B203">
        <f t="shared" si="21"/>
        <v>193</v>
      </c>
      <c r="C203" s="23">
        <f t="shared" si="22"/>
        <v>2430</v>
      </c>
      <c r="D203" s="32">
        <f t="shared" si="23"/>
        <v>3.86</v>
      </c>
      <c r="E203" s="25">
        <f t="shared" si="24"/>
        <v>4.1322314049586778E-3</v>
      </c>
      <c r="F203" s="57">
        <f t="shared" si="29"/>
        <v>225140</v>
      </c>
      <c r="G203" s="58">
        <f>VLOOKUP(D203,Upgrade_Speed!D:F,3, TRUE)</f>
        <v>2734022</v>
      </c>
      <c r="H203" s="35">
        <f t="shared" si="30"/>
        <v>449.28</v>
      </c>
      <c r="I203" s="23">
        <f t="shared" si="25"/>
        <v>24300</v>
      </c>
      <c r="J203" s="23">
        <f t="shared" si="26"/>
        <v>4502800</v>
      </c>
      <c r="K203" s="23">
        <f t="shared" si="27"/>
        <v>243000</v>
      </c>
      <c r="L203" s="23">
        <f t="shared" si="28"/>
        <v>90056000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2:24" x14ac:dyDescent="0.3">
      <c r="B204">
        <f t="shared" ref="B204:B210" si="31">B203+1</f>
        <v>194</v>
      </c>
      <c r="C204" s="23">
        <f t="shared" ref="C204:C210" si="32">C203+$D$6</f>
        <v>2440</v>
      </c>
      <c r="D204" s="32">
        <f t="shared" ref="D204:D210" si="33">(C204-$C$10)/$C$10</f>
        <v>3.88</v>
      </c>
      <c r="E204" s="25">
        <f t="shared" ref="E204:E210" si="34">(C204-C203)/C203</f>
        <v>4.11522633744856E-3</v>
      </c>
      <c r="F204" s="57">
        <f t="shared" si="29"/>
        <v>227468</v>
      </c>
      <c r="G204" s="58">
        <f>VLOOKUP(D204,Upgrade_Speed!D:F,3, TRUE)</f>
        <v>2734022</v>
      </c>
      <c r="H204" s="35">
        <f t="shared" si="30"/>
        <v>453.93599999999998</v>
      </c>
      <c r="I204" s="23">
        <f t="shared" ref="I204:I210" si="35">C204*$F$6</f>
        <v>24400</v>
      </c>
      <c r="J204" s="23">
        <f t="shared" ref="J204:J210" si="36">F204*$G$6</f>
        <v>4549360</v>
      </c>
      <c r="K204" s="23">
        <f t="shared" ref="K204:K210" si="37">I204*$F$6</f>
        <v>244000</v>
      </c>
      <c r="L204" s="23">
        <f t="shared" ref="L204:L210" si="38">J204*$G$6</f>
        <v>90987200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spans="2:24" x14ac:dyDescent="0.3">
      <c r="B205">
        <f t="shared" si="31"/>
        <v>195</v>
      </c>
      <c r="C205" s="23">
        <f t="shared" si="32"/>
        <v>2450</v>
      </c>
      <c r="D205" s="32">
        <f t="shared" si="33"/>
        <v>3.9</v>
      </c>
      <c r="E205" s="25">
        <f t="shared" si="34"/>
        <v>4.0983606557377051E-3</v>
      </c>
      <c r="F205" s="57">
        <f t="shared" ref="F205:F210" si="39">F204+$E$6*B205</f>
        <v>229808</v>
      </c>
      <c r="G205" s="58">
        <f>VLOOKUP(D205,Upgrade_Speed!D:F,3, TRUE)</f>
        <v>2734022</v>
      </c>
      <c r="H205" s="35">
        <f t="shared" ref="H205:H210" si="40">(F205-$F$11)/$F$11</f>
        <v>458.61599999999999</v>
      </c>
      <c r="I205" s="23">
        <f t="shared" si="35"/>
        <v>24500</v>
      </c>
      <c r="J205" s="23">
        <f t="shared" si="36"/>
        <v>4596160</v>
      </c>
      <c r="K205" s="23">
        <f t="shared" si="37"/>
        <v>245000</v>
      </c>
      <c r="L205" s="23">
        <f t="shared" si="38"/>
        <v>91923200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2:24" x14ac:dyDescent="0.3">
      <c r="B206">
        <f t="shared" si="31"/>
        <v>196</v>
      </c>
      <c r="C206" s="23">
        <f t="shared" si="32"/>
        <v>2460</v>
      </c>
      <c r="D206" s="32">
        <f t="shared" si="33"/>
        <v>3.92</v>
      </c>
      <c r="E206" s="25">
        <f t="shared" si="34"/>
        <v>4.0816326530612249E-3</v>
      </c>
      <c r="F206" s="57">
        <f t="shared" si="39"/>
        <v>232160</v>
      </c>
      <c r="G206" s="58">
        <f>VLOOKUP(D206,Upgrade_Speed!D:F,3, TRUE)</f>
        <v>2734022</v>
      </c>
      <c r="H206" s="35">
        <f t="shared" si="40"/>
        <v>463.32</v>
      </c>
      <c r="I206" s="23">
        <f t="shared" si="35"/>
        <v>24600</v>
      </c>
      <c r="J206" s="23">
        <f t="shared" si="36"/>
        <v>4643200</v>
      </c>
      <c r="K206" s="23">
        <f t="shared" si="37"/>
        <v>246000</v>
      </c>
      <c r="L206" s="23">
        <f t="shared" si="38"/>
        <v>92864000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2:24" x14ac:dyDescent="0.3">
      <c r="B207">
        <f t="shared" si="31"/>
        <v>197</v>
      </c>
      <c r="C207" s="23">
        <f t="shared" si="32"/>
        <v>2470</v>
      </c>
      <c r="D207" s="32">
        <f t="shared" si="33"/>
        <v>3.94</v>
      </c>
      <c r="E207" s="25">
        <f t="shared" si="34"/>
        <v>4.0650406504065045E-3</v>
      </c>
      <c r="F207" s="57">
        <f t="shared" si="39"/>
        <v>234524</v>
      </c>
      <c r="G207" s="58">
        <f>VLOOKUP(D207,Upgrade_Speed!D:F,3, TRUE)</f>
        <v>2734022</v>
      </c>
      <c r="H207" s="35">
        <f t="shared" si="40"/>
        <v>468.048</v>
      </c>
      <c r="I207" s="23">
        <f t="shared" si="35"/>
        <v>24700</v>
      </c>
      <c r="J207" s="23">
        <f t="shared" si="36"/>
        <v>4690480</v>
      </c>
      <c r="K207" s="23">
        <f t="shared" si="37"/>
        <v>247000</v>
      </c>
      <c r="L207" s="23">
        <f t="shared" si="38"/>
        <v>93809600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2:24" x14ac:dyDescent="0.3">
      <c r="B208">
        <f t="shared" si="31"/>
        <v>198</v>
      </c>
      <c r="C208" s="23">
        <f t="shared" si="32"/>
        <v>2480</v>
      </c>
      <c r="D208" s="32">
        <f t="shared" si="33"/>
        <v>3.96</v>
      </c>
      <c r="E208" s="25">
        <f t="shared" si="34"/>
        <v>4.048582995951417E-3</v>
      </c>
      <c r="F208" s="57">
        <f t="shared" si="39"/>
        <v>236900</v>
      </c>
      <c r="G208" s="58">
        <f>VLOOKUP(D208,Upgrade_Speed!D:F,3, TRUE)</f>
        <v>2734022</v>
      </c>
      <c r="H208" s="35">
        <f t="shared" si="40"/>
        <v>472.8</v>
      </c>
      <c r="I208" s="23">
        <f t="shared" si="35"/>
        <v>24800</v>
      </c>
      <c r="J208" s="23">
        <f t="shared" si="36"/>
        <v>4738000</v>
      </c>
      <c r="K208" s="23">
        <f t="shared" si="37"/>
        <v>248000</v>
      </c>
      <c r="L208" s="23">
        <f t="shared" si="38"/>
        <v>94760000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2:24" x14ac:dyDescent="0.3">
      <c r="B209">
        <f t="shared" si="31"/>
        <v>199</v>
      </c>
      <c r="C209" s="23">
        <f t="shared" si="32"/>
        <v>2490</v>
      </c>
      <c r="D209" s="32">
        <f t="shared" si="33"/>
        <v>3.98</v>
      </c>
      <c r="E209" s="25">
        <f t="shared" si="34"/>
        <v>4.0322580645161289E-3</v>
      </c>
      <c r="F209" s="57">
        <f t="shared" si="39"/>
        <v>239288</v>
      </c>
      <c r="G209" s="58">
        <f>VLOOKUP(D209,Upgrade_Speed!D:F,3, TRUE)</f>
        <v>2734022</v>
      </c>
      <c r="H209" s="35">
        <f t="shared" si="40"/>
        <v>477.57600000000002</v>
      </c>
      <c r="I209" s="23">
        <f t="shared" si="35"/>
        <v>24900</v>
      </c>
      <c r="J209" s="23">
        <f t="shared" si="36"/>
        <v>4785760</v>
      </c>
      <c r="K209" s="23">
        <f t="shared" si="37"/>
        <v>249000</v>
      </c>
      <c r="L209" s="23">
        <f t="shared" si="38"/>
        <v>95715200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2:24" x14ac:dyDescent="0.3">
      <c r="B210">
        <f t="shared" si="31"/>
        <v>200</v>
      </c>
      <c r="C210" s="23">
        <f t="shared" si="32"/>
        <v>2500</v>
      </c>
      <c r="D210" s="32">
        <f t="shared" si="33"/>
        <v>4</v>
      </c>
      <c r="E210" s="25">
        <f t="shared" si="34"/>
        <v>4.0160642570281121E-3</v>
      </c>
      <c r="F210" s="57">
        <f t="shared" si="39"/>
        <v>241688</v>
      </c>
      <c r="G210" s="58">
        <f>VLOOKUP(D210,Upgrade_Speed!D:F,3, TRUE)</f>
        <v>2734022</v>
      </c>
      <c r="H210" s="35">
        <f t="shared" si="40"/>
        <v>482.37599999999998</v>
      </c>
      <c r="I210" s="23">
        <f t="shared" si="35"/>
        <v>25000</v>
      </c>
      <c r="J210" s="23">
        <f t="shared" si="36"/>
        <v>4833760</v>
      </c>
      <c r="K210" s="23">
        <f t="shared" si="37"/>
        <v>250000</v>
      </c>
      <c r="L210" s="23">
        <f t="shared" si="38"/>
        <v>96675200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spans="2:24" x14ac:dyDescent="0.3">
      <c r="D211" s="32"/>
      <c r="E211" s="25"/>
      <c r="F211" s="58"/>
      <c r="G211" s="58"/>
      <c r="H211" s="35"/>
      <c r="I211" s="23"/>
      <c r="K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2:24" x14ac:dyDescent="0.3">
      <c r="D212" s="32"/>
      <c r="E212" s="25"/>
      <c r="F212" s="58"/>
      <c r="G212" s="58"/>
      <c r="H212" s="35"/>
      <c r="I212" s="23"/>
      <c r="K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2:24" x14ac:dyDescent="0.3">
      <c r="D213" s="32"/>
      <c r="E213" s="25"/>
      <c r="F213" s="58"/>
      <c r="G213" s="58"/>
      <c r="H213" s="35"/>
      <c r="I213" s="23"/>
      <c r="K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2:24" x14ac:dyDescent="0.3">
      <c r="D214" s="32"/>
      <c r="E214" s="25"/>
      <c r="F214" s="58"/>
      <c r="G214" s="58"/>
      <c r="H214" s="35"/>
      <c r="I214" s="23"/>
      <c r="K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2:24" x14ac:dyDescent="0.3">
      <c r="D215" s="32"/>
      <c r="E215" s="25"/>
      <c r="F215" s="58"/>
      <c r="G215" s="58"/>
      <c r="H215" s="35"/>
      <c r="I215" s="23"/>
      <c r="K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2:24" x14ac:dyDescent="0.3">
      <c r="D216" s="32"/>
      <c r="E216" s="25"/>
      <c r="F216" s="58"/>
      <c r="G216" s="58"/>
      <c r="H216" s="35"/>
      <c r="I216" s="23"/>
      <c r="K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2:24" x14ac:dyDescent="0.3">
      <c r="D217" s="32"/>
      <c r="E217" s="25"/>
      <c r="F217" s="58"/>
      <c r="G217" s="58"/>
      <c r="H217" s="35"/>
      <c r="I217" s="23"/>
      <c r="K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2:24" x14ac:dyDescent="0.3">
      <c r="D218" s="32"/>
      <c r="E218" s="25"/>
      <c r="F218" s="58"/>
      <c r="G218" s="58"/>
      <c r="H218" s="35"/>
      <c r="I218" s="23"/>
      <c r="K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2:24" x14ac:dyDescent="0.3">
      <c r="D219" s="32"/>
      <c r="E219" s="25"/>
      <c r="F219" s="58"/>
      <c r="G219" s="58"/>
      <c r="H219" s="35"/>
      <c r="I219" s="23"/>
      <c r="K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2:24" x14ac:dyDescent="0.3">
      <c r="D220" s="32"/>
      <c r="E220" s="25"/>
      <c r="F220" s="58"/>
      <c r="G220" s="58"/>
      <c r="H220" s="35"/>
      <c r="I220" s="23"/>
      <c r="K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2:24" x14ac:dyDescent="0.3">
      <c r="D221" s="32"/>
      <c r="E221" s="25"/>
      <c r="F221" s="58"/>
      <c r="G221" s="58"/>
      <c r="H221" s="35"/>
      <c r="I221" s="23"/>
      <c r="K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spans="2:24" x14ac:dyDescent="0.3">
      <c r="D222" s="32"/>
      <c r="E222" s="25"/>
      <c r="F222" s="58"/>
      <c r="G222" s="58"/>
      <c r="H222" s="35"/>
      <c r="I222" s="23"/>
      <c r="K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2:24" x14ac:dyDescent="0.3">
      <c r="D223" s="32"/>
      <c r="E223" s="25"/>
      <c r="F223" s="58"/>
      <c r="G223" s="58"/>
      <c r="H223" s="35"/>
      <c r="I223" s="23"/>
      <c r="K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spans="2:24" x14ac:dyDescent="0.3">
      <c r="D224" s="32"/>
      <c r="E224" s="25"/>
      <c r="F224" s="58"/>
      <c r="G224" s="58"/>
      <c r="H224" s="35"/>
      <c r="I224" s="23"/>
      <c r="K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spans="4:24" x14ac:dyDescent="0.3">
      <c r="D225" s="32"/>
      <c r="E225" s="25"/>
      <c r="F225" s="58"/>
      <c r="G225" s="58"/>
      <c r="H225" s="35"/>
      <c r="I225" s="23"/>
      <c r="K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spans="4:24" x14ac:dyDescent="0.3">
      <c r="D226" s="32"/>
      <c r="E226" s="25"/>
      <c r="F226" s="58"/>
      <c r="G226" s="58"/>
      <c r="H226" s="35"/>
      <c r="I226" s="23"/>
      <c r="K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spans="4:24" x14ac:dyDescent="0.3">
      <c r="D227" s="32"/>
      <c r="E227" s="25"/>
      <c r="F227" s="58"/>
      <c r="G227" s="58"/>
      <c r="H227" s="35"/>
      <c r="I227" s="23"/>
      <c r="K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spans="4:24" x14ac:dyDescent="0.3">
      <c r="D228" s="32"/>
      <c r="E228" s="25"/>
      <c r="F228" s="58"/>
      <c r="G228" s="58"/>
      <c r="H228" s="35"/>
      <c r="I228" s="23"/>
      <c r="K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spans="4:24" x14ac:dyDescent="0.3">
      <c r="D229" s="32"/>
      <c r="E229" s="25"/>
      <c r="F229" s="58"/>
      <c r="G229" s="58"/>
      <c r="H229" s="35"/>
      <c r="I229" s="23"/>
      <c r="K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spans="4:24" x14ac:dyDescent="0.3">
      <c r="D230" s="32"/>
      <c r="E230" s="25"/>
      <c r="F230" s="58"/>
      <c r="G230" s="58"/>
      <c r="H230" s="35"/>
      <c r="I230" s="23"/>
      <c r="K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spans="4:24" x14ac:dyDescent="0.3">
      <c r="D231" s="32"/>
      <c r="E231" s="25"/>
      <c r="F231" s="58"/>
      <c r="G231" s="58"/>
      <c r="H231" s="35"/>
      <c r="I231" s="23"/>
      <c r="K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spans="4:24" x14ac:dyDescent="0.3">
      <c r="D232" s="32"/>
      <c r="E232" s="25"/>
      <c r="F232" s="58"/>
      <c r="G232" s="58"/>
      <c r="H232" s="35"/>
      <c r="I232" s="23"/>
      <c r="K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spans="4:24" x14ac:dyDescent="0.3">
      <c r="D233" s="32"/>
      <c r="E233" s="25"/>
      <c r="F233" s="58"/>
      <c r="G233" s="58"/>
      <c r="H233" s="35"/>
      <c r="I233" s="23"/>
      <c r="K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spans="4:24" x14ac:dyDescent="0.3">
      <c r="D234" s="32"/>
      <c r="E234" s="25"/>
      <c r="F234" s="58"/>
      <c r="G234" s="58"/>
      <c r="H234" s="35"/>
      <c r="I234" s="23"/>
      <c r="K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spans="4:24" x14ac:dyDescent="0.3">
      <c r="D235" s="32"/>
      <c r="E235" s="25"/>
      <c r="F235" s="58"/>
      <c r="G235" s="58"/>
      <c r="H235" s="35"/>
      <c r="I235" s="23"/>
      <c r="K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spans="4:24" x14ac:dyDescent="0.3">
      <c r="D236" s="32"/>
      <c r="E236" s="25"/>
      <c r="F236" s="58"/>
      <c r="G236" s="58"/>
      <c r="H236" s="35"/>
      <c r="I236" s="23"/>
      <c r="K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spans="4:24" x14ac:dyDescent="0.3">
      <c r="D237" s="32"/>
      <c r="E237" s="25"/>
      <c r="F237" s="58"/>
      <c r="G237" s="58"/>
      <c r="H237" s="35"/>
      <c r="I237" s="23"/>
      <c r="K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spans="4:24" x14ac:dyDescent="0.3">
      <c r="D238" s="32"/>
      <c r="E238" s="25"/>
      <c r="F238" s="58"/>
      <c r="G238" s="58"/>
      <c r="H238" s="35"/>
      <c r="I238" s="23"/>
      <c r="K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spans="4:24" x14ac:dyDescent="0.3">
      <c r="D239" s="32"/>
      <c r="E239" s="25"/>
      <c r="F239" s="58"/>
      <c r="G239" s="58"/>
      <c r="H239" s="35"/>
      <c r="I239" s="23"/>
      <c r="K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spans="4:24" x14ac:dyDescent="0.3">
      <c r="D240" s="32"/>
      <c r="E240" s="25"/>
      <c r="F240" s="58"/>
      <c r="G240" s="58"/>
      <c r="H240" s="35"/>
      <c r="I240" s="23"/>
      <c r="K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spans="4:24" x14ac:dyDescent="0.3">
      <c r="D241" s="32"/>
      <c r="E241" s="25"/>
      <c r="F241" s="58"/>
      <c r="G241" s="58"/>
      <c r="H241" s="35"/>
      <c r="I241" s="23"/>
      <c r="K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spans="4:24" x14ac:dyDescent="0.3">
      <c r="D242" s="32"/>
      <c r="E242" s="25"/>
      <c r="F242" s="58"/>
      <c r="G242" s="58"/>
      <c r="H242" s="35"/>
      <c r="I242" s="23"/>
      <c r="K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spans="4:24" x14ac:dyDescent="0.3">
      <c r="D243" s="32"/>
      <c r="E243" s="25"/>
      <c r="F243" s="58"/>
      <c r="G243" s="58"/>
      <c r="H243" s="35"/>
      <c r="I243" s="23"/>
      <c r="K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spans="4:24" x14ac:dyDescent="0.3">
      <c r="D244" s="32"/>
      <c r="E244" s="25"/>
      <c r="F244" s="58"/>
      <c r="G244" s="58"/>
      <c r="H244" s="35"/>
      <c r="I244" s="23"/>
      <c r="K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spans="4:24" x14ac:dyDescent="0.3">
      <c r="D245" s="32"/>
      <c r="E245" s="25"/>
      <c r="F245" s="58"/>
      <c r="G245" s="58"/>
      <c r="H245" s="35"/>
      <c r="I245" s="23"/>
      <c r="K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spans="4:24" x14ac:dyDescent="0.3">
      <c r="D246" s="32"/>
      <c r="E246" s="25"/>
      <c r="F246" s="58"/>
      <c r="G246" s="58"/>
      <c r="H246" s="35"/>
      <c r="I246" s="23"/>
      <c r="K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spans="4:24" x14ac:dyDescent="0.3">
      <c r="D247" s="32"/>
      <c r="E247" s="25"/>
      <c r="F247" s="58"/>
      <c r="G247" s="58"/>
      <c r="H247" s="35"/>
      <c r="I247" s="23"/>
      <c r="K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spans="4:24" x14ac:dyDescent="0.3">
      <c r="D248" s="32"/>
      <c r="E248" s="25"/>
      <c r="F248" s="58"/>
      <c r="G248" s="58"/>
      <c r="H248" s="35"/>
      <c r="I248" s="23"/>
      <c r="K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spans="4:24" x14ac:dyDescent="0.3">
      <c r="D249" s="32"/>
      <c r="E249" s="25"/>
      <c r="F249" s="58"/>
      <c r="G249" s="58"/>
      <c r="H249" s="35"/>
      <c r="I249" s="23"/>
      <c r="K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spans="4:24" x14ac:dyDescent="0.3">
      <c r="D250" s="32"/>
      <c r="E250" s="25"/>
      <c r="F250" s="58"/>
      <c r="G250" s="58"/>
      <c r="H250" s="35"/>
      <c r="I250" s="23"/>
      <c r="K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spans="4:24" x14ac:dyDescent="0.3">
      <c r="D251" s="32"/>
      <c r="E251" s="25"/>
      <c r="F251" s="58"/>
      <c r="G251" s="58"/>
      <c r="H251" s="35"/>
      <c r="I251" s="23"/>
      <c r="K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spans="4:24" x14ac:dyDescent="0.3">
      <c r="D252" s="32"/>
      <c r="E252" s="25"/>
      <c r="F252" s="58"/>
      <c r="G252" s="58"/>
      <c r="H252" s="35"/>
      <c r="I252" s="23"/>
      <c r="K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spans="4:24" x14ac:dyDescent="0.3">
      <c r="D253" s="32"/>
      <c r="E253" s="25"/>
      <c r="F253" s="58"/>
      <c r="G253" s="58"/>
      <c r="H253" s="35"/>
      <c r="I253" s="23"/>
      <c r="K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spans="4:24" x14ac:dyDescent="0.3">
      <c r="D254" s="32"/>
      <c r="E254" s="25"/>
      <c r="F254" s="58"/>
      <c r="G254" s="58"/>
      <c r="H254" s="35"/>
      <c r="I254" s="23"/>
      <c r="K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spans="4:24" x14ac:dyDescent="0.3">
      <c r="D255" s="32"/>
      <c r="E255" s="25"/>
      <c r="F255" s="58"/>
      <c r="G255" s="58"/>
      <c r="H255" s="35"/>
      <c r="I255" s="23"/>
      <c r="K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spans="4:24" x14ac:dyDescent="0.3">
      <c r="D256" s="32"/>
      <c r="E256" s="25"/>
      <c r="F256" s="58"/>
      <c r="G256" s="58"/>
      <c r="H256" s="35"/>
      <c r="I256" s="23"/>
      <c r="K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spans="4:24" x14ac:dyDescent="0.3">
      <c r="D257" s="32"/>
      <c r="E257" s="25"/>
      <c r="F257" s="58"/>
      <c r="G257" s="58"/>
      <c r="H257" s="35"/>
      <c r="I257" s="23"/>
      <c r="K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spans="4:24" x14ac:dyDescent="0.3">
      <c r="D258" s="32"/>
      <c r="E258" s="25"/>
      <c r="F258" s="58"/>
      <c r="G258" s="58"/>
      <c r="H258" s="35"/>
      <c r="I258" s="23"/>
      <c r="K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4:24" x14ac:dyDescent="0.3">
      <c r="D259" s="32"/>
      <c r="E259" s="25"/>
      <c r="F259" s="58"/>
      <c r="G259" s="58"/>
      <c r="H259" s="35"/>
      <c r="I259" s="23"/>
      <c r="K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4:24" x14ac:dyDescent="0.3">
      <c r="D260" s="32"/>
      <c r="E260" s="25"/>
      <c r="F260" s="58"/>
      <c r="G260" s="58"/>
      <c r="H260" s="35"/>
      <c r="I260" s="23"/>
      <c r="K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spans="4:24" x14ac:dyDescent="0.3">
      <c r="D261" s="32"/>
      <c r="E261" s="25"/>
      <c r="F261" s="58"/>
      <c r="G261" s="58"/>
      <c r="H261" s="35"/>
      <c r="I261" s="23"/>
      <c r="K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4:24" x14ac:dyDescent="0.3">
      <c r="D262" s="32"/>
      <c r="E262" s="25"/>
      <c r="F262" s="58"/>
      <c r="G262" s="58"/>
      <c r="H262" s="35"/>
      <c r="I262" s="23"/>
      <c r="K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4:24" x14ac:dyDescent="0.3">
      <c r="D263" s="32"/>
      <c r="E263" s="25"/>
      <c r="F263" s="58"/>
      <c r="G263" s="58"/>
      <c r="H263" s="35"/>
      <c r="I263" s="23"/>
      <c r="K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4:24" x14ac:dyDescent="0.3">
      <c r="D264" s="32"/>
      <c r="E264" s="25"/>
      <c r="F264" s="58"/>
      <c r="G264" s="58"/>
      <c r="H264" s="35"/>
      <c r="I264" s="23"/>
      <c r="K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4:24" x14ac:dyDescent="0.3">
      <c r="D265" s="32"/>
      <c r="E265" s="25"/>
      <c r="F265" s="58"/>
      <c r="G265" s="58"/>
      <c r="H265" s="35"/>
      <c r="I265" s="23"/>
      <c r="K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4:24" x14ac:dyDescent="0.3">
      <c r="D266" s="32"/>
      <c r="E266" s="25"/>
      <c r="F266" s="58"/>
      <c r="G266" s="58"/>
      <c r="H266" s="35"/>
      <c r="I266" s="23"/>
      <c r="K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spans="4:24" x14ac:dyDescent="0.3">
      <c r="D267" s="32"/>
      <c r="E267" s="25"/>
      <c r="F267" s="58"/>
      <c r="G267" s="58"/>
      <c r="H267" s="35"/>
      <c r="I267" s="23"/>
      <c r="K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spans="4:24" x14ac:dyDescent="0.3">
      <c r="D268" s="32"/>
      <c r="E268" s="25"/>
      <c r="F268" s="58"/>
      <c r="G268" s="58"/>
      <c r="H268" s="35"/>
      <c r="I268" s="23"/>
      <c r="K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spans="4:24" x14ac:dyDescent="0.3">
      <c r="D269" s="32"/>
      <c r="E269" s="25"/>
      <c r="F269" s="58"/>
      <c r="G269" s="58"/>
      <c r="H269" s="35"/>
      <c r="I269" s="23"/>
      <c r="K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spans="4:24" x14ac:dyDescent="0.3">
      <c r="D270" s="32"/>
      <c r="E270" s="25"/>
      <c r="F270" s="58"/>
      <c r="G270" s="58"/>
      <c r="H270" s="35"/>
      <c r="I270" s="23"/>
      <c r="K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spans="4:24" x14ac:dyDescent="0.3">
      <c r="D271" s="32"/>
      <c r="E271" s="25"/>
      <c r="F271" s="58"/>
      <c r="G271" s="58"/>
      <c r="H271" s="35"/>
      <c r="I271" s="23"/>
      <c r="K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spans="4:24" x14ac:dyDescent="0.3">
      <c r="D272" s="32"/>
      <c r="E272" s="25"/>
      <c r="F272" s="58"/>
      <c r="G272" s="58"/>
      <c r="H272" s="35"/>
      <c r="I272" s="23"/>
      <c r="K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spans="4:24" x14ac:dyDescent="0.3">
      <c r="D273" s="32"/>
      <c r="E273" s="25"/>
      <c r="F273" s="58"/>
      <c r="G273" s="58"/>
      <c r="H273" s="35"/>
      <c r="I273" s="23"/>
      <c r="K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spans="4:24" x14ac:dyDescent="0.3">
      <c r="D274" s="32"/>
      <c r="E274" s="25"/>
      <c r="F274" s="58"/>
      <c r="G274" s="58"/>
      <c r="H274" s="35"/>
      <c r="I274" s="23"/>
      <c r="K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spans="4:24" x14ac:dyDescent="0.3">
      <c r="D275" s="32"/>
      <c r="E275" s="25"/>
      <c r="F275" s="58"/>
      <c r="G275" s="58"/>
      <c r="H275" s="35"/>
      <c r="I275" s="23"/>
      <c r="K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spans="4:24" x14ac:dyDescent="0.3">
      <c r="D276" s="32"/>
      <c r="E276" s="25"/>
      <c r="F276" s="58"/>
      <c r="G276" s="58"/>
      <c r="H276" s="35"/>
      <c r="I276" s="23"/>
      <c r="K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spans="4:24" x14ac:dyDescent="0.3">
      <c r="D277" s="32"/>
      <c r="E277" s="25"/>
      <c r="F277" s="58"/>
      <c r="G277" s="58"/>
      <c r="H277" s="35"/>
      <c r="I277" s="23"/>
      <c r="K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4:24" x14ac:dyDescent="0.3">
      <c r="D278" s="32"/>
      <c r="E278" s="25"/>
      <c r="F278" s="58"/>
      <c r="G278" s="58"/>
      <c r="H278" s="35"/>
      <c r="I278" s="23"/>
      <c r="K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4:24" x14ac:dyDescent="0.3">
      <c r="D279" s="32"/>
      <c r="E279" s="25"/>
      <c r="F279" s="58"/>
      <c r="G279" s="58"/>
      <c r="H279" s="35"/>
      <c r="I279" s="23"/>
      <c r="K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4:24" x14ac:dyDescent="0.3">
      <c r="D280" s="32"/>
      <c r="E280" s="25"/>
      <c r="F280" s="58"/>
      <c r="G280" s="58"/>
      <c r="H280" s="35"/>
      <c r="I280" s="23"/>
      <c r="K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4:24" x14ac:dyDescent="0.3">
      <c r="D281" s="32"/>
      <c r="E281" s="25"/>
      <c r="F281" s="58"/>
      <c r="G281" s="58"/>
      <c r="H281" s="35"/>
      <c r="I281" s="23"/>
      <c r="K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4:24" x14ac:dyDescent="0.3">
      <c r="D282" s="32"/>
      <c r="E282" s="25"/>
      <c r="F282" s="58"/>
      <c r="G282" s="58"/>
      <c r="H282" s="35"/>
      <c r="I282" s="23"/>
      <c r="K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4:24" x14ac:dyDescent="0.3">
      <c r="D283" s="32"/>
      <c r="E283" s="25"/>
      <c r="F283" s="58"/>
      <c r="G283" s="58"/>
      <c r="H283" s="35"/>
      <c r="I283" s="23"/>
      <c r="K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4:24" x14ac:dyDescent="0.3">
      <c r="D284" s="32"/>
      <c r="E284" s="25"/>
      <c r="F284" s="58"/>
      <c r="G284" s="58"/>
      <c r="H284" s="35"/>
      <c r="I284" s="23"/>
      <c r="K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4:24" x14ac:dyDescent="0.3">
      <c r="D285" s="32"/>
      <c r="E285" s="25"/>
      <c r="F285" s="58"/>
      <c r="G285" s="58"/>
      <c r="H285" s="35"/>
      <c r="I285" s="23"/>
      <c r="K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4:24" x14ac:dyDescent="0.3">
      <c r="D286" s="32"/>
      <c r="E286" s="25"/>
      <c r="F286" s="58"/>
      <c r="G286" s="58"/>
      <c r="H286" s="35"/>
      <c r="I286" s="23"/>
      <c r="K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4:24" x14ac:dyDescent="0.3">
      <c r="D287" s="32"/>
      <c r="E287" s="25"/>
      <c r="F287" s="58"/>
      <c r="G287" s="58"/>
      <c r="H287" s="35"/>
      <c r="I287" s="23"/>
      <c r="K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4:24" x14ac:dyDescent="0.3">
      <c r="D288" s="32"/>
      <c r="E288" s="25"/>
      <c r="F288" s="58"/>
      <c r="G288" s="58"/>
      <c r="H288" s="35"/>
      <c r="I288" s="23"/>
      <c r="K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4:24" x14ac:dyDescent="0.3">
      <c r="D289" s="32"/>
      <c r="E289" s="25"/>
      <c r="F289" s="58"/>
      <c r="G289" s="58"/>
      <c r="H289" s="35"/>
      <c r="I289" s="23"/>
      <c r="K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4:24" x14ac:dyDescent="0.3">
      <c r="D290" s="32"/>
      <c r="E290" s="25"/>
      <c r="F290" s="58"/>
      <c r="G290" s="58"/>
      <c r="H290" s="35"/>
      <c r="I290" s="23"/>
      <c r="K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4:24" x14ac:dyDescent="0.3">
      <c r="D291" s="32"/>
      <c r="E291" s="25"/>
      <c r="F291" s="58"/>
      <c r="G291" s="58"/>
      <c r="H291" s="35"/>
      <c r="I291" s="23"/>
      <c r="K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4:24" x14ac:dyDescent="0.3">
      <c r="D292" s="32"/>
      <c r="E292" s="25"/>
      <c r="F292" s="58"/>
      <c r="G292" s="58"/>
      <c r="H292" s="35"/>
      <c r="I292" s="23"/>
      <c r="K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4:24" x14ac:dyDescent="0.3">
      <c r="D293" s="32"/>
      <c r="E293" s="25"/>
      <c r="F293" s="58"/>
      <c r="G293" s="58"/>
      <c r="H293" s="35"/>
      <c r="I293" s="23"/>
      <c r="K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4:24" x14ac:dyDescent="0.3">
      <c r="D294" s="32"/>
      <c r="E294" s="25"/>
      <c r="F294" s="58"/>
      <c r="G294" s="58"/>
      <c r="H294" s="35"/>
      <c r="I294" s="23"/>
      <c r="K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4:24" x14ac:dyDescent="0.3">
      <c r="D295" s="32"/>
      <c r="E295" s="25"/>
      <c r="F295" s="58"/>
      <c r="G295" s="58"/>
      <c r="H295" s="35"/>
      <c r="I295" s="23"/>
      <c r="K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4:24" x14ac:dyDescent="0.3">
      <c r="D296" s="32"/>
      <c r="E296" s="25"/>
      <c r="F296" s="58"/>
      <c r="G296" s="58"/>
      <c r="H296" s="35"/>
      <c r="I296" s="23"/>
      <c r="K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4:24" x14ac:dyDescent="0.3">
      <c r="D297" s="32"/>
      <c r="E297" s="25"/>
      <c r="F297" s="58"/>
      <c r="G297" s="58"/>
      <c r="H297" s="35"/>
      <c r="I297" s="23"/>
      <c r="K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4:24" x14ac:dyDescent="0.3">
      <c r="D298" s="32"/>
      <c r="E298" s="25"/>
      <c r="F298" s="58"/>
      <c r="G298" s="58"/>
      <c r="H298" s="35"/>
      <c r="I298" s="23"/>
      <c r="K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4:24" x14ac:dyDescent="0.3">
      <c r="D299" s="32"/>
      <c r="E299" s="25"/>
      <c r="F299" s="58"/>
      <c r="G299" s="58"/>
      <c r="H299" s="35"/>
      <c r="I299" s="23"/>
      <c r="K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4:24" x14ac:dyDescent="0.3">
      <c r="D300" s="32"/>
      <c r="E300" s="25"/>
      <c r="F300" s="58"/>
      <c r="G300" s="58"/>
      <c r="H300" s="35"/>
      <c r="I300" s="23"/>
      <c r="K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4:24" x14ac:dyDescent="0.3">
      <c r="D301" s="32"/>
      <c r="E301" s="25"/>
      <c r="F301" s="58"/>
      <c r="G301" s="58"/>
      <c r="H301" s="35"/>
      <c r="I301" s="23"/>
      <c r="K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4:24" x14ac:dyDescent="0.3">
      <c r="D302" s="32"/>
      <c r="E302" s="25"/>
      <c r="F302" s="58"/>
      <c r="G302" s="58"/>
      <c r="H302" s="35"/>
      <c r="I302" s="23"/>
      <c r="K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4:24" x14ac:dyDescent="0.3">
      <c r="D303" s="32"/>
      <c r="E303" s="25"/>
      <c r="F303" s="58"/>
      <c r="G303" s="58"/>
      <c r="H303" s="35"/>
      <c r="I303" s="23"/>
      <c r="K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4:24" x14ac:dyDescent="0.3">
      <c r="D304" s="32"/>
      <c r="E304" s="25"/>
      <c r="F304" s="58"/>
      <c r="G304" s="58"/>
      <c r="H304" s="35"/>
      <c r="I304" s="23"/>
      <c r="K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4:24" x14ac:dyDescent="0.3">
      <c r="D305" s="32"/>
      <c r="E305" s="25"/>
      <c r="F305" s="58"/>
      <c r="G305" s="58"/>
      <c r="H305" s="35"/>
      <c r="I305" s="23"/>
      <c r="K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4:24" x14ac:dyDescent="0.3">
      <c r="D306" s="32"/>
      <c r="E306" s="25"/>
      <c r="F306" s="58"/>
      <c r="G306" s="58"/>
      <c r="H306" s="35"/>
      <c r="I306" s="23"/>
      <c r="K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4:24" x14ac:dyDescent="0.3">
      <c r="D307" s="32"/>
      <c r="E307" s="25"/>
      <c r="F307" s="58"/>
      <c r="G307" s="58"/>
      <c r="H307" s="35"/>
      <c r="I307" s="23"/>
      <c r="K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4:24" x14ac:dyDescent="0.3">
      <c r="D308" s="32"/>
      <c r="E308" s="25"/>
      <c r="F308" s="58"/>
      <c r="G308" s="58"/>
      <c r="H308" s="35"/>
      <c r="I308" s="23"/>
      <c r="K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4:24" x14ac:dyDescent="0.3">
      <c r="D309" s="32"/>
      <c r="E309" s="25"/>
      <c r="F309" s="58"/>
      <c r="G309" s="58"/>
      <c r="H309" s="35"/>
      <c r="I309" s="23"/>
      <c r="K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4:24" x14ac:dyDescent="0.3">
      <c r="D310" s="32"/>
      <c r="E310" s="25"/>
      <c r="F310" s="58"/>
      <c r="G310" s="58"/>
      <c r="H310" s="35"/>
      <c r="I310" s="23"/>
      <c r="K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4:24" x14ac:dyDescent="0.3">
      <c r="D311" s="32"/>
      <c r="E311" s="25"/>
      <c r="F311" s="58"/>
      <c r="G311" s="58"/>
      <c r="H311" s="35"/>
      <c r="I311" s="23"/>
      <c r="K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4:24" x14ac:dyDescent="0.3">
      <c r="D312" s="32"/>
      <c r="E312" s="25"/>
      <c r="F312" s="58"/>
      <c r="G312" s="58"/>
      <c r="H312" s="35"/>
      <c r="I312" s="23"/>
      <c r="K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4:24" x14ac:dyDescent="0.3">
      <c r="D313" s="32"/>
      <c r="E313" s="25"/>
      <c r="F313" s="58"/>
      <c r="G313" s="58"/>
      <c r="H313" s="35"/>
      <c r="I313" s="23"/>
      <c r="K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4:24" x14ac:dyDescent="0.3">
      <c r="D314" s="32"/>
      <c r="E314" s="25"/>
      <c r="F314" s="58"/>
      <c r="G314" s="58"/>
      <c r="H314" s="35"/>
      <c r="I314" s="23"/>
      <c r="K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4:24" x14ac:dyDescent="0.3">
      <c r="D315" s="32"/>
      <c r="E315" s="25"/>
      <c r="F315" s="58"/>
      <c r="G315" s="58"/>
      <c r="H315" s="35"/>
      <c r="I315" s="23"/>
      <c r="K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4:24" x14ac:dyDescent="0.3">
      <c r="D316" s="32"/>
      <c r="E316" s="25"/>
      <c r="F316" s="58"/>
      <c r="G316" s="58"/>
      <c r="H316" s="35"/>
      <c r="I316" s="23"/>
      <c r="K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4:24" x14ac:dyDescent="0.3">
      <c r="D317" s="32"/>
      <c r="E317" s="25"/>
      <c r="F317" s="58"/>
      <c r="G317" s="58"/>
      <c r="H317" s="35"/>
      <c r="I317" s="23"/>
      <c r="K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4:24" x14ac:dyDescent="0.3">
      <c r="D318" s="32"/>
      <c r="E318" s="25"/>
      <c r="F318" s="58"/>
      <c r="G318" s="58"/>
      <c r="H318" s="35"/>
      <c r="I318" s="23"/>
      <c r="K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4:24" x14ac:dyDescent="0.3">
      <c r="D319" s="32"/>
      <c r="E319" s="25"/>
      <c r="F319" s="58"/>
      <c r="G319" s="58"/>
      <c r="H319" s="35"/>
      <c r="I319" s="23"/>
      <c r="K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4:24" x14ac:dyDescent="0.3">
      <c r="D320" s="32"/>
      <c r="E320" s="25"/>
      <c r="F320" s="58"/>
      <c r="G320" s="58"/>
      <c r="H320" s="35"/>
      <c r="I320" s="23"/>
      <c r="K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4:24" x14ac:dyDescent="0.3">
      <c r="D321" s="32"/>
      <c r="E321" s="25"/>
      <c r="F321" s="58"/>
      <c r="G321" s="58"/>
      <c r="H321" s="35"/>
      <c r="I321" s="23"/>
      <c r="K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4:24" x14ac:dyDescent="0.3">
      <c r="D322" s="32"/>
      <c r="E322" s="25"/>
      <c r="F322" s="58"/>
      <c r="G322" s="58"/>
      <c r="H322" s="35"/>
      <c r="I322" s="23"/>
      <c r="K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4:24" x14ac:dyDescent="0.3">
      <c r="D323" s="32"/>
      <c r="E323" s="25"/>
      <c r="F323" s="58"/>
      <c r="G323" s="58"/>
      <c r="H323" s="35"/>
      <c r="I323" s="23"/>
      <c r="K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4:24" x14ac:dyDescent="0.3">
      <c r="D324" s="32"/>
      <c r="E324" s="25"/>
      <c r="F324" s="58"/>
      <c r="G324" s="58"/>
      <c r="H324" s="35"/>
      <c r="I324" s="23"/>
      <c r="K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4:24" x14ac:dyDescent="0.3">
      <c r="D325" s="32"/>
      <c r="E325" s="25"/>
      <c r="F325" s="58"/>
      <c r="G325" s="58"/>
      <c r="H325" s="35"/>
      <c r="I325" s="23"/>
      <c r="K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4:24" x14ac:dyDescent="0.3">
      <c r="D326" s="32"/>
      <c r="E326" s="25"/>
      <c r="F326" s="58"/>
      <c r="G326" s="58"/>
      <c r="H326" s="35"/>
      <c r="I326" s="23"/>
      <c r="K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4:24" x14ac:dyDescent="0.3">
      <c r="D327" s="32"/>
      <c r="E327" s="25"/>
      <c r="F327" s="58"/>
      <c r="G327" s="58"/>
      <c r="H327" s="35"/>
      <c r="I327" s="23"/>
      <c r="K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4:24" x14ac:dyDescent="0.3">
      <c r="D328" s="32"/>
      <c r="E328" s="25"/>
      <c r="F328" s="58"/>
      <c r="G328" s="58"/>
      <c r="H328" s="35"/>
      <c r="I328" s="23"/>
      <c r="K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4:24" x14ac:dyDescent="0.3">
      <c r="D329" s="32"/>
      <c r="E329" s="25"/>
      <c r="F329" s="58"/>
      <c r="G329" s="58"/>
      <c r="H329" s="35"/>
      <c r="I329" s="23"/>
      <c r="K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4:24" x14ac:dyDescent="0.3">
      <c r="D330" s="32"/>
      <c r="E330" s="25"/>
      <c r="F330" s="58"/>
      <c r="G330" s="58"/>
      <c r="H330" s="35"/>
      <c r="I330" s="23"/>
      <c r="K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4:24" x14ac:dyDescent="0.3">
      <c r="D331" s="32"/>
      <c r="E331" s="25"/>
      <c r="F331" s="58"/>
      <c r="G331" s="58"/>
      <c r="H331" s="35"/>
      <c r="I331" s="23"/>
      <c r="K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4:24" x14ac:dyDescent="0.3">
      <c r="D332" s="32"/>
      <c r="E332" s="25"/>
      <c r="F332" s="58"/>
      <c r="G332" s="58"/>
      <c r="H332" s="35"/>
      <c r="I332" s="23"/>
      <c r="K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4:24" x14ac:dyDescent="0.3">
      <c r="D333" s="32"/>
      <c r="E333" s="25"/>
      <c r="F333" s="58"/>
      <c r="G333" s="58"/>
      <c r="H333" s="35"/>
      <c r="I333" s="23"/>
      <c r="K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4:24" x14ac:dyDescent="0.3">
      <c r="D334" s="32"/>
      <c r="E334" s="25"/>
      <c r="F334" s="58"/>
      <c r="G334" s="58"/>
      <c r="H334" s="35"/>
      <c r="I334" s="23"/>
      <c r="K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4:24" x14ac:dyDescent="0.3">
      <c r="D335" s="32"/>
      <c r="E335" s="25"/>
      <c r="F335" s="58"/>
      <c r="G335" s="58"/>
      <c r="H335" s="35"/>
      <c r="I335" s="23"/>
      <c r="K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4:24" x14ac:dyDescent="0.3">
      <c r="D336" s="32"/>
      <c r="E336" s="25"/>
      <c r="F336" s="58"/>
      <c r="G336" s="58"/>
      <c r="H336" s="35"/>
      <c r="I336" s="23"/>
      <c r="K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4:24" x14ac:dyDescent="0.3">
      <c r="D337" s="32"/>
      <c r="E337" s="25"/>
      <c r="F337" s="58"/>
      <c r="G337" s="58"/>
      <c r="H337" s="35"/>
      <c r="I337" s="23"/>
      <c r="K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4:24" x14ac:dyDescent="0.3">
      <c r="D338" s="32"/>
      <c r="E338" s="25"/>
      <c r="F338" s="58"/>
      <c r="G338" s="58"/>
      <c r="H338" s="35"/>
      <c r="I338" s="23"/>
      <c r="K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4:24" x14ac:dyDescent="0.3">
      <c r="D339" s="32"/>
      <c r="E339" s="25"/>
      <c r="F339" s="58"/>
      <c r="G339" s="58"/>
      <c r="H339" s="35"/>
      <c r="I339" s="23"/>
      <c r="K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4:24" x14ac:dyDescent="0.3">
      <c r="D340" s="32"/>
      <c r="E340" s="25"/>
      <c r="F340" s="58"/>
      <c r="G340" s="58"/>
      <c r="H340" s="35"/>
      <c r="I340" s="23"/>
      <c r="K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4:24" x14ac:dyDescent="0.3">
      <c r="D341" s="32"/>
      <c r="E341" s="25"/>
      <c r="F341" s="58"/>
      <c r="G341" s="58"/>
      <c r="H341" s="35"/>
      <c r="I341" s="23"/>
      <c r="K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4:24" x14ac:dyDescent="0.3">
      <c r="D342" s="32"/>
      <c r="E342" s="25"/>
      <c r="F342" s="58"/>
      <c r="G342" s="58"/>
      <c r="H342" s="35"/>
      <c r="I342" s="23"/>
      <c r="K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4:24" x14ac:dyDescent="0.3">
      <c r="D343" s="32"/>
      <c r="E343" s="25"/>
      <c r="F343" s="58"/>
      <c r="G343" s="58"/>
      <c r="H343" s="35"/>
      <c r="I343" s="23"/>
      <c r="K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4:24" x14ac:dyDescent="0.3">
      <c r="D344" s="32"/>
      <c r="E344" s="25"/>
      <c r="F344" s="58"/>
      <c r="G344" s="58"/>
      <c r="H344" s="35"/>
      <c r="I344" s="23"/>
      <c r="K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4:24" x14ac:dyDescent="0.3">
      <c r="D345" s="32"/>
      <c r="E345" s="25"/>
      <c r="F345" s="58"/>
      <c r="G345" s="58"/>
      <c r="H345" s="35"/>
      <c r="I345" s="23"/>
      <c r="K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4:24" x14ac:dyDescent="0.3">
      <c r="D346" s="32"/>
      <c r="E346" s="25"/>
      <c r="F346" s="58"/>
      <c r="G346" s="58"/>
      <c r="H346" s="35"/>
      <c r="I346" s="23"/>
      <c r="K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4:24" x14ac:dyDescent="0.3">
      <c r="D347" s="32"/>
      <c r="E347" s="25"/>
      <c r="F347" s="58"/>
      <c r="G347" s="58"/>
      <c r="H347" s="35"/>
      <c r="I347" s="23"/>
      <c r="K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4:24" x14ac:dyDescent="0.3">
      <c r="D348" s="32"/>
      <c r="E348" s="25"/>
      <c r="F348" s="58"/>
      <c r="G348" s="58"/>
      <c r="H348" s="35"/>
      <c r="I348" s="23"/>
      <c r="K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4:24" x14ac:dyDescent="0.3">
      <c r="D349" s="32"/>
      <c r="E349" s="25"/>
      <c r="F349" s="58"/>
      <c r="G349" s="58"/>
      <c r="H349" s="35"/>
      <c r="I349" s="23"/>
      <c r="K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4:24" x14ac:dyDescent="0.3">
      <c r="D350" s="32"/>
      <c r="E350" s="25"/>
      <c r="F350" s="58"/>
      <c r="G350" s="58"/>
      <c r="H350" s="35"/>
      <c r="I350" s="23"/>
      <c r="K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4:24" x14ac:dyDescent="0.3">
      <c r="D351" s="32"/>
      <c r="E351" s="25"/>
      <c r="F351" s="58"/>
      <c r="G351" s="58"/>
      <c r="H351" s="35"/>
      <c r="I351" s="23"/>
      <c r="K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4:24" x14ac:dyDescent="0.3">
      <c r="D352" s="32"/>
      <c r="E352" s="25"/>
      <c r="F352" s="58"/>
      <c r="G352" s="58"/>
      <c r="H352" s="35"/>
      <c r="I352" s="23"/>
      <c r="K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4:24" x14ac:dyDescent="0.3">
      <c r="D353" s="32"/>
      <c r="E353" s="25"/>
      <c r="F353" s="58"/>
      <c r="G353" s="58"/>
      <c r="H353" s="35"/>
      <c r="I353" s="23"/>
      <c r="K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4:24" x14ac:dyDescent="0.3">
      <c r="D354" s="32"/>
      <c r="E354" s="25"/>
      <c r="F354" s="58"/>
      <c r="G354" s="58"/>
      <c r="H354" s="35"/>
      <c r="I354" s="23"/>
      <c r="K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4:24" x14ac:dyDescent="0.3">
      <c r="D355" s="32"/>
      <c r="E355" s="25"/>
      <c r="F355" s="58"/>
      <c r="G355" s="58"/>
      <c r="H355" s="35"/>
      <c r="I355" s="23"/>
      <c r="K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4:24" x14ac:dyDescent="0.3">
      <c r="D356" s="32"/>
      <c r="E356" s="25"/>
      <c r="F356" s="58"/>
      <c r="G356" s="58"/>
      <c r="H356" s="35"/>
      <c r="I356" s="23"/>
      <c r="K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4:24" x14ac:dyDescent="0.3">
      <c r="D357" s="32"/>
      <c r="E357" s="25"/>
      <c r="F357" s="58"/>
      <c r="G357" s="58"/>
      <c r="H357" s="35"/>
      <c r="I357" s="23"/>
      <c r="K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4:24" x14ac:dyDescent="0.3">
      <c r="D358" s="32"/>
      <c r="E358" s="25"/>
      <c r="F358" s="58"/>
      <c r="G358" s="58"/>
      <c r="H358" s="35"/>
      <c r="I358" s="23"/>
      <c r="K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4:24" x14ac:dyDescent="0.3">
      <c r="D359" s="32"/>
      <c r="E359" s="25"/>
      <c r="F359" s="58"/>
      <c r="G359" s="58"/>
      <c r="H359" s="35"/>
      <c r="I359" s="23"/>
      <c r="K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4:24" x14ac:dyDescent="0.3">
      <c r="D360" s="32"/>
      <c r="E360" s="25"/>
      <c r="F360" s="58"/>
      <c r="G360" s="58"/>
      <c r="H360" s="35"/>
      <c r="I360" s="23"/>
      <c r="K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4:24" x14ac:dyDescent="0.3">
      <c r="D361" s="32"/>
      <c r="E361" s="25"/>
      <c r="F361" s="58"/>
      <c r="G361" s="58"/>
      <c r="H361" s="35"/>
      <c r="I361" s="23"/>
      <c r="K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4:24" x14ac:dyDescent="0.3">
      <c r="D362" s="32"/>
      <c r="E362" s="25"/>
      <c r="F362" s="58"/>
      <c r="G362" s="58"/>
      <c r="H362" s="35"/>
      <c r="I362" s="23"/>
      <c r="K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4:24" x14ac:dyDescent="0.3">
      <c r="D363" s="32"/>
      <c r="E363" s="25"/>
      <c r="F363" s="58"/>
      <c r="G363" s="58"/>
      <c r="H363" s="35"/>
      <c r="I363" s="23"/>
      <c r="K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4:24" x14ac:dyDescent="0.3">
      <c r="D364" s="32"/>
      <c r="E364" s="25"/>
      <c r="F364" s="58"/>
      <c r="G364" s="58"/>
      <c r="H364" s="35"/>
      <c r="I364" s="23"/>
      <c r="K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4:24" x14ac:dyDescent="0.3">
      <c r="D365" s="32"/>
      <c r="E365" s="25"/>
      <c r="F365" s="58"/>
      <c r="G365" s="58"/>
      <c r="H365" s="35"/>
      <c r="I365" s="23"/>
      <c r="K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4:24" x14ac:dyDescent="0.3">
      <c r="D366" s="32"/>
      <c r="E366" s="25"/>
      <c r="F366" s="58"/>
      <c r="G366" s="58"/>
      <c r="H366" s="35"/>
      <c r="I366" s="23"/>
      <c r="K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4:24" x14ac:dyDescent="0.3">
      <c r="D367" s="32"/>
      <c r="E367" s="25"/>
      <c r="F367" s="58"/>
      <c r="G367" s="58"/>
      <c r="H367" s="35"/>
      <c r="I367" s="23"/>
      <c r="K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4:24" x14ac:dyDescent="0.3">
      <c r="D368" s="32"/>
      <c r="E368" s="25"/>
      <c r="F368" s="58"/>
      <c r="G368" s="58"/>
      <c r="H368" s="35"/>
      <c r="I368" s="23"/>
      <c r="K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4:24" x14ac:dyDescent="0.3">
      <c r="D369" s="32"/>
      <c r="E369" s="25"/>
      <c r="F369" s="58"/>
      <c r="G369" s="58"/>
      <c r="H369" s="35"/>
      <c r="I369" s="23"/>
      <c r="K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4:24" x14ac:dyDescent="0.3">
      <c r="D370" s="32"/>
      <c r="E370" s="25"/>
      <c r="F370" s="58"/>
      <c r="G370" s="58"/>
      <c r="H370" s="35"/>
      <c r="I370" s="23"/>
      <c r="K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4:24" x14ac:dyDescent="0.3">
      <c r="D371" s="32"/>
      <c r="E371" s="25"/>
      <c r="F371" s="58"/>
      <c r="G371" s="58"/>
      <c r="H371" s="35"/>
      <c r="I371" s="23"/>
      <c r="K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4:24" x14ac:dyDescent="0.3">
      <c r="D372" s="32"/>
      <c r="E372" s="25"/>
      <c r="F372" s="58"/>
      <c r="G372" s="58"/>
      <c r="H372" s="35"/>
      <c r="I372" s="23"/>
      <c r="K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4:24" x14ac:dyDescent="0.3">
      <c r="D373" s="32"/>
      <c r="E373" s="25"/>
      <c r="F373" s="58"/>
      <c r="G373" s="58"/>
      <c r="H373" s="35"/>
      <c r="I373" s="23"/>
      <c r="K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4:24" x14ac:dyDescent="0.3">
      <c r="D374" s="32"/>
      <c r="E374" s="25"/>
      <c r="F374" s="58"/>
      <c r="G374" s="58"/>
      <c r="H374" s="35"/>
      <c r="I374" s="23"/>
      <c r="K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4:24" x14ac:dyDescent="0.3">
      <c r="D375" s="32"/>
      <c r="E375" s="25"/>
      <c r="F375" s="58"/>
      <c r="G375" s="58"/>
      <c r="H375" s="35"/>
      <c r="I375" s="23"/>
      <c r="K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4:24" x14ac:dyDescent="0.3">
      <c r="D376" s="32"/>
      <c r="E376" s="25"/>
      <c r="F376" s="58"/>
      <c r="G376" s="58"/>
      <c r="H376" s="35"/>
      <c r="I376" s="23"/>
      <c r="K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4:24" x14ac:dyDescent="0.3">
      <c r="D377" s="32"/>
      <c r="E377" s="25"/>
      <c r="F377" s="58"/>
      <c r="G377" s="58"/>
      <c r="H377" s="35"/>
      <c r="I377" s="23"/>
      <c r="K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4:24" x14ac:dyDescent="0.3">
      <c r="D378" s="32"/>
      <c r="E378" s="25"/>
      <c r="F378" s="58"/>
      <c r="G378" s="58"/>
      <c r="H378" s="35"/>
      <c r="I378" s="23"/>
      <c r="K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4:24" x14ac:dyDescent="0.3">
      <c r="D379" s="32"/>
      <c r="E379" s="25"/>
      <c r="F379" s="58"/>
      <c r="G379" s="58"/>
      <c r="H379" s="35"/>
      <c r="I379" s="23"/>
      <c r="K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4:24" x14ac:dyDescent="0.3">
      <c r="D380" s="32"/>
      <c r="E380" s="25"/>
      <c r="F380" s="58"/>
      <c r="G380" s="58"/>
      <c r="H380" s="35"/>
      <c r="I380" s="23"/>
      <c r="K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4:24" x14ac:dyDescent="0.3">
      <c r="D381" s="32"/>
      <c r="E381" s="25"/>
      <c r="F381" s="58"/>
      <c r="G381" s="58"/>
      <c r="H381" s="35"/>
      <c r="I381" s="23"/>
      <c r="K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4:24" x14ac:dyDescent="0.3">
      <c r="D382" s="32"/>
      <c r="E382" s="25"/>
      <c r="F382" s="58"/>
      <c r="G382" s="58"/>
      <c r="H382" s="35"/>
      <c r="I382" s="23"/>
      <c r="K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4:24" x14ac:dyDescent="0.3">
      <c r="D383" s="32"/>
      <c r="E383" s="25"/>
      <c r="F383" s="58"/>
      <c r="G383" s="58"/>
      <c r="H383" s="35"/>
      <c r="I383" s="23"/>
      <c r="K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4:24" x14ac:dyDescent="0.3">
      <c r="D384" s="32"/>
      <c r="E384" s="25"/>
      <c r="F384" s="58"/>
      <c r="G384" s="58"/>
      <c r="H384" s="35"/>
      <c r="I384" s="23"/>
      <c r="K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4:24" x14ac:dyDescent="0.3">
      <c r="D385" s="32"/>
      <c r="E385" s="25"/>
      <c r="F385" s="58"/>
      <c r="G385" s="58"/>
      <c r="H385" s="35"/>
      <c r="I385" s="23"/>
      <c r="K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4:24" x14ac:dyDescent="0.3">
      <c r="D386" s="32"/>
      <c r="E386" s="25"/>
      <c r="F386" s="58"/>
      <c r="G386" s="58"/>
      <c r="H386" s="35"/>
      <c r="I386" s="23"/>
      <c r="K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4:24" x14ac:dyDescent="0.3">
      <c r="D387" s="32"/>
      <c r="E387" s="25"/>
      <c r="F387" s="58"/>
      <c r="G387" s="58"/>
      <c r="H387" s="35"/>
      <c r="I387" s="23"/>
      <c r="K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4:24" x14ac:dyDescent="0.3">
      <c r="D388" s="32"/>
      <c r="E388" s="25"/>
      <c r="F388" s="58"/>
      <c r="G388" s="58"/>
      <c r="H388" s="35"/>
      <c r="I388" s="23"/>
      <c r="K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4:24" x14ac:dyDescent="0.3">
      <c r="D389" s="32"/>
      <c r="E389" s="25"/>
      <c r="F389" s="58"/>
      <c r="G389" s="58"/>
      <c r="H389" s="35"/>
      <c r="I389" s="23"/>
      <c r="K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4:24" x14ac:dyDescent="0.3">
      <c r="D390" s="32"/>
      <c r="E390" s="25"/>
      <c r="F390" s="58"/>
      <c r="G390" s="58"/>
      <c r="H390" s="35"/>
      <c r="I390" s="23"/>
      <c r="K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4:24" x14ac:dyDescent="0.3">
      <c r="D391" s="32"/>
      <c r="E391" s="25"/>
      <c r="F391" s="58"/>
      <c r="G391" s="58"/>
      <c r="H391" s="35"/>
      <c r="I391" s="23"/>
      <c r="K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4:24" x14ac:dyDescent="0.3">
      <c r="D392" s="32"/>
      <c r="E392" s="25"/>
      <c r="F392" s="58"/>
      <c r="G392" s="58"/>
      <c r="H392" s="35"/>
      <c r="I392" s="23"/>
      <c r="K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4:24" x14ac:dyDescent="0.3">
      <c r="D393" s="32"/>
      <c r="E393" s="25"/>
      <c r="F393" s="58"/>
      <c r="G393" s="58"/>
      <c r="H393" s="35"/>
      <c r="I393" s="23"/>
      <c r="K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4:24" x14ac:dyDescent="0.3">
      <c r="D394" s="32"/>
      <c r="E394" s="25"/>
      <c r="F394" s="58"/>
      <c r="G394" s="58"/>
      <c r="H394" s="35"/>
      <c r="I394" s="23"/>
      <c r="K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4:24" x14ac:dyDescent="0.3">
      <c r="D395" s="32"/>
      <c r="E395" s="25"/>
      <c r="F395" s="58"/>
      <c r="G395" s="58"/>
      <c r="H395" s="35"/>
      <c r="I395" s="23"/>
      <c r="K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4:24" x14ac:dyDescent="0.3">
      <c r="D396" s="32"/>
      <c r="E396" s="25"/>
      <c r="F396" s="58"/>
      <c r="G396" s="58"/>
      <c r="H396" s="35"/>
      <c r="I396" s="23"/>
      <c r="K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4:24" x14ac:dyDescent="0.3">
      <c r="D397" s="32"/>
      <c r="E397" s="25"/>
      <c r="F397" s="58"/>
      <c r="G397" s="58"/>
      <c r="H397" s="35"/>
      <c r="I397" s="23"/>
      <c r="K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4:24" x14ac:dyDescent="0.3">
      <c r="D398" s="32"/>
      <c r="E398" s="25"/>
      <c r="F398" s="58"/>
      <c r="G398" s="58"/>
      <c r="H398" s="35"/>
      <c r="I398" s="23"/>
      <c r="K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4:24" x14ac:dyDescent="0.3">
      <c r="D399" s="32"/>
      <c r="E399" s="25"/>
      <c r="F399" s="58"/>
      <c r="G399" s="58"/>
      <c r="H399" s="35"/>
      <c r="I399" s="23"/>
      <c r="K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4:24" x14ac:dyDescent="0.3">
      <c r="D400" s="32"/>
      <c r="E400" s="25"/>
      <c r="F400" s="58"/>
      <c r="G400" s="58"/>
      <c r="H400" s="35"/>
      <c r="I400" s="23"/>
      <c r="K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4:24" x14ac:dyDescent="0.3">
      <c r="D401" s="32"/>
      <c r="E401" s="25"/>
      <c r="F401" s="58"/>
      <c r="G401" s="58"/>
      <c r="H401" s="35"/>
      <c r="I401" s="23"/>
      <c r="K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4:24" x14ac:dyDescent="0.3">
      <c r="D402" s="32"/>
      <c r="E402" s="25"/>
      <c r="F402" s="58"/>
      <c r="G402" s="58"/>
      <c r="H402" s="35"/>
      <c r="I402" s="23"/>
      <c r="K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4:24" x14ac:dyDescent="0.3">
      <c r="D403" s="32"/>
      <c r="E403" s="25"/>
      <c r="F403" s="58"/>
      <c r="G403" s="58"/>
      <c r="H403" s="35"/>
      <c r="I403" s="23"/>
      <c r="K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4:24" x14ac:dyDescent="0.3">
      <c r="D404" s="32"/>
      <c r="E404" s="25"/>
      <c r="F404" s="58"/>
      <c r="G404" s="58"/>
      <c r="H404" s="35"/>
      <c r="I404" s="23"/>
      <c r="K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4:24" x14ac:dyDescent="0.3">
      <c r="D405" s="32"/>
      <c r="E405" s="25"/>
      <c r="F405" s="58"/>
      <c r="G405" s="58"/>
      <c r="H405" s="35"/>
      <c r="I405" s="23"/>
      <c r="K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4:24" x14ac:dyDescent="0.3">
      <c r="D406" s="32"/>
      <c r="E406" s="25"/>
      <c r="F406" s="58"/>
      <c r="G406" s="58"/>
      <c r="H406" s="35"/>
      <c r="I406" s="23"/>
      <c r="K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4:24" x14ac:dyDescent="0.3">
      <c r="D407" s="32"/>
      <c r="E407" s="25"/>
      <c r="F407" s="58"/>
      <c r="G407" s="58"/>
      <c r="H407" s="35"/>
      <c r="I407" s="23"/>
      <c r="K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4:24" x14ac:dyDescent="0.3">
      <c r="D408" s="32"/>
      <c r="E408" s="25"/>
      <c r="F408" s="58"/>
      <c r="G408" s="58"/>
      <c r="H408" s="35"/>
      <c r="I408" s="23"/>
      <c r="K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4:24" x14ac:dyDescent="0.3">
      <c r="D409" s="32"/>
      <c r="E409" s="25"/>
      <c r="F409" s="58"/>
      <c r="G409" s="58"/>
      <c r="H409" s="35"/>
      <c r="I409" s="23"/>
      <c r="K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4:24" x14ac:dyDescent="0.3">
      <c r="D410" s="32"/>
      <c r="E410" s="25"/>
      <c r="F410" s="58"/>
      <c r="G410" s="58"/>
      <c r="H410" s="35"/>
      <c r="I410" s="23"/>
      <c r="K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4:24" x14ac:dyDescent="0.3">
      <c r="D411" s="32"/>
      <c r="E411" s="25"/>
      <c r="F411" s="58"/>
      <c r="G411" s="58"/>
      <c r="H411" s="35"/>
      <c r="I411" s="23"/>
      <c r="K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4:24" x14ac:dyDescent="0.3">
      <c r="D412" s="32"/>
      <c r="E412" s="25"/>
      <c r="F412" s="58"/>
      <c r="G412" s="58"/>
      <c r="H412" s="35"/>
      <c r="I412" s="23"/>
      <c r="K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4:24" x14ac:dyDescent="0.3">
      <c r="D413" s="32"/>
      <c r="E413" s="25"/>
      <c r="F413" s="58"/>
      <c r="G413" s="58"/>
      <c r="H413" s="35"/>
      <c r="I413" s="23"/>
      <c r="K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4:24" x14ac:dyDescent="0.3">
      <c r="D414" s="32"/>
      <c r="E414" s="25"/>
      <c r="F414" s="58"/>
      <c r="G414" s="58"/>
      <c r="H414" s="35"/>
      <c r="I414" s="23"/>
      <c r="K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4:24" x14ac:dyDescent="0.3">
      <c r="D415" s="32"/>
      <c r="E415" s="25"/>
      <c r="F415" s="58"/>
      <c r="G415" s="58"/>
      <c r="H415" s="35"/>
      <c r="I415" s="23"/>
      <c r="K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4:24" x14ac:dyDescent="0.3">
      <c r="D416" s="32"/>
      <c r="E416" s="25"/>
      <c r="F416" s="58"/>
      <c r="G416" s="58"/>
      <c r="H416" s="35"/>
      <c r="I416" s="23"/>
      <c r="K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4:24" x14ac:dyDescent="0.3">
      <c r="D417" s="32"/>
      <c r="E417" s="25"/>
      <c r="F417" s="58"/>
      <c r="G417" s="58"/>
      <c r="H417" s="35"/>
      <c r="I417" s="23"/>
      <c r="K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4:24" x14ac:dyDescent="0.3">
      <c r="D418" s="32"/>
      <c r="E418" s="25"/>
      <c r="F418" s="58"/>
      <c r="G418" s="58"/>
      <c r="H418" s="35"/>
      <c r="I418" s="23"/>
      <c r="K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4:24" x14ac:dyDescent="0.3">
      <c r="D419" s="32"/>
      <c r="E419" s="25"/>
      <c r="F419" s="58"/>
      <c r="G419" s="58"/>
      <c r="H419" s="35"/>
      <c r="I419" s="23"/>
      <c r="K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4:24" x14ac:dyDescent="0.3">
      <c r="D420" s="32"/>
      <c r="E420" s="25"/>
      <c r="F420" s="58"/>
      <c r="G420" s="58"/>
      <c r="H420" s="35"/>
      <c r="I420" s="23"/>
      <c r="K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4:24" x14ac:dyDescent="0.3">
      <c r="D421" s="32"/>
      <c r="E421" s="25"/>
      <c r="F421" s="58"/>
      <c r="G421" s="58"/>
      <c r="H421" s="35"/>
      <c r="I421" s="23"/>
      <c r="K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4:24" x14ac:dyDescent="0.3">
      <c r="D422" s="32"/>
      <c r="E422" s="25"/>
      <c r="F422" s="58"/>
      <c r="G422" s="58"/>
      <c r="H422" s="35"/>
      <c r="I422" s="23"/>
      <c r="K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4:24" x14ac:dyDescent="0.3">
      <c r="D423" s="32"/>
      <c r="E423" s="25"/>
      <c r="F423" s="58"/>
      <c r="G423" s="58"/>
      <c r="H423" s="35"/>
      <c r="I423" s="23"/>
      <c r="K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4:24" x14ac:dyDescent="0.3">
      <c r="D424" s="32"/>
      <c r="E424" s="25"/>
      <c r="F424" s="58"/>
      <c r="G424" s="58"/>
      <c r="H424" s="35"/>
      <c r="I424" s="23"/>
      <c r="K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4:24" x14ac:dyDescent="0.3">
      <c r="D425" s="32"/>
      <c r="E425" s="25"/>
      <c r="F425" s="58"/>
      <c r="G425" s="58"/>
      <c r="H425" s="35"/>
      <c r="I425" s="23"/>
      <c r="K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4:24" x14ac:dyDescent="0.3">
      <c r="D426" s="32"/>
      <c r="E426" s="25"/>
      <c r="F426" s="58"/>
      <c r="G426" s="58"/>
      <c r="H426" s="35"/>
      <c r="I426" s="23"/>
      <c r="K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4:24" x14ac:dyDescent="0.3">
      <c r="D427" s="32"/>
      <c r="E427" s="25"/>
      <c r="F427" s="58"/>
      <c r="G427" s="58"/>
      <c r="H427" s="35"/>
      <c r="I427" s="23"/>
      <c r="K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4:24" x14ac:dyDescent="0.3">
      <c r="D428" s="32"/>
      <c r="E428" s="25"/>
      <c r="F428" s="58"/>
      <c r="G428" s="58"/>
      <c r="H428" s="35"/>
      <c r="I428" s="23"/>
      <c r="K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4:24" x14ac:dyDescent="0.3">
      <c r="D429" s="32"/>
      <c r="E429" s="25"/>
      <c r="F429" s="58"/>
      <c r="G429" s="58"/>
      <c r="H429" s="35"/>
      <c r="I429" s="23"/>
      <c r="K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4:24" x14ac:dyDescent="0.3">
      <c r="D430" s="32"/>
      <c r="E430" s="25"/>
      <c r="F430" s="58"/>
      <c r="G430" s="58"/>
      <c r="H430" s="35"/>
      <c r="I430" s="23"/>
      <c r="K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4:24" x14ac:dyDescent="0.3">
      <c r="D431" s="32"/>
      <c r="E431" s="25"/>
      <c r="F431" s="58"/>
      <c r="G431" s="58"/>
      <c r="H431" s="35"/>
      <c r="I431" s="23"/>
      <c r="K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4:24" x14ac:dyDescent="0.3">
      <c r="D432" s="32"/>
      <c r="E432" s="25"/>
      <c r="F432" s="58"/>
      <c r="G432" s="58"/>
      <c r="H432" s="35"/>
      <c r="I432" s="23"/>
      <c r="K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4:24" x14ac:dyDescent="0.3">
      <c r="D433" s="32"/>
      <c r="E433" s="25"/>
      <c r="F433" s="58"/>
      <c r="G433" s="58"/>
      <c r="H433" s="35"/>
      <c r="I433" s="23"/>
      <c r="K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4:24" x14ac:dyDescent="0.3">
      <c r="D434" s="32"/>
      <c r="E434" s="25"/>
      <c r="F434" s="58"/>
      <c r="G434" s="58"/>
      <c r="H434" s="35"/>
      <c r="I434" s="23"/>
      <c r="K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4:24" x14ac:dyDescent="0.3">
      <c r="D435" s="32"/>
      <c r="E435" s="25"/>
      <c r="F435" s="58"/>
      <c r="G435" s="58"/>
      <c r="H435" s="35"/>
      <c r="I435" s="23"/>
      <c r="K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4:24" x14ac:dyDescent="0.3">
      <c r="D436" s="32"/>
      <c r="E436" s="25"/>
      <c r="F436" s="58"/>
      <c r="G436" s="58"/>
      <c r="H436" s="35"/>
      <c r="I436" s="23"/>
      <c r="K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4:24" x14ac:dyDescent="0.3">
      <c r="D437" s="32"/>
      <c r="E437" s="25"/>
      <c r="F437" s="58"/>
      <c r="G437" s="58"/>
      <c r="H437" s="35"/>
      <c r="I437" s="23"/>
      <c r="K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4:24" x14ac:dyDescent="0.3">
      <c r="D438" s="32"/>
      <c r="E438" s="25"/>
      <c r="F438" s="58"/>
      <c r="G438" s="58"/>
      <c r="H438" s="35"/>
      <c r="I438" s="23"/>
      <c r="K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4:24" x14ac:dyDescent="0.3">
      <c r="D439" s="32"/>
      <c r="E439" s="25"/>
      <c r="F439" s="58"/>
      <c r="G439" s="58"/>
      <c r="H439" s="35"/>
      <c r="I439" s="23"/>
      <c r="K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4:24" x14ac:dyDescent="0.3">
      <c r="D440" s="32"/>
      <c r="E440" s="25"/>
      <c r="F440" s="58"/>
      <c r="G440" s="58"/>
      <c r="H440" s="35"/>
      <c r="I440" s="23"/>
      <c r="K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4:24" x14ac:dyDescent="0.3">
      <c r="D441" s="32"/>
      <c r="E441" s="25"/>
      <c r="F441" s="58"/>
      <c r="G441" s="58"/>
      <c r="H441" s="35"/>
      <c r="I441" s="23"/>
      <c r="K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4:24" x14ac:dyDescent="0.3">
      <c r="D442" s="32"/>
      <c r="E442" s="25"/>
      <c r="F442" s="58"/>
      <c r="G442" s="58"/>
      <c r="H442" s="35"/>
      <c r="I442" s="23"/>
      <c r="K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4:24" x14ac:dyDescent="0.3">
      <c r="D443" s="32"/>
      <c r="E443" s="25"/>
      <c r="F443" s="58"/>
      <c r="G443" s="58"/>
      <c r="H443" s="35"/>
      <c r="I443" s="23"/>
      <c r="K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4:24" x14ac:dyDescent="0.3">
      <c r="D444" s="32"/>
      <c r="E444" s="25"/>
      <c r="F444" s="58"/>
      <c r="G444" s="58"/>
      <c r="H444" s="35"/>
      <c r="I444" s="23"/>
      <c r="K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4:24" x14ac:dyDescent="0.3">
      <c r="D445" s="32"/>
      <c r="E445" s="25"/>
      <c r="F445" s="58"/>
      <c r="G445" s="58"/>
      <c r="H445" s="35"/>
      <c r="I445" s="23"/>
      <c r="K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4:24" x14ac:dyDescent="0.3">
      <c r="D446" s="32"/>
      <c r="E446" s="25"/>
      <c r="F446" s="58"/>
      <c r="G446" s="58"/>
      <c r="H446" s="35"/>
      <c r="I446" s="23"/>
      <c r="K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4:24" x14ac:dyDescent="0.3">
      <c r="D447" s="32"/>
      <c r="E447" s="25"/>
      <c r="F447" s="58"/>
      <c r="G447" s="58"/>
      <c r="H447" s="35"/>
      <c r="I447" s="23"/>
      <c r="K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4:24" x14ac:dyDescent="0.3">
      <c r="D448" s="32"/>
      <c r="E448" s="25"/>
      <c r="F448" s="58"/>
      <c r="G448" s="58"/>
      <c r="H448" s="35"/>
      <c r="I448" s="23"/>
      <c r="K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4:24" x14ac:dyDescent="0.3">
      <c r="D449" s="32"/>
      <c r="E449" s="25"/>
      <c r="F449" s="58"/>
      <c r="G449" s="58"/>
      <c r="H449" s="35"/>
      <c r="I449" s="23"/>
      <c r="K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4:24" x14ac:dyDescent="0.3">
      <c r="D450" s="32"/>
      <c r="E450" s="25"/>
      <c r="F450" s="58"/>
      <c r="G450" s="58"/>
      <c r="H450" s="35"/>
      <c r="I450" s="23"/>
      <c r="K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4:24" x14ac:dyDescent="0.3">
      <c r="D451" s="32"/>
      <c r="E451" s="25"/>
      <c r="F451" s="58"/>
      <c r="G451" s="58"/>
      <c r="H451" s="35"/>
      <c r="I451" s="23"/>
      <c r="K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4:24" x14ac:dyDescent="0.3">
      <c r="D452" s="32"/>
      <c r="E452" s="25"/>
      <c r="F452" s="58"/>
      <c r="G452" s="58"/>
      <c r="H452" s="35"/>
      <c r="I452" s="23"/>
      <c r="K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4:24" x14ac:dyDescent="0.3">
      <c r="D453" s="32"/>
      <c r="E453" s="25"/>
      <c r="F453" s="58"/>
      <c r="G453" s="58"/>
      <c r="H453" s="35"/>
      <c r="I453" s="23"/>
      <c r="K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4:24" x14ac:dyDescent="0.3">
      <c r="D454" s="32"/>
      <c r="E454" s="25"/>
      <c r="F454" s="58"/>
      <c r="G454" s="58"/>
      <c r="H454" s="35"/>
      <c r="I454" s="23"/>
      <c r="K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4:24" x14ac:dyDescent="0.3">
      <c r="D455" s="32"/>
      <c r="E455" s="25"/>
      <c r="F455" s="58"/>
      <c r="G455" s="58"/>
      <c r="H455" s="35"/>
      <c r="I455" s="23"/>
      <c r="K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4:24" x14ac:dyDescent="0.3">
      <c r="D456" s="32"/>
      <c r="E456" s="25"/>
      <c r="F456" s="58"/>
      <c r="G456" s="58"/>
      <c r="H456" s="35"/>
      <c r="I456" s="23"/>
      <c r="K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4:24" x14ac:dyDescent="0.3">
      <c r="D457" s="32"/>
      <c r="E457" s="25"/>
      <c r="F457" s="58"/>
      <c r="G457" s="58"/>
      <c r="H457" s="35"/>
      <c r="I457" s="23"/>
      <c r="K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4:24" x14ac:dyDescent="0.3">
      <c r="D458" s="32"/>
      <c r="E458" s="25"/>
      <c r="F458" s="58"/>
      <c r="G458" s="58"/>
      <c r="H458" s="35"/>
      <c r="I458" s="23"/>
      <c r="K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4:24" x14ac:dyDescent="0.3">
      <c r="D459" s="32"/>
      <c r="E459" s="25"/>
      <c r="F459" s="58"/>
      <c r="G459" s="58"/>
      <c r="H459" s="35"/>
      <c r="I459" s="23"/>
      <c r="K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4:24" x14ac:dyDescent="0.3">
      <c r="D460" s="32"/>
      <c r="E460" s="25"/>
      <c r="F460" s="58"/>
      <c r="G460" s="58"/>
      <c r="H460" s="35"/>
      <c r="I460" s="23"/>
      <c r="K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4:24" x14ac:dyDescent="0.3">
      <c r="D461" s="32"/>
      <c r="E461" s="25"/>
      <c r="F461" s="58"/>
      <c r="G461" s="58"/>
      <c r="H461" s="35"/>
      <c r="I461" s="23"/>
      <c r="K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4:24" x14ac:dyDescent="0.3">
      <c r="D462" s="32"/>
      <c r="E462" s="25"/>
      <c r="F462" s="58"/>
      <c r="G462" s="58"/>
      <c r="H462" s="35"/>
      <c r="I462" s="23"/>
      <c r="K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4:24" x14ac:dyDescent="0.3">
      <c r="D463" s="32"/>
      <c r="E463" s="25"/>
      <c r="F463" s="58"/>
      <c r="G463" s="58"/>
      <c r="H463" s="35"/>
      <c r="I463" s="23"/>
      <c r="K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4:24" x14ac:dyDescent="0.3">
      <c r="D464" s="32"/>
      <c r="E464" s="25"/>
      <c r="F464" s="58"/>
      <c r="G464" s="58"/>
      <c r="H464" s="35"/>
      <c r="I464" s="23"/>
      <c r="K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4:24" x14ac:dyDescent="0.3">
      <c r="D465" s="32"/>
      <c r="E465" s="25"/>
      <c r="F465" s="58"/>
      <c r="G465" s="58"/>
      <c r="H465" s="35"/>
      <c r="I465" s="23"/>
      <c r="K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4:24" x14ac:dyDescent="0.3">
      <c r="D466" s="32"/>
      <c r="E466" s="25"/>
      <c r="F466" s="58"/>
      <c r="G466" s="58"/>
      <c r="H466" s="35"/>
      <c r="I466" s="23"/>
      <c r="K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4:24" x14ac:dyDescent="0.3">
      <c r="D467" s="32"/>
      <c r="E467" s="25"/>
      <c r="F467" s="58"/>
      <c r="G467" s="58"/>
      <c r="H467" s="35"/>
      <c r="I467" s="23"/>
      <c r="K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4:24" x14ac:dyDescent="0.3">
      <c r="D468" s="32"/>
      <c r="E468" s="25"/>
      <c r="F468" s="58"/>
      <c r="G468" s="58"/>
      <c r="H468" s="35"/>
      <c r="I468" s="23"/>
      <c r="K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4:24" x14ac:dyDescent="0.3">
      <c r="D469" s="32"/>
      <c r="E469" s="25"/>
      <c r="F469" s="58"/>
      <c r="G469" s="58"/>
      <c r="H469" s="35"/>
      <c r="I469" s="23"/>
      <c r="K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4:24" x14ac:dyDescent="0.3">
      <c r="D470" s="32"/>
      <c r="E470" s="25"/>
      <c r="F470" s="58"/>
      <c r="G470" s="58"/>
      <c r="H470" s="35"/>
      <c r="I470" s="23"/>
      <c r="K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4:24" x14ac:dyDescent="0.3">
      <c r="D471" s="32"/>
      <c r="E471" s="25"/>
      <c r="F471" s="58"/>
      <c r="G471" s="58"/>
      <c r="H471" s="35"/>
      <c r="I471" s="23"/>
      <c r="K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4:24" x14ac:dyDescent="0.3">
      <c r="D472" s="32"/>
      <c r="E472" s="25"/>
      <c r="F472" s="58"/>
      <c r="G472" s="58"/>
      <c r="H472" s="35"/>
      <c r="I472" s="23"/>
      <c r="K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4:24" x14ac:dyDescent="0.3">
      <c r="D473" s="32"/>
      <c r="E473" s="25"/>
      <c r="F473" s="58"/>
      <c r="G473" s="58"/>
      <c r="H473" s="35"/>
      <c r="I473" s="23"/>
      <c r="K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4:24" x14ac:dyDescent="0.3">
      <c r="D474" s="32"/>
      <c r="E474" s="25"/>
      <c r="F474" s="58"/>
      <c r="G474" s="58"/>
      <c r="H474" s="35"/>
      <c r="I474" s="23"/>
      <c r="K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4:24" x14ac:dyDescent="0.3">
      <c r="D475" s="32"/>
      <c r="E475" s="25"/>
      <c r="F475" s="58"/>
      <c r="G475" s="58"/>
      <c r="H475" s="35"/>
      <c r="I475" s="23"/>
      <c r="K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4:24" x14ac:dyDescent="0.3">
      <c r="D476" s="32"/>
      <c r="E476" s="25"/>
      <c r="F476" s="58"/>
      <c r="G476" s="58"/>
      <c r="H476" s="35"/>
      <c r="I476" s="23"/>
      <c r="K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4:24" x14ac:dyDescent="0.3">
      <c r="D477" s="32"/>
      <c r="E477" s="25"/>
      <c r="F477" s="58"/>
      <c r="G477" s="58"/>
      <c r="H477" s="35"/>
      <c r="I477" s="23"/>
      <c r="K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4:24" x14ac:dyDescent="0.3">
      <c r="D478" s="32"/>
      <c r="E478" s="25"/>
      <c r="F478" s="58"/>
      <c r="G478" s="58"/>
      <c r="H478" s="35"/>
      <c r="I478" s="23"/>
      <c r="K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4:24" x14ac:dyDescent="0.3">
      <c r="D479" s="32"/>
      <c r="E479" s="25"/>
      <c r="F479" s="58"/>
      <c r="G479" s="58"/>
      <c r="H479" s="35"/>
      <c r="I479" s="23"/>
      <c r="K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4:24" x14ac:dyDescent="0.3">
      <c r="D480" s="32"/>
      <c r="E480" s="25"/>
      <c r="F480" s="58"/>
      <c r="G480" s="58"/>
      <c r="H480" s="35"/>
      <c r="I480" s="23"/>
      <c r="K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4:24" x14ac:dyDescent="0.3">
      <c r="D481" s="32"/>
      <c r="E481" s="25"/>
      <c r="F481" s="58"/>
      <c r="G481" s="58"/>
      <c r="H481" s="35"/>
      <c r="I481" s="23"/>
      <c r="K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4:24" x14ac:dyDescent="0.3">
      <c r="D482" s="32"/>
      <c r="E482" s="25"/>
      <c r="F482" s="58"/>
      <c r="G482" s="58"/>
      <c r="H482" s="35"/>
      <c r="I482" s="23"/>
      <c r="K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4:24" x14ac:dyDescent="0.3">
      <c r="D483" s="32"/>
      <c r="E483" s="25"/>
      <c r="F483" s="58"/>
      <c r="G483" s="58"/>
      <c r="H483" s="35"/>
      <c r="I483" s="23"/>
      <c r="K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4:24" x14ac:dyDescent="0.3">
      <c r="D484" s="32"/>
      <c r="E484" s="25"/>
      <c r="F484" s="58"/>
      <c r="G484" s="58"/>
      <c r="H484" s="35"/>
      <c r="I484" s="23"/>
      <c r="K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4:24" x14ac:dyDescent="0.3">
      <c r="D485" s="32"/>
      <c r="E485" s="25"/>
      <c r="F485" s="58"/>
      <c r="G485" s="58"/>
      <c r="H485" s="35"/>
      <c r="I485" s="23"/>
      <c r="K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4:24" x14ac:dyDescent="0.3">
      <c r="D486" s="32"/>
      <c r="E486" s="25"/>
      <c r="F486" s="58"/>
      <c r="G486" s="58"/>
      <c r="H486" s="35"/>
      <c r="I486" s="23"/>
      <c r="K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4:24" x14ac:dyDescent="0.3">
      <c r="D487" s="32"/>
      <c r="E487" s="25"/>
      <c r="F487" s="58"/>
      <c r="G487" s="58"/>
      <c r="H487" s="35"/>
      <c r="I487" s="23"/>
      <c r="K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4:24" x14ac:dyDescent="0.3">
      <c r="D488" s="32"/>
      <c r="E488" s="25"/>
      <c r="F488" s="58"/>
      <c r="G488" s="58"/>
      <c r="H488" s="35"/>
      <c r="I488" s="23"/>
      <c r="K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4:24" x14ac:dyDescent="0.3">
      <c r="D489" s="32"/>
      <c r="E489" s="25"/>
      <c r="F489" s="58"/>
      <c r="G489" s="58"/>
      <c r="H489" s="35"/>
      <c r="I489" s="23"/>
      <c r="K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4:24" x14ac:dyDescent="0.3">
      <c r="D490" s="32"/>
      <c r="E490" s="25"/>
      <c r="F490" s="58"/>
      <c r="G490" s="58"/>
      <c r="H490" s="35"/>
      <c r="I490" s="23"/>
      <c r="K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4:24" x14ac:dyDescent="0.3">
      <c r="D491" s="32"/>
      <c r="E491" s="25"/>
      <c r="F491" s="58"/>
      <c r="G491" s="58"/>
      <c r="H491" s="35"/>
      <c r="I491" s="23"/>
      <c r="K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4:24" x14ac:dyDescent="0.3">
      <c r="D492" s="32"/>
      <c r="E492" s="25"/>
      <c r="F492" s="58"/>
      <c r="G492" s="58"/>
      <c r="H492" s="35"/>
      <c r="I492" s="23"/>
      <c r="K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4:24" x14ac:dyDescent="0.3">
      <c r="D493" s="32"/>
      <c r="E493" s="25"/>
      <c r="F493" s="58"/>
      <c r="G493" s="58"/>
      <c r="H493" s="35"/>
      <c r="I493" s="23"/>
      <c r="K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4:24" x14ac:dyDescent="0.3">
      <c r="D494" s="32"/>
      <c r="E494" s="25"/>
      <c r="F494" s="58"/>
      <c r="G494" s="58"/>
      <c r="H494" s="35"/>
      <c r="I494" s="23"/>
      <c r="K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4:24" x14ac:dyDescent="0.3">
      <c r="D495" s="32"/>
      <c r="E495" s="25"/>
      <c r="F495" s="58"/>
      <c r="G495" s="58"/>
      <c r="H495" s="35"/>
      <c r="I495" s="23"/>
      <c r="K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4:24" x14ac:dyDescent="0.3">
      <c r="D496" s="32"/>
      <c r="E496" s="25"/>
      <c r="F496" s="58"/>
      <c r="G496" s="58"/>
      <c r="H496" s="35"/>
      <c r="I496" s="23"/>
      <c r="K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4:24" x14ac:dyDescent="0.3">
      <c r="D497" s="32"/>
      <c r="E497" s="25"/>
      <c r="F497" s="58"/>
      <c r="G497" s="58"/>
      <c r="H497" s="35"/>
      <c r="I497" s="23"/>
      <c r="K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4:24" x14ac:dyDescent="0.3">
      <c r="D498" s="32"/>
      <c r="E498" s="25"/>
      <c r="F498" s="58"/>
      <c r="G498" s="58"/>
      <c r="H498" s="35"/>
      <c r="I498" s="23"/>
      <c r="K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4:24" x14ac:dyDescent="0.3">
      <c r="D499" s="32"/>
      <c r="E499" s="25"/>
      <c r="F499" s="58"/>
      <c r="G499" s="58"/>
      <c r="H499" s="35"/>
      <c r="I499" s="23"/>
      <c r="K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4:24" x14ac:dyDescent="0.3">
      <c r="D500" s="32"/>
      <c r="E500" s="25"/>
      <c r="F500" s="58"/>
      <c r="G500" s="58"/>
      <c r="H500" s="35"/>
      <c r="I500" s="23"/>
      <c r="K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4:24" x14ac:dyDescent="0.3">
      <c r="D501" s="32"/>
      <c r="E501" s="25"/>
      <c r="F501" s="58"/>
      <c r="G501" s="58"/>
      <c r="H501" s="35"/>
      <c r="I501" s="23"/>
      <c r="K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4:24" x14ac:dyDescent="0.3">
      <c r="D502" s="32"/>
      <c r="E502" s="25"/>
      <c r="F502" s="58"/>
      <c r="G502" s="58"/>
      <c r="H502" s="35"/>
      <c r="I502" s="23"/>
      <c r="K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4:24" x14ac:dyDescent="0.3">
      <c r="D503" s="32"/>
      <c r="E503" s="25"/>
      <c r="F503" s="58"/>
      <c r="G503" s="58"/>
      <c r="H503" s="35"/>
      <c r="I503" s="23"/>
      <c r="K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4:24" x14ac:dyDescent="0.3">
      <c r="D504" s="32"/>
      <c r="E504" s="25"/>
      <c r="F504" s="58"/>
      <c r="G504" s="58"/>
      <c r="H504" s="35"/>
      <c r="I504" s="23"/>
      <c r="K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4:24" x14ac:dyDescent="0.3">
      <c r="D505" s="32"/>
      <c r="E505" s="25"/>
      <c r="F505" s="58"/>
      <c r="G505" s="58"/>
      <c r="H505" s="35"/>
      <c r="I505" s="23"/>
      <c r="K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4:24" x14ac:dyDescent="0.3">
      <c r="D506" s="32"/>
      <c r="E506" s="25"/>
      <c r="F506" s="58"/>
      <c r="G506" s="58"/>
      <c r="H506" s="35"/>
      <c r="I506" s="23"/>
      <c r="K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4:24" x14ac:dyDescent="0.3">
      <c r="D507" s="32"/>
      <c r="E507" s="25"/>
      <c r="F507" s="58"/>
      <c r="G507" s="58"/>
      <c r="H507" s="35"/>
      <c r="I507" s="23"/>
      <c r="K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4:24" x14ac:dyDescent="0.3">
      <c r="D508" s="32"/>
      <c r="E508" s="25"/>
      <c r="F508" s="58"/>
      <c r="G508" s="58"/>
      <c r="H508" s="35"/>
      <c r="I508" s="23"/>
      <c r="K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4:24" x14ac:dyDescent="0.3">
      <c r="D509" s="32"/>
      <c r="E509" s="25"/>
      <c r="F509" s="58"/>
      <c r="G509" s="58"/>
      <c r="H509" s="35"/>
      <c r="I509" s="23"/>
      <c r="K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4:24" x14ac:dyDescent="0.3">
      <c r="D510" s="32"/>
      <c r="E510" s="25"/>
      <c r="F510" s="58"/>
      <c r="G510" s="58"/>
      <c r="H510" s="35"/>
      <c r="I510" s="23"/>
      <c r="K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</sheetData>
  <mergeCells count="4">
    <mergeCell ref="M8:R8"/>
    <mergeCell ref="S8:X8"/>
    <mergeCell ref="B4:C4"/>
    <mergeCell ref="C8:L8"/>
  </mergeCells>
  <conditionalFormatting sqref="F79:F210">
    <cfRule type="cellIs" dxfId="33" priority="3" operator="greaterThan">
      <formula>G79</formula>
    </cfRule>
  </conditionalFormatting>
  <conditionalFormatting sqref="F11:G210">
    <cfRule type="expression" dxfId="32" priority="2">
      <formula>F11=MAX($F11:$G11)</formula>
    </cfRule>
  </conditionalFormatting>
  <conditionalFormatting sqref="F10">
    <cfRule type="expression" dxfId="31" priority="1">
      <formula>F10=MAX($F10:$G10)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0"/>
  <sheetViews>
    <sheetView topLeftCell="A25" zoomScale="70" zoomScaleNormal="70" workbookViewId="0">
      <selection activeCell="M28" sqref="M28"/>
    </sheetView>
  </sheetViews>
  <sheetFormatPr defaultRowHeight="14.4" x14ac:dyDescent="0.3"/>
  <cols>
    <col min="2" max="3" width="17.6640625" customWidth="1"/>
    <col min="4" max="5" width="17.6640625" style="23" customWidth="1"/>
    <col min="6" max="6" width="18" hidden="1" customWidth="1"/>
    <col min="7" max="7" width="17.6640625" style="27" customWidth="1"/>
    <col min="8" max="8" width="16.109375" hidden="1" customWidth="1"/>
    <col min="9" max="9" width="22" style="23" customWidth="1"/>
    <col min="10" max="11" width="0" hidden="1" customWidth="1"/>
    <col min="12" max="12" width="3.88671875" hidden="1" customWidth="1"/>
    <col min="13" max="13" width="18.88671875" style="23" customWidth="1"/>
    <col min="14" max="15" width="0" hidden="1" customWidth="1"/>
  </cols>
  <sheetData>
    <row r="2" spans="2:15" ht="20.399999999999999" thickBot="1" x14ac:dyDescent="0.45">
      <c r="B2" s="2" t="s">
        <v>99</v>
      </c>
      <c r="C2" s="2"/>
      <c r="D2" s="59"/>
      <c r="E2" s="59"/>
      <c r="F2" s="3"/>
      <c r="G2" s="26"/>
      <c r="H2" s="3"/>
    </row>
    <row r="3" spans="2:15" ht="15" thickTop="1" x14ac:dyDescent="0.3"/>
    <row r="4" spans="2:15" x14ac:dyDescent="0.3">
      <c r="B4" s="73" t="s">
        <v>28</v>
      </c>
      <c r="C4" s="73"/>
      <c r="D4" s="60"/>
      <c r="E4" s="60"/>
      <c r="F4" s="19"/>
    </row>
    <row r="5" spans="2:15" ht="31.2" x14ac:dyDescent="0.3">
      <c r="B5" s="20" t="s">
        <v>57</v>
      </c>
      <c r="C5" s="20" t="s">
        <v>100</v>
      </c>
      <c r="D5" s="39" t="s">
        <v>101</v>
      </c>
      <c r="E5" s="39" t="s">
        <v>102</v>
      </c>
      <c r="F5" s="27"/>
    </row>
    <row r="6" spans="2:15" x14ac:dyDescent="0.3">
      <c r="B6" s="22">
        <v>500</v>
      </c>
      <c r="C6" s="22">
        <v>1</v>
      </c>
      <c r="D6" s="40">
        <v>0.19</v>
      </c>
      <c r="E6" s="40">
        <v>20</v>
      </c>
      <c r="F6" s="27"/>
    </row>
    <row r="7" spans="2:15" x14ac:dyDescent="0.3">
      <c r="F7" s="27"/>
    </row>
    <row r="8" spans="2:15" x14ac:dyDescent="0.3">
      <c r="C8" s="77" t="s">
        <v>62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2:15" x14ac:dyDescent="0.3">
      <c r="B9" t="s">
        <v>63</v>
      </c>
      <c r="C9" s="66" t="s">
        <v>103</v>
      </c>
      <c r="D9" s="65" t="s">
        <v>104</v>
      </c>
      <c r="E9" s="65" t="s">
        <v>105</v>
      </c>
      <c r="F9" s="66" t="s">
        <v>66</v>
      </c>
      <c r="G9" s="68" t="s">
        <v>65</v>
      </c>
      <c r="H9" s="66" t="s">
        <v>106</v>
      </c>
      <c r="I9" s="65" t="s">
        <v>107</v>
      </c>
      <c r="J9" s="66" t="s">
        <v>70</v>
      </c>
      <c r="K9" s="68" t="s">
        <v>71</v>
      </c>
      <c r="L9" s="66" t="s">
        <v>108</v>
      </c>
      <c r="M9" s="65" t="s">
        <v>109</v>
      </c>
      <c r="N9" s="66" t="s">
        <v>66</v>
      </c>
      <c r="O9" s="68" t="s">
        <v>65</v>
      </c>
    </row>
    <row r="10" spans="2:15" x14ac:dyDescent="0.3">
      <c r="B10">
        <v>0</v>
      </c>
      <c r="C10" s="24">
        <f>$C$6</f>
        <v>1</v>
      </c>
      <c r="D10" s="23">
        <f>0</f>
        <v>0</v>
      </c>
      <c r="E10" s="23">
        <v>0</v>
      </c>
      <c r="F10">
        <f>Ship_List!$H$9/Upgrade_Speed!$C$6/C10</f>
        <v>1000</v>
      </c>
      <c r="G10" s="27">
        <v>0</v>
      </c>
      <c r="I10" s="23">
        <f>Table5[[#This Row],[Final Cost]]*$E$6</f>
        <v>0</v>
      </c>
      <c r="M10" s="23">
        <f>Table5[[#This Row],[Line2]]*$E$6</f>
        <v>0</v>
      </c>
    </row>
    <row r="11" spans="2:15" x14ac:dyDescent="0.3">
      <c r="B11">
        <f>B10+1</f>
        <v>1</v>
      </c>
      <c r="C11" s="23">
        <f t="shared" ref="C11:C42" si="0">C10+$D$6</f>
        <v>1.19</v>
      </c>
      <c r="D11" s="23">
        <f>VLOOKUP(G11,Upgrade_Speed!$D$10:$F$509,3)</f>
        <v>500</v>
      </c>
      <c r="E11" s="23">
        <v>500</v>
      </c>
      <c r="F11">
        <f>Ship_List!$H$9/Upgrade_Speed!$C$6/C11</f>
        <v>840.3361344537816</v>
      </c>
      <c r="G11" s="25">
        <f>($F$10-F11)/$F$10</f>
        <v>0.15966386554621839</v>
      </c>
      <c r="I11" s="23">
        <f>Table5[[#This Row],[Final Cost]]*$E$6</f>
        <v>10000</v>
      </c>
      <c r="M11" s="23">
        <f>Table5[[#This Row],[Line2]]*$E$6</f>
        <v>200000</v>
      </c>
    </row>
    <row r="12" spans="2:15" x14ac:dyDescent="0.3">
      <c r="B12">
        <f t="shared" ref="B12:B28" si="1">B11+1</f>
        <v>2</v>
      </c>
      <c r="C12" s="23">
        <f t="shared" si="0"/>
        <v>1.38</v>
      </c>
      <c r="D12" s="23">
        <f>VLOOKUP(G12,Upgrade_Speed!$D$10:$F$509,3)</f>
        <v>566</v>
      </c>
      <c r="E12" s="23">
        <v>572</v>
      </c>
      <c r="F12">
        <f>Ship_List!$H$9/Upgrade_Speed!$C$6/C12</f>
        <v>724.63768115942037</v>
      </c>
      <c r="G12" s="25">
        <f t="shared" ref="G12:G75" si="2">($F$10-F12)/$F$10</f>
        <v>0.27536231884057966</v>
      </c>
      <c r="I12" s="23">
        <f>Table5[[#This Row],[Final Cost]]*$E$6</f>
        <v>11440</v>
      </c>
      <c r="M12" s="23">
        <f>Table5[[#This Row],[Line2]]*$E$6</f>
        <v>228800</v>
      </c>
    </row>
    <row r="13" spans="2:15" x14ac:dyDescent="0.3">
      <c r="B13">
        <f t="shared" si="1"/>
        <v>3</v>
      </c>
      <c r="C13" s="23">
        <f t="shared" si="0"/>
        <v>1.5699999999999998</v>
      </c>
      <c r="D13" s="23">
        <f>VLOOKUP(G13,Upgrade_Speed!$D$10:$F$509,3)</f>
        <v>720</v>
      </c>
      <c r="E13" s="23">
        <v>740</v>
      </c>
      <c r="F13">
        <f>Ship_List!$H$9/Upgrade_Speed!$C$6/C13</f>
        <v>636.9426751592357</v>
      </c>
      <c r="G13" s="25">
        <f t="shared" si="2"/>
        <v>0.36305732484076431</v>
      </c>
      <c r="I13" s="23">
        <f>Table5[[#This Row],[Final Cost]]*$E$6</f>
        <v>14800</v>
      </c>
      <c r="M13" s="23">
        <f>Table5[[#This Row],[Line2]]*$E$6</f>
        <v>296000</v>
      </c>
    </row>
    <row r="14" spans="2:15" x14ac:dyDescent="0.3">
      <c r="B14">
        <f t="shared" si="1"/>
        <v>4</v>
      </c>
      <c r="C14" s="23">
        <f t="shared" si="0"/>
        <v>1.7599999999999998</v>
      </c>
      <c r="D14" s="23">
        <f>VLOOKUP(G14,Upgrade_Speed!$D$10:$F$509,3)</f>
        <v>962</v>
      </c>
      <c r="E14" s="23">
        <v>1004</v>
      </c>
      <c r="F14">
        <f>Ship_List!$H$9/Upgrade_Speed!$C$6/C14</f>
        <v>568.18181818181824</v>
      </c>
      <c r="G14" s="25">
        <f t="shared" si="2"/>
        <v>0.43181818181818177</v>
      </c>
      <c r="I14" s="23">
        <f>Table5[[#This Row],[Final Cost]]*$E$6</f>
        <v>20080</v>
      </c>
      <c r="M14" s="23">
        <f>Table5[[#This Row],[Line2]]*$E$6</f>
        <v>401600</v>
      </c>
    </row>
    <row r="15" spans="2:15" x14ac:dyDescent="0.3">
      <c r="B15">
        <f t="shared" si="1"/>
        <v>5</v>
      </c>
      <c r="C15" s="23">
        <f t="shared" si="0"/>
        <v>1.9499999999999997</v>
      </c>
      <c r="D15" s="23">
        <f>VLOOKUP(G15,Upgrade_Speed!$D$10:$F$509,3)</f>
        <v>1292</v>
      </c>
      <c r="E15" s="23">
        <v>1364</v>
      </c>
      <c r="F15">
        <f>Ship_List!$H$9/Upgrade_Speed!$C$6/C15</f>
        <v>512.82051282051293</v>
      </c>
      <c r="G15" s="25">
        <f t="shared" si="2"/>
        <v>0.48717948717948706</v>
      </c>
      <c r="I15" s="23">
        <f>Table5[[#This Row],[Final Cost]]*$E$6</f>
        <v>27280</v>
      </c>
      <c r="M15" s="23">
        <f>Table5[[#This Row],[Line2]]*$E$6</f>
        <v>545600</v>
      </c>
    </row>
    <row r="16" spans="2:15" x14ac:dyDescent="0.3">
      <c r="B16">
        <f t="shared" si="1"/>
        <v>6</v>
      </c>
      <c r="C16" s="23">
        <f t="shared" si="0"/>
        <v>2.1399999999999997</v>
      </c>
      <c r="D16" s="23">
        <f>VLOOKUP(G16,Upgrade_Speed!$D$10:$F$509,3)</f>
        <v>1710</v>
      </c>
      <c r="E16" s="23">
        <v>2000</v>
      </c>
      <c r="F16">
        <f>Ship_List!$H$9/Upgrade_Speed!$C$6/C16</f>
        <v>467.28971962616828</v>
      </c>
      <c r="G16" s="25">
        <f t="shared" si="2"/>
        <v>0.53271028037383161</v>
      </c>
      <c r="I16" s="23">
        <f>Table5[[#This Row],[Final Cost]]*$E$6</f>
        <v>40000</v>
      </c>
      <c r="M16" s="23">
        <f>Table5[[#This Row],[Line2]]*$E$6</f>
        <v>800000</v>
      </c>
    </row>
    <row r="17" spans="2:13" x14ac:dyDescent="0.3">
      <c r="B17">
        <f t="shared" si="1"/>
        <v>7</v>
      </c>
      <c r="C17" s="23">
        <f t="shared" si="0"/>
        <v>2.3299999999999996</v>
      </c>
      <c r="D17" s="23">
        <f>VLOOKUP(G17,Upgrade_Speed!$D$10:$F$509,3)</f>
        <v>2216</v>
      </c>
      <c r="E17" s="23">
        <v>2372</v>
      </c>
      <c r="F17">
        <f>Ship_List!$H$9/Upgrade_Speed!$C$6/C17</f>
        <v>429.18454935622327</v>
      </c>
      <c r="G17" s="25">
        <f t="shared" si="2"/>
        <v>0.57081545064377681</v>
      </c>
      <c r="I17" s="23">
        <f>Table5[[#This Row],[Final Cost]]*$E$6</f>
        <v>47440</v>
      </c>
      <c r="M17" s="23">
        <f>Table5[[#This Row],[Line2]]*$E$6</f>
        <v>948800</v>
      </c>
    </row>
    <row r="18" spans="2:13" x14ac:dyDescent="0.3">
      <c r="B18">
        <f t="shared" si="1"/>
        <v>8</v>
      </c>
      <c r="C18" s="23">
        <f t="shared" si="0"/>
        <v>2.5199999999999996</v>
      </c>
      <c r="D18" s="23">
        <f>VLOOKUP(G18,Upgrade_Speed!$D$10:$F$509,3)</f>
        <v>2810</v>
      </c>
      <c r="E18" s="23">
        <v>3020</v>
      </c>
      <c r="F18">
        <f>Ship_List!$H$9/Upgrade_Speed!$C$6/C18</f>
        <v>396.82539682539687</v>
      </c>
      <c r="G18" s="25">
        <f t="shared" si="2"/>
        <v>0.60317460317460314</v>
      </c>
      <c r="I18" s="23">
        <f>Table5[[#This Row],[Final Cost]]*$E$6</f>
        <v>60400</v>
      </c>
      <c r="M18" s="23">
        <f>Table5[[#This Row],[Line2]]*$E$6</f>
        <v>1208000</v>
      </c>
    </row>
    <row r="19" spans="2:13" x14ac:dyDescent="0.3">
      <c r="B19">
        <f t="shared" si="1"/>
        <v>9</v>
      </c>
      <c r="C19" s="23">
        <f t="shared" si="0"/>
        <v>2.7099999999999995</v>
      </c>
      <c r="D19" s="23">
        <f>VLOOKUP(G19,Upgrade_Speed!$D$10:$F$509,3)</f>
        <v>3492</v>
      </c>
      <c r="E19" s="23">
        <v>3764</v>
      </c>
      <c r="F19">
        <f>Ship_List!$H$9/Upgrade_Speed!$C$6/C19</f>
        <v>369.00369003690042</v>
      </c>
      <c r="G19" s="25">
        <f t="shared" si="2"/>
        <v>0.63099630996309952</v>
      </c>
      <c r="I19" s="23">
        <f>Table5[[#This Row],[Final Cost]]*$E$6</f>
        <v>75280</v>
      </c>
      <c r="M19" s="23">
        <f>Table5[[#This Row],[Line2]]*$E$6</f>
        <v>1505600</v>
      </c>
    </row>
    <row r="20" spans="2:13" x14ac:dyDescent="0.3">
      <c r="B20">
        <f t="shared" si="1"/>
        <v>10</v>
      </c>
      <c r="C20" s="23">
        <f t="shared" si="0"/>
        <v>2.8999999999999995</v>
      </c>
      <c r="D20" s="23">
        <f>VLOOKUP(G20,Upgrade_Speed!$D$10:$F$509,3)</f>
        <v>3866</v>
      </c>
      <c r="E20" s="23">
        <v>4172</v>
      </c>
      <c r="F20">
        <f>Ship_List!$H$9/Upgrade_Speed!$C$6/C20</f>
        <v>344.82758620689663</v>
      </c>
      <c r="G20" s="25">
        <f t="shared" si="2"/>
        <v>0.65517241379310343</v>
      </c>
      <c r="I20" s="23">
        <f>Table5[[#This Row],[Final Cost]]*$E$6</f>
        <v>83440</v>
      </c>
      <c r="M20" s="23">
        <f>Table5[[#This Row],[Line2]]*$E$6</f>
        <v>1668800</v>
      </c>
    </row>
    <row r="21" spans="2:13" x14ac:dyDescent="0.3">
      <c r="B21">
        <f t="shared" si="1"/>
        <v>11</v>
      </c>
      <c r="C21" s="23">
        <f t="shared" si="0"/>
        <v>3.0899999999999994</v>
      </c>
      <c r="D21" s="23">
        <f>VLOOKUP(G21,Upgrade_Speed!$D$10:$F$509,3)</f>
        <v>4680</v>
      </c>
      <c r="E21" s="23">
        <v>5500</v>
      </c>
      <c r="F21">
        <f>Ship_List!$H$9/Upgrade_Speed!$C$6/C21</f>
        <v>323.62459546925572</v>
      </c>
      <c r="G21" s="25">
        <f t="shared" si="2"/>
        <v>0.6763754045307443</v>
      </c>
      <c r="I21" s="23">
        <f>Table5[[#This Row],[Final Cost]]*$E$6</f>
        <v>110000</v>
      </c>
      <c r="M21" s="23">
        <f>Table5[[#This Row],[Line2]]*$E$6</f>
        <v>2200000</v>
      </c>
    </row>
    <row r="22" spans="2:13" x14ac:dyDescent="0.3">
      <c r="B22">
        <f t="shared" si="1"/>
        <v>12</v>
      </c>
      <c r="C22" s="23">
        <f t="shared" si="0"/>
        <v>3.2799999999999994</v>
      </c>
      <c r="D22" s="23">
        <f>VLOOKUP(G22,Upgrade_Speed!$D$10:$F$509,3)</f>
        <v>5582</v>
      </c>
      <c r="E22" s="23">
        <v>6044</v>
      </c>
      <c r="F22">
        <f>Ship_List!$H$9/Upgrade_Speed!$C$6/C22</f>
        <v>304.87804878048786</v>
      </c>
      <c r="G22" s="25">
        <f t="shared" si="2"/>
        <v>0.69512195121951204</v>
      </c>
      <c r="I22" s="23">
        <f>Table5[[#This Row],[Final Cost]]*$E$6</f>
        <v>120880</v>
      </c>
      <c r="M22" s="23">
        <f>Table5[[#This Row],[Line2]]*$E$6</f>
        <v>2417600</v>
      </c>
    </row>
    <row r="23" spans="2:13" x14ac:dyDescent="0.3">
      <c r="B23">
        <f t="shared" si="1"/>
        <v>13</v>
      </c>
      <c r="C23" s="23">
        <f t="shared" si="0"/>
        <v>3.4699999999999993</v>
      </c>
      <c r="D23" s="23">
        <f>VLOOKUP(G23,Upgrade_Speed!$D$10:$F$509,3)</f>
        <v>6572</v>
      </c>
      <c r="E23" s="23">
        <v>7124</v>
      </c>
      <c r="F23">
        <f>Ship_List!$H$9/Upgrade_Speed!$C$6/C23</f>
        <v>288.18443804034587</v>
      </c>
      <c r="G23" s="25">
        <f t="shared" si="2"/>
        <v>0.71181556195965412</v>
      </c>
      <c r="I23" s="23">
        <f>Table5[[#This Row],[Final Cost]]*$E$6</f>
        <v>142480</v>
      </c>
      <c r="M23" s="23">
        <f>Table5[[#This Row],[Line2]]*$E$6</f>
        <v>2849600</v>
      </c>
    </row>
    <row r="24" spans="2:13" x14ac:dyDescent="0.3">
      <c r="B24">
        <f t="shared" si="1"/>
        <v>14</v>
      </c>
      <c r="C24" s="23">
        <f t="shared" si="0"/>
        <v>3.6599999999999993</v>
      </c>
      <c r="D24" s="23">
        <f>VLOOKUP(G24,Upgrade_Speed!$D$10:$F$509,3)</f>
        <v>7650</v>
      </c>
      <c r="E24" s="23">
        <v>8300</v>
      </c>
      <c r="F24">
        <f>Ship_List!$H$9/Upgrade_Speed!$C$6/C24</f>
        <v>273.22404371584707</v>
      </c>
      <c r="G24" s="25">
        <f t="shared" si="2"/>
        <v>0.72677595628415292</v>
      </c>
      <c r="I24" s="23">
        <f>Table5[[#This Row],[Final Cost]]*$E$6</f>
        <v>166000</v>
      </c>
      <c r="M24" s="23">
        <f>Table5[[#This Row],[Line2]]*$E$6</f>
        <v>3320000</v>
      </c>
    </row>
    <row r="25" spans="2:13" x14ac:dyDescent="0.3">
      <c r="B25">
        <f>B24+1</f>
        <v>15</v>
      </c>
      <c r="C25" s="23">
        <f t="shared" si="0"/>
        <v>3.8499999999999992</v>
      </c>
      <c r="D25" s="23">
        <f>VLOOKUP(G25,Upgrade_Speed!$D$10:$F$509,3)</f>
        <v>8816</v>
      </c>
      <c r="E25" s="23">
        <v>9572</v>
      </c>
      <c r="F25">
        <f>Ship_List!$H$9/Upgrade_Speed!$C$6/C25</f>
        <v>259.74025974025977</v>
      </c>
      <c r="G25" s="25">
        <f t="shared" si="2"/>
        <v>0.74025974025974028</v>
      </c>
      <c r="I25" s="23">
        <f>Table5[[#This Row],[Final Cost]]*$E$6</f>
        <v>191440</v>
      </c>
      <c r="M25" s="23">
        <f>Table5[[#This Row],[Line2]]*$E$6</f>
        <v>3828800</v>
      </c>
    </row>
    <row r="26" spans="2:13" x14ac:dyDescent="0.3">
      <c r="B26">
        <f t="shared" si="1"/>
        <v>16</v>
      </c>
      <c r="C26" s="23">
        <f t="shared" si="0"/>
        <v>4.0399999999999991</v>
      </c>
      <c r="D26" s="23">
        <f>VLOOKUP(G26,Upgrade_Speed!$D$10:$F$509,3)</f>
        <v>10070</v>
      </c>
      <c r="E26" s="23">
        <v>11000</v>
      </c>
      <c r="F26">
        <f>Ship_List!$H$9/Upgrade_Speed!$C$6/C26</f>
        <v>247.52475247524757</v>
      </c>
      <c r="G26" s="25">
        <f t="shared" si="2"/>
        <v>0.75247524752475237</v>
      </c>
      <c r="I26" s="23">
        <f>Table5[[#This Row],[Final Cost]]*$E$6</f>
        <v>220000</v>
      </c>
      <c r="M26" s="23">
        <f>Table5[[#This Row],[Line2]]*$E$6</f>
        <v>4400000</v>
      </c>
    </row>
    <row r="27" spans="2:13" x14ac:dyDescent="0.3">
      <c r="B27">
        <f t="shared" si="1"/>
        <v>17</v>
      </c>
      <c r="C27" s="23">
        <f t="shared" si="0"/>
        <v>4.2299999999999995</v>
      </c>
      <c r="D27" s="23">
        <f>VLOOKUP(G27,Upgrade_Speed!$D$10:$F$509,3)</f>
        <v>11412</v>
      </c>
      <c r="E27" s="23">
        <v>12404</v>
      </c>
      <c r="F27">
        <f>Ship_List!$H$9/Upgrade_Speed!$C$6/C27</f>
        <v>236.40661938534282</v>
      </c>
      <c r="G27" s="25">
        <f t="shared" si="2"/>
        <v>0.7635933806146572</v>
      </c>
      <c r="I27" s="23">
        <f>Table5[[#This Row],[Final Cost]]*$E$6</f>
        <v>248080</v>
      </c>
      <c r="M27" s="23">
        <f>Table5[[#This Row],[Line2]]*$E$6</f>
        <v>4961600</v>
      </c>
    </row>
    <row r="28" spans="2:13" x14ac:dyDescent="0.3">
      <c r="B28">
        <f t="shared" si="1"/>
        <v>18</v>
      </c>
      <c r="C28" s="23">
        <f t="shared" si="0"/>
        <v>4.42</v>
      </c>
      <c r="D28" s="23">
        <f>VLOOKUP(G28,Upgrade_Speed!$D$10:$F$509,3)</f>
        <v>12842</v>
      </c>
      <c r="E28" s="23">
        <v>13964</v>
      </c>
      <c r="F28">
        <f>Ship_List!$H$9/Upgrade_Speed!$C$6/C28</f>
        <v>226.24434389140271</v>
      </c>
      <c r="G28" s="25">
        <f t="shared" si="2"/>
        <v>0.77375565610859731</v>
      </c>
      <c r="I28" s="23">
        <f>Table5[[#This Row],[Final Cost]]*$E$6</f>
        <v>279280</v>
      </c>
      <c r="M28" s="23">
        <f>Table5[[#This Row],[Line2]]*$E$6</f>
        <v>5585600</v>
      </c>
    </row>
    <row r="29" spans="2:13" x14ac:dyDescent="0.3">
      <c r="B29">
        <f>B28+1</f>
        <v>19</v>
      </c>
      <c r="C29" s="23">
        <f t="shared" si="0"/>
        <v>4.6100000000000003</v>
      </c>
      <c r="D29" s="23">
        <f>VLOOKUP(G29,Upgrade_Speed!$D$10:$F$509,3)</f>
        <v>14360</v>
      </c>
      <c r="E29" s="23">
        <v>15620</v>
      </c>
      <c r="F29">
        <f>Ship_List!$H$9/Upgrade_Speed!$C$6/C29</f>
        <v>216.91973969631235</v>
      </c>
      <c r="G29" s="25">
        <f t="shared" si="2"/>
        <v>0.7830802603036876</v>
      </c>
      <c r="I29" s="23">
        <f>Table5[[#This Row],[Final Cost]]*$E$6</f>
        <v>312400</v>
      </c>
      <c r="M29" s="23">
        <f>Table5[[#This Row],[Line2]]*$E$6</f>
        <v>6248000</v>
      </c>
    </row>
    <row r="30" spans="2:13" x14ac:dyDescent="0.3">
      <c r="B30">
        <f t="shared" ref="B30:B93" si="3">B29+1</f>
        <v>20</v>
      </c>
      <c r="C30" s="23">
        <f t="shared" si="0"/>
        <v>4.8000000000000007</v>
      </c>
      <c r="D30" s="23">
        <f>VLOOKUP(G30,Upgrade_Speed!$D$10:$F$509,3)</f>
        <v>15966</v>
      </c>
      <c r="E30" s="23">
        <v>17372</v>
      </c>
      <c r="F30">
        <f>Ship_List!$H$9/Upgrade_Speed!$C$6/C30</f>
        <v>208.33333333333331</v>
      </c>
      <c r="G30" s="25">
        <f t="shared" si="2"/>
        <v>0.79166666666666674</v>
      </c>
      <c r="I30" s="23">
        <f>Table5[[#This Row],[Final Cost]]*$E$6</f>
        <v>347440</v>
      </c>
      <c r="M30" s="23">
        <f>Table5[[#This Row],[Line2]]*$E$6</f>
        <v>6948800</v>
      </c>
    </row>
    <row r="31" spans="2:13" x14ac:dyDescent="0.3">
      <c r="B31">
        <f t="shared" si="3"/>
        <v>21</v>
      </c>
      <c r="C31" s="23">
        <f t="shared" si="0"/>
        <v>4.9900000000000011</v>
      </c>
      <c r="D31" s="23">
        <f>VLOOKUP(G31,Upgrade_Speed!$D$10:$F$509,3)</f>
        <v>16802</v>
      </c>
      <c r="E31" s="23">
        <v>18284</v>
      </c>
      <c r="F31">
        <f>Ship_List!$H$9/Upgrade_Speed!$C$6/C31</f>
        <v>200.40080160320636</v>
      </c>
      <c r="G31" s="25">
        <f t="shared" si="2"/>
        <v>0.79959919839679372</v>
      </c>
      <c r="I31" s="23">
        <f>Table5[[#This Row],[Final Cost]]*$E$6</f>
        <v>365680</v>
      </c>
      <c r="M31" s="23">
        <f>Table5[[#This Row],[Line2]]*$E$6</f>
        <v>7313600</v>
      </c>
    </row>
    <row r="32" spans="2:13" x14ac:dyDescent="0.3">
      <c r="B32">
        <f t="shared" si="3"/>
        <v>22</v>
      </c>
      <c r="C32" s="23">
        <f t="shared" si="0"/>
        <v>5.1800000000000015</v>
      </c>
      <c r="D32" s="23">
        <f>VLOOKUP(G32,Upgrade_Speed!$D$10:$F$509,3)</f>
        <v>18540</v>
      </c>
      <c r="E32" s="23">
        <v>21000</v>
      </c>
      <c r="F32">
        <f>Ship_List!$H$9/Upgrade_Speed!$C$6/C32</f>
        <v>193.050193050193</v>
      </c>
      <c r="G32" s="25">
        <f t="shared" si="2"/>
        <v>0.806949806949807</v>
      </c>
      <c r="I32" s="23">
        <f>Table5[[#This Row],[Final Cost]]*$E$6</f>
        <v>420000</v>
      </c>
      <c r="M32" s="23">
        <f>Table5[[#This Row],[Line2]]*$E$6</f>
        <v>8400000</v>
      </c>
    </row>
    <row r="33" spans="2:13" x14ac:dyDescent="0.3">
      <c r="B33">
        <f t="shared" si="3"/>
        <v>23</v>
      </c>
      <c r="C33" s="23">
        <f t="shared" si="0"/>
        <v>5.3700000000000019</v>
      </c>
      <c r="D33" s="23">
        <f>VLOOKUP(G33,Upgrade_Speed!$D$10:$F$509,3)</f>
        <v>20366</v>
      </c>
      <c r="E33" s="23">
        <v>22172</v>
      </c>
      <c r="F33">
        <f>Ship_List!$H$9/Upgrade_Speed!$C$6/C33</f>
        <v>186.21973929236492</v>
      </c>
      <c r="G33" s="25">
        <f t="shared" si="2"/>
        <v>0.81378026070763509</v>
      </c>
      <c r="I33" s="23">
        <f>Table5[[#This Row],[Final Cost]]*$E$6</f>
        <v>443440</v>
      </c>
      <c r="M33" s="23">
        <f>Table5[[#This Row],[Line2]]*$E$6</f>
        <v>8868800</v>
      </c>
    </row>
    <row r="34" spans="2:13" x14ac:dyDescent="0.3">
      <c r="B34">
        <f t="shared" si="3"/>
        <v>24</v>
      </c>
      <c r="C34" s="23">
        <f t="shared" si="0"/>
        <v>5.5600000000000023</v>
      </c>
      <c r="D34" s="23">
        <f>VLOOKUP(G34,Upgrade_Speed!$D$10:$F$509,3)</f>
        <v>22280</v>
      </c>
      <c r="E34" s="23">
        <v>24260</v>
      </c>
      <c r="F34">
        <f>Ship_List!$H$9/Upgrade_Speed!$C$6/C34</f>
        <v>179.85611510791361</v>
      </c>
      <c r="G34" s="25">
        <f t="shared" si="2"/>
        <v>0.82014388489208634</v>
      </c>
      <c r="I34" s="23">
        <f>Table5[[#This Row],[Final Cost]]*$E$6</f>
        <v>485200</v>
      </c>
      <c r="M34" s="23">
        <f>Table5[[#This Row],[Line2]]*$E$6</f>
        <v>9704000</v>
      </c>
    </row>
    <row r="35" spans="2:13" x14ac:dyDescent="0.3">
      <c r="B35">
        <f t="shared" si="3"/>
        <v>25</v>
      </c>
      <c r="C35" s="23">
        <f t="shared" si="0"/>
        <v>5.7500000000000027</v>
      </c>
      <c r="D35" s="23">
        <f>VLOOKUP(G35,Upgrade_Speed!$D$10:$F$509,3)</f>
        <v>24282</v>
      </c>
      <c r="E35" s="23">
        <v>26444</v>
      </c>
      <c r="F35">
        <f>Ship_List!$H$9/Upgrade_Speed!$C$6/C35</f>
        <v>173.91304347826079</v>
      </c>
      <c r="G35" s="25">
        <f t="shared" si="2"/>
        <v>0.82608695652173925</v>
      </c>
      <c r="I35" s="23">
        <f>Table5[[#This Row],[Final Cost]]*$E$6</f>
        <v>528880</v>
      </c>
      <c r="M35" s="23">
        <f>Table5[[#This Row],[Line2]]*$E$6</f>
        <v>10577600</v>
      </c>
    </row>
    <row r="36" spans="2:13" x14ac:dyDescent="0.3">
      <c r="B36">
        <f t="shared" si="3"/>
        <v>26</v>
      </c>
      <c r="C36" s="23">
        <f t="shared" si="0"/>
        <v>5.9400000000000031</v>
      </c>
      <c r="D36" s="23">
        <f>VLOOKUP(G36,Upgrade_Speed!$D$10:$F$509,3)</f>
        <v>26372</v>
      </c>
      <c r="E36" s="23">
        <v>28724</v>
      </c>
      <c r="F36">
        <f>Ship_List!$H$9/Upgrade_Speed!$C$6/C36</f>
        <v>168.35016835016827</v>
      </c>
      <c r="G36" s="25">
        <f t="shared" si="2"/>
        <v>0.83164983164983175</v>
      </c>
      <c r="I36" s="23">
        <f>Table5[[#This Row],[Final Cost]]*$E$6</f>
        <v>574480</v>
      </c>
      <c r="M36" s="23">
        <f>Table5[[#This Row],[Line2]]*$E$6</f>
        <v>11489600</v>
      </c>
    </row>
    <row r="37" spans="2:13" x14ac:dyDescent="0.3">
      <c r="B37">
        <f t="shared" si="3"/>
        <v>27</v>
      </c>
      <c r="C37" s="23">
        <f t="shared" si="0"/>
        <v>6.1300000000000034</v>
      </c>
      <c r="D37" s="23">
        <f>VLOOKUP(G37,Upgrade_Speed!$D$10:$F$509,3)</f>
        <v>28550</v>
      </c>
      <c r="E37" s="23">
        <v>31100</v>
      </c>
      <c r="F37">
        <f>Ship_List!$H$9/Upgrade_Speed!$C$6/C37</f>
        <v>163.13213703099501</v>
      </c>
      <c r="G37" s="25">
        <f t="shared" si="2"/>
        <v>0.83686786296900506</v>
      </c>
      <c r="I37" s="23">
        <f>Table5[[#This Row],[Final Cost]]*$E$6</f>
        <v>622000</v>
      </c>
      <c r="M37" s="23">
        <f>Table5[[#This Row],[Line2]]*$E$6</f>
        <v>12440000</v>
      </c>
    </row>
    <row r="38" spans="2:13" x14ac:dyDescent="0.3">
      <c r="B38">
        <f t="shared" si="3"/>
        <v>28</v>
      </c>
      <c r="C38" s="23">
        <f t="shared" si="0"/>
        <v>6.3200000000000038</v>
      </c>
      <c r="D38" s="23">
        <f>VLOOKUP(G38,Upgrade_Speed!$D$10:$F$509,3)</f>
        <v>30816</v>
      </c>
      <c r="E38" s="23">
        <v>33572</v>
      </c>
      <c r="F38">
        <f>Ship_List!$H$9/Upgrade_Speed!$C$6/C38</f>
        <v>158.22784810126572</v>
      </c>
      <c r="G38" s="25">
        <f t="shared" si="2"/>
        <v>0.84177215189873422</v>
      </c>
      <c r="I38" s="23">
        <f>Table5[[#This Row],[Final Cost]]*$E$6</f>
        <v>671440</v>
      </c>
      <c r="M38" s="23">
        <f>Table5[[#This Row],[Line2]]*$E$6</f>
        <v>13428800</v>
      </c>
    </row>
    <row r="39" spans="2:13" x14ac:dyDescent="0.3">
      <c r="B39">
        <f t="shared" si="3"/>
        <v>29</v>
      </c>
      <c r="C39" s="23">
        <f t="shared" si="0"/>
        <v>6.5100000000000042</v>
      </c>
      <c r="D39" s="23">
        <f>VLOOKUP(G39,Upgrade_Speed!$D$10:$F$509,3)</f>
        <v>33170</v>
      </c>
      <c r="E39" s="23">
        <v>36140</v>
      </c>
      <c r="F39">
        <f>Ship_List!$H$9/Upgrade_Speed!$C$6/C39</f>
        <v>153.60983102918576</v>
      </c>
      <c r="G39" s="25">
        <f t="shared" si="2"/>
        <v>0.84639016897081421</v>
      </c>
      <c r="I39" s="23">
        <f>Table5[[#This Row],[Final Cost]]*$E$6</f>
        <v>722800</v>
      </c>
      <c r="M39" s="23">
        <f>Table5[[#This Row],[Line2]]*$E$6</f>
        <v>14456000</v>
      </c>
    </row>
    <row r="40" spans="2:13" x14ac:dyDescent="0.3">
      <c r="B40">
        <f t="shared" si="3"/>
        <v>30</v>
      </c>
      <c r="C40" s="23">
        <f t="shared" si="0"/>
        <v>6.7000000000000046</v>
      </c>
      <c r="D40" s="23">
        <f>VLOOKUP(G40,Upgrade_Speed!$D$10:$F$509,3)</f>
        <v>35612</v>
      </c>
      <c r="E40" s="23">
        <v>38804</v>
      </c>
      <c r="F40">
        <f>Ship_List!$H$9/Upgrade_Speed!$C$6/C40</f>
        <v>149.25373134328348</v>
      </c>
      <c r="G40" s="25">
        <f t="shared" si="2"/>
        <v>0.85074626865671654</v>
      </c>
      <c r="I40" s="23">
        <f>Table5[[#This Row],[Final Cost]]*$E$6</f>
        <v>776080</v>
      </c>
      <c r="M40" s="23">
        <f>Table5[[#This Row],[Line2]]*$E$6</f>
        <v>15521600</v>
      </c>
    </row>
    <row r="41" spans="2:13" x14ac:dyDescent="0.3">
      <c r="B41">
        <f t="shared" si="3"/>
        <v>31</v>
      </c>
      <c r="C41" s="23">
        <f t="shared" si="0"/>
        <v>6.890000000000005</v>
      </c>
      <c r="D41" s="23">
        <f>VLOOKUP(G41,Upgrade_Speed!$D$10:$F$509,3)</f>
        <v>36866</v>
      </c>
      <c r="E41" s="23">
        <v>40172</v>
      </c>
      <c r="F41">
        <f>Ship_List!$H$9/Upgrade_Speed!$C$6/C41</f>
        <v>145.13788098693749</v>
      </c>
      <c r="G41" s="25">
        <f t="shared" si="2"/>
        <v>0.85486211901306253</v>
      </c>
      <c r="I41" s="23">
        <f>Table5[[#This Row],[Final Cost]]*$E$6</f>
        <v>803440</v>
      </c>
      <c r="M41" s="23">
        <f>Table5[[#This Row],[Line2]]*$E$6</f>
        <v>16068800</v>
      </c>
    </row>
    <row r="42" spans="2:13" x14ac:dyDescent="0.3">
      <c r="B42">
        <f t="shared" si="3"/>
        <v>32</v>
      </c>
      <c r="C42" s="23">
        <f t="shared" si="0"/>
        <v>7.0800000000000054</v>
      </c>
      <c r="D42" s="23">
        <f>VLOOKUP(G42,Upgrade_Speed!$D$10:$F$509,3)</f>
        <v>39440</v>
      </c>
      <c r="E42" s="23">
        <v>43500</v>
      </c>
      <c r="F42">
        <f>Ship_List!$H$9/Upgrade_Speed!$C$6/C42</f>
        <v>141.24293785310724</v>
      </c>
      <c r="G42" s="25">
        <f t="shared" si="2"/>
        <v>0.85875706214689274</v>
      </c>
      <c r="I42" s="23">
        <f>Table5[[#This Row],[Final Cost]]*$E$6</f>
        <v>870000</v>
      </c>
      <c r="M42" s="23">
        <f>Table5[[#This Row],[Line2]]*$E$6</f>
        <v>17400000</v>
      </c>
    </row>
    <row r="43" spans="2:13" x14ac:dyDescent="0.3">
      <c r="B43">
        <f t="shared" si="3"/>
        <v>33</v>
      </c>
      <c r="C43" s="23">
        <f t="shared" ref="C43:C74" si="4">C42+$D$6</f>
        <v>7.2700000000000058</v>
      </c>
      <c r="D43" s="23">
        <f>VLOOKUP(G43,Upgrade_Speed!$D$10:$F$509,3)</f>
        <v>42102</v>
      </c>
      <c r="E43" s="23">
        <v>45884</v>
      </c>
      <c r="F43">
        <f>Ship_List!$H$9/Upgrade_Speed!$C$6/C43</f>
        <v>137.55158184319109</v>
      </c>
      <c r="G43" s="25">
        <f t="shared" si="2"/>
        <v>0.86244841815680884</v>
      </c>
      <c r="I43" s="23">
        <f>Table5[[#This Row],[Final Cost]]*$E$6</f>
        <v>917680</v>
      </c>
      <c r="M43" s="23">
        <f>Table5[[#This Row],[Line2]]*$E$6</f>
        <v>18353600</v>
      </c>
    </row>
    <row r="44" spans="2:13" x14ac:dyDescent="0.3">
      <c r="B44">
        <f t="shared" si="3"/>
        <v>34</v>
      </c>
      <c r="C44" s="23">
        <f t="shared" si="4"/>
        <v>7.4600000000000062</v>
      </c>
      <c r="D44" s="23">
        <f>VLOOKUP(G44,Upgrade_Speed!$D$10:$F$509,3)</f>
        <v>44852</v>
      </c>
      <c r="E44" s="23">
        <v>48884</v>
      </c>
      <c r="F44">
        <f>Ship_List!$H$9/Upgrade_Speed!$C$6/C44</f>
        <v>134.04825737265404</v>
      </c>
      <c r="G44" s="25">
        <f t="shared" si="2"/>
        <v>0.86595174262734598</v>
      </c>
      <c r="I44" s="23">
        <f>Table5[[#This Row],[Final Cost]]*$E$6</f>
        <v>977680</v>
      </c>
      <c r="M44" s="23">
        <f>Table5[[#This Row],[Line2]]*$E$6</f>
        <v>19553600</v>
      </c>
    </row>
    <row r="45" spans="2:13" x14ac:dyDescent="0.3">
      <c r="B45">
        <f t="shared" si="3"/>
        <v>35</v>
      </c>
      <c r="C45" s="23">
        <f t="shared" si="4"/>
        <v>7.6500000000000066</v>
      </c>
      <c r="D45" s="23">
        <f>VLOOKUP(G45,Upgrade_Speed!$D$10:$F$509,3)</f>
        <v>47690</v>
      </c>
      <c r="E45" s="23">
        <v>51980</v>
      </c>
      <c r="F45">
        <f>Ship_List!$H$9/Upgrade_Speed!$C$6/C45</f>
        <v>130.71895424836589</v>
      </c>
      <c r="G45" s="25">
        <f t="shared" si="2"/>
        <v>0.86928104575163412</v>
      </c>
      <c r="I45" s="23">
        <f>Table5[[#This Row],[Final Cost]]*$E$6</f>
        <v>1039600</v>
      </c>
      <c r="M45" s="23">
        <f>Table5[[#This Row],[Line2]]*$E$6</f>
        <v>20792000</v>
      </c>
    </row>
    <row r="46" spans="2:13" x14ac:dyDescent="0.3">
      <c r="B46">
        <f t="shared" si="3"/>
        <v>36</v>
      </c>
      <c r="C46" s="23">
        <f t="shared" si="4"/>
        <v>7.840000000000007</v>
      </c>
      <c r="D46" s="23">
        <f>VLOOKUP(G46,Upgrade_Speed!$D$10:$F$509,3)</f>
        <v>50616</v>
      </c>
      <c r="E46" s="23">
        <v>55172</v>
      </c>
      <c r="F46">
        <f>Ship_List!$H$9/Upgrade_Speed!$C$6/C46</f>
        <v>127.55102040816315</v>
      </c>
      <c r="G46" s="25">
        <f t="shared" si="2"/>
        <v>0.87244897959183687</v>
      </c>
      <c r="I46" s="23">
        <f>Table5[[#This Row],[Final Cost]]*$E$6</f>
        <v>1103440</v>
      </c>
      <c r="M46" s="23">
        <f>Table5[[#This Row],[Line2]]*$E$6</f>
        <v>22068800</v>
      </c>
    </row>
    <row r="47" spans="2:13" x14ac:dyDescent="0.3">
      <c r="B47">
        <f t="shared" si="3"/>
        <v>37</v>
      </c>
      <c r="C47" s="23">
        <f t="shared" si="4"/>
        <v>8.0300000000000065</v>
      </c>
      <c r="D47" s="23">
        <f>VLOOKUP(G47,Upgrade_Speed!$D$10:$F$509,3)</f>
        <v>53630</v>
      </c>
      <c r="E47" s="23">
        <v>58460</v>
      </c>
      <c r="F47">
        <f>Ship_List!$H$9/Upgrade_Speed!$C$6/C47</f>
        <v>124.53300124532991</v>
      </c>
      <c r="G47" s="25">
        <f t="shared" si="2"/>
        <v>0.87546699875467004</v>
      </c>
      <c r="I47" s="23">
        <f>Table5[[#This Row],[Final Cost]]*$E$6</f>
        <v>1169200</v>
      </c>
      <c r="M47" s="23">
        <f>Table5[[#This Row],[Line2]]*$E$6</f>
        <v>23384000</v>
      </c>
    </row>
    <row r="48" spans="2:13" x14ac:dyDescent="0.3">
      <c r="B48">
        <f t="shared" si="3"/>
        <v>38</v>
      </c>
      <c r="C48" s="23">
        <f t="shared" si="4"/>
        <v>8.220000000000006</v>
      </c>
      <c r="D48" s="23">
        <f>VLOOKUP(G48,Upgrade_Speed!$D$10:$F$509,3)</f>
        <v>56732</v>
      </c>
      <c r="E48" s="23">
        <v>61844</v>
      </c>
      <c r="F48">
        <f>Ship_List!$H$9/Upgrade_Speed!$C$6/C48</f>
        <v>121.65450121654493</v>
      </c>
      <c r="G48" s="25">
        <f t="shared" si="2"/>
        <v>0.87834549878345503</v>
      </c>
      <c r="I48" s="23">
        <f>Table5[[#This Row],[Final Cost]]*$E$6</f>
        <v>1236880</v>
      </c>
      <c r="M48" s="23">
        <f>Table5[[#This Row],[Line2]]*$E$6</f>
        <v>24737600</v>
      </c>
    </row>
    <row r="49" spans="2:13" x14ac:dyDescent="0.3">
      <c r="B49">
        <f t="shared" si="3"/>
        <v>39</v>
      </c>
      <c r="C49" s="23">
        <f t="shared" si="4"/>
        <v>8.4100000000000055</v>
      </c>
      <c r="D49" s="23">
        <f>VLOOKUP(G49,Upgrade_Speed!$D$10:$F$509,3)</f>
        <v>59922</v>
      </c>
      <c r="E49" s="23">
        <v>65324</v>
      </c>
      <c r="F49">
        <f>Ship_List!$H$9/Upgrade_Speed!$C$6/C49</f>
        <v>118.90606420927459</v>
      </c>
      <c r="G49" s="25">
        <f t="shared" si="2"/>
        <v>0.88109393579072537</v>
      </c>
      <c r="I49" s="23">
        <f>Table5[[#This Row],[Final Cost]]*$E$6</f>
        <v>1306480</v>
      </c>
      <c r="M49" s="23">
        <f>Table5[[#This Row],[Line2]]*$E$6</f>
        <v>26129600</v>
      </c>
    </row>
    <row r="50" spans="2:13" x14ac:dyDescent="0.3">
      <c r="B50">
        <f t="shared" si="3"/>
        <v>40</v>
      </c>
      <c r="C50" s="23">
        <f t="shared" si="4"/>
        <v>8.600000000000005</v>
      </c>
      <c r="D50" s="23">
        <f>VLOOKUP(G50,Upgrade_Speed!$D$10:$F$509,3)</f>
        <v>63200</v>
      </c>
      <c r="E50" s="23">
        <v>68900</v>
      </c>
      <c r="F50">
        <f>Ship_List!$H$9/Upgrade_Speed!$C$6/C50</f>
        <v>116.2790697674418</v>
      </c>
      <c r="G50" s="25">
        <f t="shared" si="2"/>
        <v>0.88372093023255816</v>
      </c>
      <c r="I50" s="23">
        <f>Table5[[#This Row],[Final Cost]]*$E$6</f>
        <v>1378000</v>
      </c>
      <c r="M50" s="23">
        <f>Table5[[#This Row],[Line2]]*$E$6</f>
        <v>27560000</v>
      </c>
    </row>
    <row r="51" spans="2:13" x14ac:dyDescent="0.3">
      <c r="B51">
        <f t="shared" si="3"/>
        <v>41</v>
      </c>
      <c r="C51" s="23">
        <f t="shared" si="4"/>
        <v>8.7900000000000045</v>
      </c>
      <c r="D51" s="23">
        <f>VLOOKUP(G51,Upgrade_Speed!$D$10:$F$509,3)</f>
        <v>64872</v>
      </c>
      <c r="E51" s="23">
        <v>70724</v>
      </c>
      <c r="F51">
        <f>Ship_List!$H$9/Upgrade_Speed!$C$6/C51</f>
        <v>113.76564277588163</v>
      </c>
      <c r="G51" s="25">
        <f t="shared" si="2"/>
        <v>0.88623435722411836</v>
      </c>
      <c r="I51" s="23">
        <f>Table5[[#This Row],[Final Cost]]*$E$6</f>
        <v>1414480</v>
      </c>
      <c r="M51" s="23">
        <f>Table5[[#This Row],[Line2]]*$E$6</f>
        <v>28289600</v>
      </c>
    </row>
    <row r="52" spans="2:13" x14ac:dyDescent="0.3">
      <c r="B52">
        <f t="shared" si="3"/>
        <v>42</v>
      </c>
      <c r="C52" s="23">
        <f t="shared" si="4"/>
        <v>8.980000000000004</v>
      </c>
      <c r="D52" s="23">
        <f>VLOOKUP(G52,Upgrade_Speed!$D$10:$F$509,3)</f>
        <v>68282</v>
      </c>
      <c r="E52" s="23">
        <v>74444</v>
      </c>
      <c r="F52">
        <f>Ship_List!$H$9/Upgrade_Speed!$C$6/C52</f>
        <v>111.35857461024494</v>
      </c>
      <c r="G52" s="25">
        <f t="shared" si="2"/>
        <v>0.8886414253897551</v>
      </c>
      <c r="I52" s="23">
        <f>Table5[[#This Row],[Final Cost]]*$E$6</f>
        <v>1488880</v>
      </c>
      <c r="M52" s="23">
        <f>Table5[[#This Row],[Line2]]*$E$6</f>
        <v>29777600</v>
      </c>
    </row>
    <row r="53" spans="2:13" x14ac:dyDescent="0.3">
      <c r="B53">
        <f t="shared" si="3"/>
        <v>43</v>
      </c>
      <c r="C53" s="23">
        <f t="shared" si="4"/>
        <v>9.1700000000000035</v>
      </c>
      <c r="D53" s="23">
        <f>VLOOKUP(G53,Upgrade_Speed!$D$10:$F$509,3)</f>
        <v>71780</v>
      </c>
      <c r="E53" s="23">
        <v>78260</v>
      </c>
      <c r="F53">
        <f>Ship_List!$H$9/Upgrade_Speed!$C$6/C53</f>
        <v>109.05125408942199</v>
      </c>
      <c r="G53" s="25">
        <f t="shared" si="2"/>
        <v>0.89094874591057804</v>
      </c>
      <c r="I53" s="23">
        <f>Table5[[#This Row],[Final Cost]]*$E$6</f>
        <v>1565200</v>
      </c>
      <c r="M53" s="23">
        <f>Table5[[#This Row],[Line2]]*$E$6</f>
        <v>31304000</v>
      </c>
    </row>
    <row r="54" spans="2:13" x14ac:dyDescent="0.3">
      <c r="B54">
        <f t="shared" si="3"/>
        <v>44</v>
      </c>
      <c r="C54" s="23">
        <f t="shared" si="4"/>
        <v>9.360000000000003</v>
      </c>
      <c r="D54" s="23">
        <f>VLOOKUP(G54,Upgrade_Speed!$D$10:$F$509,3)</f>
        <v>75366</v>
      </c>
      <c r="E54" s="23">
        <v>82172</v>
      </c>
      <c r="F54">
        <f>Ship_List!$H$9/Upgrade_Speed!$C$6/C54</f>
        <v>106.8376068376068</v>
      </c>
      <c r="G54" s="25">
        <f t="shared" si="2"/>
        <v>0.89316239316239321</v>
      </c>
      <c r="I54" s="23">
        <f>Table5[[#This Row],[Final Cost]]*$E$6</f>
        <v>1643440</v>
      </c>
      <c r="M54" s="23">
        <f>Table5[[#This Row],[Line2]]*$E$6</f>
        <v>32868800</v>
      </c>
    </row>
    <row r="55" spans="2:13" x14ac:dyDescent="0.3">
      <c r="B55">
        <f t="shared" si="3"/>
        <v>45</v>
      </c>
      <c r="C55" s="23">
        <f t="shared" si="4"/>
        <v>9.5500000000000025</v>
      </c>
      <c r="D55" s="23">
        <f>VLOOKUP(G55,Upgrade_Speed!$D$10:$F$509,3)</f>
        <v>79040</v>
      </c>
      <c r="E55" s="23">
        <v>86180</v>
      </c>
      <c r="F55">
        <f>Ship_List!$H$9/Upgrade_Speed!$C$6/C55</f>
        <v>104.71204188481673</v>
      </c>
      <c r="G55" s="25">
        <f t="shared" si="2"/>
        <v>0.89528795811518325</v>
      </c>
      <c r="I55" s="23">
        <f>Table5[[#This Row],[Final Cost]]*$E$6</f>
        <v>1723600</v>
      </c>
      <c r="M55" s="23">
        <f>Table5[[#This Row],[Line2]]*$E$6</f>
        <v>34472000</v>
      </c>
    </row>
    <row r="56" spans="2:13" x14ac:dyDescent="0.3">
      <c r="B56">
        <f t="shared" si="3"/>
        <v>46</v>
      </c>
      <c r="C56" s="23">
        <f t="shared" si="4"/>
        <v>9.740000000000002</v>
      </c>
      <c r="D56" s="23">
        <f>VLOOKUP(G56,Upgrade_Speed!$D$10:$F$509,3)</f>
        <v>82802</v>
      </c>
      <c r="E56" s="23">
        <v>90284</v>
      </c>
      <c r="F56">
        <f>Ship_List!$H$9/Upgrade_Speed!$C$6/C56</f>
        <v>102.66940451745378</v>
      </c>
      <c r="G56" s="25">
        <f t="shared" si="2"/>
        <v>0.89733059548254623</v>
      </c>
      <c r="I56" s="23">
        <f>Table5[[#This Row],[Final Cost]]*$E$6</f>
        <v>1805680</v>
      </c>
      <c r="M56" s="23">
        <f>Table5[[#This Row],[Line2]]*$E$6</f>
        <v>36113600</v>
      </c>
    </row>
    <row r="57" spans="2:13" x14ac:dyDescent="0.3">
      <c r="B57">
        <f t="shared" si="3"/>
        <v>47</v>
      </c>
      <c r="C57" s="23">
        <f t="shared" si="4"/>
        <v>9.9300000000000015</v>
      </c>
      <c r="D57" s="23">
        <f>VLOOKUP(G57,Upgrade_Speed!$D$10:$F$509,3)</f>
        <v>86652</v>
      </c>
      <c r="E57" s="23">
        <v>94484</v>
      </c>
      <c r="F57">
        <f>Ship_List!$H$9/Upgrade_Speed!$C$6/C57</f>
        <v>100.70493454179254</v>
      </c>
      <c r="G57" s="25">
        <f t="shared" si="2"/>
        <v>0.89929506545820748</v>
      </c>
      <c r="I57" s="23">
        <f>Table5[[#This Row],[Final Cost]]*$E$6</f>
        <v>1889680</v>
      </c>
      <c r="M57" s="23">
        <f>Table5[[#This Row],[Line2]]*$E$6</f>
        <v>37793600</v>
      </c>
    </row>
    <row r="58" spans="2:13" x14ac:dyDescent="0.3">
      <c r="B58">
        <f t="shared" si="3"/>
        <v>48</v>
      </c>
      <c r="C58" s="23">
        <f t="shared" si="4"/>
        <v>10.120000000000001</v>
      </c>
      <c r="D58" s="23">
        <f>VLOOKUP(G58,Upgrade_Speed!$D$10:$F$509,3)</f>
        <v>90590</v>
      </c>
      <c r="E58" s="23">
        <v>101000</v>
      </c>
      <c r="F58">
        <f>Ship_List!$H$9/Upgrade_Speed!$C$6/C58</f>
        <v>98.814229249011845</v>
      </c>
      <c r="G58" s="25">
        <f t="shared" si="2"/>
        <v>0.90118577075098816</v>
      </c>
      <c r="I58" s="23">
        <f>Table5[[#This Row],[Final Cost]]*$E$6</f>
        <v>2020000</v>
      </c>
      <c r="M58" s="23">
        <f>Table5[[#This Row],[Line2]]*$E$6</f>
        <v>40400000</v>
      </c>
    </row>
    <row r="59" spans="2:13" x14ac:dyDescent="0.3">
      <c r="B59">
        <f t="shared" si="3"/>
        <v>49</v>
      </c>
      <c r="C59" s="23">
        <f t="shared" si="4"/>
        <v>10.31</v>
      </c>
      <c r="D59" s="23">
        <f>VLOOKUP(G59,Upgrade_Speed!$D$10:$F$509,3)</f>
        <v>94616</v>
      </c>
      <c r="E59" s="23">
        <v>103172</v>
      </c>
      <c r="F59">
        <f>Ship_List!$H$9/Upgrade_Speed!$C$6/C59</f>
        <v>96.993210475266721</v>
      </c>
      <c r="G59" s="25">
        <f t="shared" si="2"/>
        <v>0.90300678952473323</v>
      </c>
      <c r="I59" s="23">
        <f>Table5[[#This Row],[Final Cost]]*$E$6</f>
        <v>2063440</v>
      </c>
      <c r="M59" s="23">
        <f>Table5[[#This Row],[Line2]]*$E$6</f>
        <v>41268800</v>
      </c>
    </row>
    <row r="60" spans="2:13" x14ac:dyDescent="0.3">
      <c r="B60">
        <f t="shared" si="3"/>
        <v>50</v>
      </c>
      <c r="C60" s="23">
        <f t="shared" si="4"/>
        <v>10.5</v>
      </c>
      <c r="D60" s="23">
        <f>VLOOKUP(G60,Upgrade_Speed!$D$10:$F$509,3)</f>
        <v>98730</v>
      </c>
      <c r="E60" s="23">
        <v>107660</v>
      </c>
      <c r="F60">
        <f>Ship_List!$H$9/Upgrade_Speed!$C$6/C60</f>
        <v>95.238095238095241</v>
      </c>
      <c r="G60" s="25">
        <f t="shared" si="2"/>
        <v>0.90476190476190477</v>
      </c>
      <c r="I60" s="23">
        <f>Table5[[#This Row],[Final Cost]]*$E$6</f>
        <v>2153200</v>
      </c>
      <c r="M60" s="23">
        <f>Table5[[#This Row],[Line2]]*$E$6</f>
        <v>43064000</v>
      </c>
    </row>
    <row r="61" spans="2:13" x14ac:dyDescent="0.3">
      <c r="B61">
        <f t="shared" si="3"/>
        <v>51</v>
      </c>
      <c r="C61" s="23">
        <f t="shared" si="4"/>
        <v>10.69</v>
      </c>
      <c r="D61" s="23">
        <f>VLOOKUP(G61,Upgrade_Speed!$D$10:$F$509,3)</f>
        <v>100820</v>
      </c>
      <c r="E61" s="23">
        <v>109940</v>
      </c>
      <c r="F61">
        <f>Ship_List!$H$9/Upgrade_Speed!$C$6/C61</f>
        <v>93.545369504209546</v>
      </c>
      <c r="G61" s="25">
        <f t="shared" si="2"/>
        <v>0.90645463049579045</v>
      </c>
      <c r="I61" s="23">
        <f>Table5[[#This Row],[Final Cost]]*$E$6</f>
        <v>2198800</v>
      </c>
      <c r="M61" s="23">
        <f>Table5[[#This Row],[Line2]]*$E$6</f>
        <v>43976000</v>
      </c>
    </row>
    <row r="62" spans="2:13" x14ac:dyDescent="0.3">
      <c r="B62">
        <f t="shared" si="3"/>
        <v>52</v>
      </c>
      <c r="C62" s="23">
        <f t="shared" si="4"/>
        <v>10.879999999999999</v>
      </c>
      <c r="D62" s="23">
        <f>VLOOKUP(G62,Upgrade_Speed!$D$10:$F$509,3)</f>
        <v>105066</v>
      </c>
      <c r="E62" s="23">
        <v>114572</v>
      </c>
      <c r="F62">
        <f>Ship_List!$H$9/Upgrade_Speed!$C$6/C62</f>
        <v>91.911764705882362</v>
      </c>
      <c r="G62" s="25">
        <f t="shared" si="2"/>
        <v>0.90808823529411764</v>
      </c>
      <c r="I62" s="23">
        <f>Table5[[#This Row],[Final Cost]]*$E$6</f>
        <v>2291440</v>
      </c>
      <c r="M62" s="23">
        <f>Table5[[#This Row],[Line2]]*$E$6</f>
        <v>45828800</v>
      </c>
    </row>
    <row r="63" spans="2:13" x14ac:dyDescent="0.3">
      <c r="B63">
        <f t="shared" si="3"/>
        <v>53</v>
      </c>
      <c r="C63" s="23">
        <f t="shared" si="4"/>
        <v>11.069999999999999</v>
      </c>
      <c r="D63" s="23">
        <f>VLOOKUP(G63,Upgrade_Speed!$D$10:$F$509,3)</f>
        <v>109400</v>
      </c>
      <c r="E63" s="23">
        <v>119300</v>
      </c>
      <c r="F63">
        <f>Ship_List!$H$9/Upgrade_Speed!$C$6/C63</f>
        <v>90.334236675700097</v>
      </c>
      <c r="G63" s="25">
        <f t="shared" si="2"/>
        <v>0.90966576332429983</v>
      </c>
      <c r="I63" s="23">
        <f>Table5[[#This Row],[Final Cost]]*$E$6</f>
        <v>2386000</v>
      </c>
      <c r="M63" s="23">
        <f>Table5[[#This Row],[Line2]]*$E$6</f>
        <v>47720000</v>
      </c>
    </row>
    <row r="64" spans="2:13" x14ac:dyDescent="0.3">
      <c r="B64">
        <f t="shared" si="3"/>
        <v>54</v>
      </c>
      <c r="C64" s="23">
        <f t="shared" si="4"/>
        <v>11.259999999999998</v>
      </c>
      <c r="D64" s="23">
        <f>VLOOKUP(G64,Upgrade_Speed!$D$10:$F$509,3)</f>
        <v>113822</v>
      </c>
      <c r="E64" s="23">
        <v>124124</v>
      </c>
      <c r="F64">
        <f>Ship_List!$H$9/Upgrade_Speed!$C$6/C64</f>
        <v>88.80994671403198</v>
      </c>
      <c r="G64" s="25">
        <f t="shared" si="2"/>
        <v>0.91119005328596803</v>
      </c>
      <c r="I64" s="23">
        <f>Table5[[#This Row],[Final Cost]]*$E$6</f>
        <v>2482480</v>
      </c>
      <c r="M64" s="23">
        <f>Table5[[#This Row],[Line2]]*$E$6</f>
        <v>49649600</v>
      </c>
    </row>
    <row r="65" spans="2:13" x14ac:dyDescent="0.3">
      <c r="B65">
        <f t="shared" si="3"/>
        <v>55</v>
      </c>
      <c r="C65" s="23">
        <f t="shared" si="4"/>
        <v>11.449999999999998</v>
      </c>
      <c r="D65" s="23">
        <f>VLOOKUP(G65,Upgrade_Speed!$D$10:$F$509,3)</f>
        <v>118332</v>
      </c>
      <c r="E65" s="23">
        <v>129044</v>
      </c>
      <c r="F65">
        <f>Ship_List!$H$9/Upgrade_Speed!$C$6/C65</f>
        <v>87.336244541484731</v>
      </c>
      <c r="G65" s="25">
        <f t="shared" si="2"/>
        <v>0.9126637554585153</v>
      </c>
      <c r="I65" s="23">
        <f>Table5[[#This Row],[Final Cost]]*$E$6</f>
        <v>2580880</v>
      </c>
      <c r="M65" s="23">
        <f>Table5[[#This Row],[Line2]]*$E$6</f>
        <v>51617600</v>
      </c>
    </row>
    <row r="66" spans="2:13" x14ac:dyDescent="0.3">
      <c r="B66">
        <f t="shared" si="3"/>
        <v>56</v>
      </c>
      <c r="C66" s="23">
        <f t="shared" si="4"/>
        <v>11.639999999999997</v>
      </c>
      <c r="D66" s="23">
        <f>VLOOKUP(G66,Upgrade_Speed!$D$10:$F$509,3)</f>
        <v>122930</v>
      </c>
      <c r="E66" s="23">
        <v>134060</v>
      </c>
      <c r="F66">
        <f>Ship_List!$H$9/Upgrade_Speed!$C$6/C66</f>
        <v>85.910652920962221</v>
      </c>
      <c r="G66" s="25">
        <f t="shared" si="2"/>
        <v>0.91408934707903777</v>
      </c>
      <c r="I66" s="23">
        <f>Table5[[#This Row],[Final Cost]]*$E$6</f>
        <v>2681200</v>
      </c>
      <c r="M66" s="23">
        <f>Table5[[#This Row],[Line2]]*$E$6</f>
        <v>53624000</v>
      </c>
    </row>
    <row r="67" spans="2:13" x14ac:dyDescent="0.3">
      <c r="B67">
        <f t="shared" si="3"/>
        <v>57</v>
      </c>
      <c r="C67" s="23">
        <f t="shared" si="4"/>
        <v>11.829999999999997</v>
      </c>
      <c r="D67" s="23">
        <f>VLOOKUP(G67,Upgrade_Speed!$D$10:$F$509,3)</f>
        <v>127616</v>
      </c>
      <c r="E67" s="23">
        <v>139172</v>
      </c>
      <c r="F67">
        <f>Ship_List!$H$9/Upgrade_Speed!$C$6/C67</f>
        <v>84.530853761623021</v>
      </c>
      <c r="G67" s="25">
        <f t="shared" si="2"/>
        <v>0.91546914623837694</v>
      </c>
      <c r="I67" s="23">
        <f>Table5[[#This Row],[Final Cost]]*$E$6</f>
        <v>2783440</v>
      </c>
      <c r="M67" s="23">
        <f>Table5[[#This Row],[Line2]]*$E$6</f>
        <v>55668800</v>
      </c>
    </row>
    <row r="68" spans="2:13" x14ac:dyDescent="0.3">
      <c r="B68">
        <f t="shared" si="3"/>
        <v>58</v>
      </c>
      <c r="C68" s="23">
        <f t="shared" si="4"/>
        <v>12.019999999999996</v>
      </c>
      <c r="D68" s="23">
        <f>VLOOKUP(G68,Upgrade_Speed!$D$10:$F$509,3)</f>
        <v>132390</v>
      </c>
      <c r="E68" s="23">
        <v>148000</v>
      </c>
      <c r="F68">
        <f>Ship_List!$H$9/Upgrade_Speed!$C$6/C68</f>
        <v>83.194675540765417</v>
      </c>
      <c r="G68" s="25">
        <f t="shared" si="2"/>
        <v>0.91680532445923457</v>
      </c>
      <c r="I68" s="23">
        <f>Table5[[#This Row],[Final Cost]]*$E$6</f>
        <v>2960000</v>
      </c>
      <c r="M68" s="23">
        <f>Table5[[#This Row],[Line2]]*$E$6</f>
        <v>59200000</v>
      </c>
    </row>
    <row r="69" spans="2:13" x14ac:dyDescent="0.3">
      <c r="B69">
        <f t="shared" si="3"/>
        <v>59</v>
      </c>
      <c r="C69" s="23">
        <f t="shared" si="4"/>
        <v>12.209999999999996</v>
      </c>
      <c r="D69" s="23">
        <f>VLOOKUP(G69,Upgrade_Speed!$D$10:$F$509,3)</f>
        <v>137252</v>
      </c>
      <c r="E69" s="23">
        <v>149684</v>
      </c>
      <c r="F69">
        <f>Ship_List!$H$9/Upgrade_Speed!$C$6/C69</f>
        <v>81.900081900081929</v>
      </c>
      <c r="G69" s="25">
        <f t="shared" si="2"/>
        <v>0.91809991809991809</v>
      </c>
      <c r="I69" s="23">
        <f>Table5[[#This Row],[Final Cost]]*$E$6</f>
        <v>2993680</v>
      </c>
      <c r="M69" s="23">
        <f>Table5[[#This Row],[Line2]]*$E$6</f>
        <v>59873600</v>
      </c>
    </row>
    <row r="70" spans="2:13" x14ac:dyDescent="0.3">
      <c r="B70">
        <f t="shared" si="3"/>
        <v>60</v>
      </c>
      <c r="C70" s="23">
        <f t="shared" si="4"/>
        <v>12.399999999999995</v>
      </c>
      <c r="D70" s="23">
        <f>VLOOKUP(G70,Upgrade_Speed!$D$10:$F$509,3)</f>
        <v>142202</v>
      </c>
      <c r="E70" s="23">
        <v>155084</v>
      </c>
      <c r="F70">
        <f>Ship_List!$H$9/Upgrade_Speed!$C$6/C70</f>
        <v>80.645161290322619</v>
      </c>
      <c r="G70" s="25">
        <f t="shared" si="2"/>
        <v>0.91935483870967727</v>
      </c>
      <c r="I70" s="23">
        <f>Table5[[#This Row],[Final Cost]]*$E$6</f>
        <v>3101680</v>
      </c>
      <c r="M70" s="23">
        <f>Table5[[#This Row],[Line2]]*$E$6</f>
        <v>62033600</v>
      </c>
    </row>
    <row r="71" spans="2:13" x14ac:dyDescent="0.3">
      <c r="B71">
        <f t="shared" si="3"/>
        <v>61</v>
      </c>
      <c r="C71" s="23">
        <f t="shared" si="4"/>
        <v>12.589999999999995</v>
      </c>
      <c r="D71" s="23">
        <f>VLOOKUP(G71,Upgrade_Speed!$D$10:$F$509,3)</f>
        <v>144710</v>
      </c>
      <c r="E71" s="23">
        <v>157820</v>
      </c>
      <c r="F71">
        <f>Ship_List!$H$9/Upgrade_Speed!$C$6/C71</f>
        <v>79.428117553614015</v>
      </c>
      <c r="G71" s="25">
        <f t="shared" si="2"/>
        <v>0.92057188244638599</v>
      </c>
      <c r="I71" s="23">
        <f>Table5[[#This Row],[Final Cost]]*$E$6</f>
        <v>3156400</v>
      </c>
      <c r="M71" s="23">
        <f>Table5[[#This Row],[Line2]]*$E$6</f>
        <v>63128000</v>
      </c>
    </row>
    <row r="72" spans="2:13" x14ac:dyDescent="0.3">
      <c r="B72">
        <f t="shared" si="3"/>
        <v>62</v>
      </c>
      <c r="C72" s="23">
        <f t="shared" si="4"/>
        <v>12.779999999999994</v>
      </c>
      <c r="D72" s="23">
        <f>VLOOKUP(G72,Upgrade_Speed!$D$10:$F$509,3)</f>
        <v>149792</v>
      </c>
      <c r="E72" s="23">
        <v>163364</v>
      </c>
      <c r="F72">
        <f>Ship_List!$H$9/Upgrade_Speed!$C$6/C72</f>
        <v>78.247261345852934</v>
      </c>
      <c r="G72" s="25">
        <f t="shared" si="2"/>
        <v>0.92175273865414709</v>
      </c>
      <c r="I72" s="23">
        <f>Table5[[#This Row],[Final Cost]]*$E$6</f>
        <v>3267280</v>
      </c>
      <c r="M72" s="23">
        <f>Table5[[#This Row],[Line2]]*$E$6</f>
        <v>65345600</v>
      </c>
    </row>
    <row r="73" spans="2:13" x14ac:dyDescent="0.3">
      <c r="B73">
        <f t="shared" si="3"/>
        <v>63</v>
      </c>
      <c r="C73" s="23">
        <f t="shared" si="4"/>
        <v>12.969999999999994</v>
      </c>
      <c r="D73" s="23">
        <f>VLOOKUP(G73,Upgrade_Speed!$D$10:$F$509,3)</f>
        <v>154962</v>
      </c>
      <c r="E73" s="23">
        <v>169004</v>
      </c>
      <c r="F73">
        <f>Ship_List!$H$9/Upgrade_Speed!$C$6/C73</f>
        <v>77.101002313030108</v>
      </c>
      <c r="G73" s="25">
        <f t="shared" si="2"/>
        <v>0.92289899768696992</v>
      </c>
      <c r="I73" s="23">
        <f>Table5[[#This Row],[Final Cost]]*$E$6</f>
        <v>3380080</v>
      </c>
      <c r="M73" s="23">
        <f>Table5[[#This Row],[Line2]]*$E$6</f>
        <v>67601600</v>
      </c>
    </row>
    <row r="74" spans="2:13" x14ac:dyDescent="0.3">
      <c r="B74">
        <f t="shared" si="3"/>
        <v>64</v>
      </c>
      <c r="C74" s="23">
        <f t="shared" si="4"/>
        <v>13.159999999999993</v>
      </c>
      <c r="D74" s="23">
        <f>VLOOKUP(G74,Upgrade_Speed!$D$10:$F$509,3)</f>
        <v>160220</v>
      </c>
      <c r="E74" s="23">
        <v>178000</v>
      </c>
      <c r="F74">
        <f>Ship_List!$H$9/Upgrade_Speed!$C$6/C74</f>
        <v>75.987841945288793</v>
      </c>
      <c r="G74" s="25">
        <f t="shared" si="2"/>
        <v>0.92401215805471126</v>
      </c>
      <c r="I74" s="23">
        <f>Table5[[#This Row],[Final Cost]]*$E$6</f>
        <v>3560000</v>
      </c>
      <c r="M74" s="23">
        <f>Table5[[#This Row],[Line2]]*$E$6</f>
        <v>71200000</v>
      </c>
    </row>
    <row r="75" spans="2:13" x14ac:dyDescent="0.3">
      <c r="B75">
        <f t="shared" si="3"/>
        <v>65</v>
      </c>
      <c r="C75" s="23">
        <f t="shared" ref="C75:C105" si="5">C74+$D$6</f>
        <v>13.349999999999993</v>
      </c>
      <c r="D75" s="23">
        <f>VLOOKUP(G75,Upgrade_Speed!$D$10:$F$509,3)</f>
        <v>165566</v>
      </c>
      <c r="E75" s="23">
        <v>180572</v>
      </c>
      <c r="F75">
        <f>Ship_List!$H$9/Upgrade_Speed!$C$6/C75</f>
        <v>74.90636704119855</v>
      </c>
      <c r="G75" s="25">
        <f t="shared" si="2"/>
        <v>0.92509363295880143</v>
      </c>
      <c r="I75" s="23">
        <f>Table5[[#This Row],[Final Cost]]*$E$6</f>
        <v>3611440</v>
      </c>
      <c r="M75" s="23">
        <f>Table5[[#This Row],[Line2]]*$E$6</f>
        <v>72228800</v>
      </c>
    </row>
    <row r="76" spans="2:13" x14ac:dyDescent="0.3">
      <c r="B76">
        <f t="shared" si="3"/>
        <v>66</v>
      </c>
      <c r="C76" s="23">
        <f t="shared" si="5"/>
        <v>13.539999999999992</v>
      </c>
      <c r="D76" s="23">
        <f>VLOOKUP(G76,Upgrade_Speed!$D$10:$F$509,3)</f>
        <v>171000</v>
      </c>
      <c r="E76" s="23">
        <v>186500</v>
      </c>
      <c r="F76">
        <f>Ship_List!$H$9/Upgrade_Speed!$C$6/C76</f>
        <v>73.855243722304323</v>
      </c>
      <c r="G76" s="25">
        <f t="shared" ref="G76:G105" si="6">($F$10-F76)/$F$10</f>
        <v>0.92614475627769566</v>
      </c>
      <c r="I76" s="23">
        <f>Table5[[#This Row],[Final Cost]]*$E$6</f>
        <v>3730000</v>
      </c>
      <c r="M76" s="23">
        <f>Table5[[#This Row],[Line2]]*$E$6</f>
        <v>74600000</v>
      </c>
    </row>
    <row r="77" spans="2:13" x14ac:dyDescent="0.3">
      <c r="B77">
        <f t="shared" si="3"/>
        <v>67</v>
      </c>
      <c r="C77" s="23">
        <f t="shared" si="5"/>
        <v>13.729999999999992</v>
      </c>
      <c r="D77" s="23">
        <f>VLOOKUP(G77,Upgrade_Speed!$D$10:$F$509,3)</f>
        <v>176522</v>
      </c>
      <c r="E77" s="23">
        <v>192524</v>
      </c>
      <c r="F77">
        <f>Ship_List!$H$9/Upgrade_Speed!$C$6/C77</f>
        <v>72.833211944646806</v>
      </c>
      <c r="G77" s="25">
        <f t="shared" si="6"/>
        <v>0.92716678805535324</v>
      </c>
      <c r="I77" s="23">
        <f>Table5[[#This Row],[Final Cost]]*$E$6</f>
        <v>3850480</v>
      </c>
      <c r="M77" s="23">
        <f>Table5[[#This Row],[Line2]]*$E$6</f>
        <v>77009600</v>
      </c>
    </row>
    <row r="78" spans="2:13" x14ac:dyDescent="0.3">
      <c r="B78">
        <f t="shared" si="3"/>
        <v>68</v>
      </c>
      <c r="C78" s="23">
        <f t="shared" si="5"/>
        <v>13.919999999999991</v>
      </c>
      <c r="D78" s="23">
        <f>VLOOKUP(G78,Upgrade_Speed!$D$10:$F$509,3)</f>
        <v>182132</v>
      </c>
      <c r="E78" s="23">
        <v>198644</v>
      </c>
      <c r="F78">
        <f>Ship_List!$H$9/Upgrade_Speed!$C$6/C78</f>
        <v>71.839080459770159</v>
      </c>
      <c r="G78" s="25">
        <f t="shared" si="6"/>
        <v>0.92816091954022983</v>
      </c>
      <c r="I78" s="23">
        <f>Table5[[#This Row],[Final Cost]]*$E$6</f>
        <v>3972880</v>
      </c>
      <c r="M78" s="23">
        <f>Table5[[#This Row],[Line2]]*$E$6</f>
        <v>79457600</v>
      </c>
    </row>
    <row r="79" spans="2:13" x14ac:dyDescent="0.3">
      <c r="B79">
        <f t="shared" si="3"/>
        <v>69</v>
      </c>
      <c r="C79" s="23">
        <f t="shared" si="5"/>
        <v>14.109999999999991</v>
      </c>
      <c r="D79" s="23">
        <f>VLOOKUP(G79,Upgrade_Speed!$D$10:$F$509,3)</f>
        <v>187830</v>
      </c>
      <c r="E79" s="23">
        <v>204860</v>
      </c>
      <c r="F79">
        <f>Ship_List!$H$9/Upgrade_Speed!$C$6/C79</f>
        <v>70.871722182849098</v>
      </c>
      <c r="G79" s="25">
        <f t="shared" si="6"/>
        <v>0.9291282778171509</v>
      </c>
      <c r="I79" s="23">
        <f>Table5[[#This Row],[Final Cost]]*$E$6</f>
        <v>4097200</v>
      </c>
      <c r="M79" s="23">
        <f>Table5[[#This Row],[Line2]]*$E$6</f>
        <v>81944000</v>
      </c>
    </row>
    <row r="80" spans="2:13" x14ac:dyDescent="0.3">
      <c r="B80">
        <f t="shared" si="3"/>
        <v>70</v>
      </c>
      <c r="C80" s="23">
        <f t="shared" si="5"/>
        <v>14.29999999999999</v>
      </c>
      <c r="D80" s="23">
        <f>VLOOKUP(G80,Upgrade_Speed!$D$10:$F$509,3)</f>
        <v>193616</v>
      </c>
      <c r="E80" s="23">
        <v>211172</v>
      </c>
      <c r="F80">
        <f>Ship_List!$H$9/Upgrade_Speed!$C$6/C80</f>
        <v>69.930069930069976</v>
      </c>
      <c r="G80" s="25">
        <f t="shared" si="6"/>
        <v>0.93006993006993</v>
      </c>
      <c r="I80" s="23">
        <f>Table5[[#This Row],[Final Cost]]*$E$6</f>
        <v>4223440</v>
      </c>
      <c r="M80" s="23">
        <f>Table5[[#This Row],[Line2]]*$E$6</f>
        <v>84468800</v>
      </c>
    </row>
    <row r="81" spans="2:13" x14ac:dyDescent="0.3">
      <c r="B81">
        <f t="shared" si="3"/>
        <v>71</v>
      </c>
      <c r="C81" s="23">
        <f t="shared" si="5"/>
        <v>14.48999999999999</v>
      </c>
      <c r="D81" s="23">
        <f>VLOOKUP(G81,Upgrade_Speed!$D$10:$F$509,3)</f>
        <v>196542</v>
      </c>
      <c r="E81" s="23">
        <v>214364</v>
      </c>
      <c r="F81">
        <f>Ship_List!$H$9/Upgrade_Speed!$C$6/C81</f>
        <v>69.013112491373406</v>
      </c>
      <c r="G81" s="25">
        <f t="shared" si="6"/>
        <v>0.93098688750862668</v>
      </c>
      <c r="I81" s="23">
        <f>Table5[[#This Row],[Final Cost]]*$E$6</f>
        <v>4287280</v>
      </c>
      <c r="M81" s="23">
        <f>Table5[[#This Row],[Line2]]*$E$6</f>
        <v>85745600</v>
      </c>
    </row>
    <row r="82" spans="2:13" x14ac:dyDescent="0.3">
      <c r="B82">
        <f t="shared" si="3"/>
        <v>72</v>
      </c>
      <c r="C82" s="23">
        <f t="shared" si="5"/>
        <v>14.679999999999989</v>
      </c>
      <c r="D82" s="23">
        <f>VLOOKUP(G82,Upgrade_Speed!$D$10:$F$509,3)</f>
        <v>202460</v>
      </c>
      <c r="E82" s="23">
        <v>220820</v>
      </c>
      <c r="F82">
        <f>Ship_List!$H$9/Upgrade_Speed!$C$6/C82</f>
        <v>68.119891008174434</v>
      </c>
      <c r="G82" s="25">
        <f t="shared" si="6"/>
        <v>0.9318801089918255</v>
      </c>
      <c r="I82" s="23">
        <f>Table5[[#This Row],[Final Cost]]*$E$6</f>
        <v>4416400</v>
      </c>
      <c r="M82" s="23">
        <f>Table5[[#This Row],[Line2]]*$E$6</f>
        <v>88328000</v>
      </c>
    </row>
    <row r="83" spans="2:13" x14ac:dyDescent="0.3">
      <c r="B83">
        <f t="shared" si="3"/>
        <v>73</v>
      </c>
      <c r="C83" s="23">
        <f t="shared" si="5"/>
        <v>14.869999999999989</v>
      </c>
      <c r="D83" s="23">
        <f>VLOOKUP(G83,Upgrade_Speed!$D$10:$F$509,3)</f>
        <v>208466</v>
      </c>
      <c r="E83" s="23">
        <v>227372</v>
      </c>
      <c r="F83">
        <f>Ship_List!$H$9/Upgrade_Speed!$C$6/C83</f>
        <v>67.249495628782839</v>
      </c>
      <c r="G83" s="25">
        <f t="shared" si="6"/>
        <v>0.9327505043712172</v>
      </c>
      <c r="I83" s="23">
        <f>Table5[[#This Row],[Final Cost]]*$E$6</f>
        <v>4547440</v>
      </c>
      <c r="M83" s="23">
        <f>Table5[[#This Row],[Line2]]*$E$6</f>
        <v>90948800</v>
      </c>
    </row>
    <row r="84" spans="2:13" x14ac:dyDescent="0.3">
      <c r="B84">
        <f t="shared" si="3"/>
        <v>74</v>
      </c>
      <c r="C84" s="23">
        <f t="shared" si="5"/>
        <v>15.059999999999988</v>
      </c>
      <c r="D84" s="23">
        <f>VLOOKUP(G84,Upgrade_Speed!$D$10:$F$509,3)</f>
        <v>214560</v>
      </c>
      <c r="E84" s="23">
        <v>238000</v>
      </c>
      <c r="F84">
        <f>Ship_List!$H$9/Upgrade_Speed!$C$6/C84</f>
        <v>66.401062416998727</v>
      </c>
      <c r="G84" s="25">
        <f t="shared" si="6"/>
        <v>0.93359893758300128</v>
      </c>
      <c r="I84" s="23">
        <f>Table5[[#This Row],[Final Cost]]*$E$6</f>
        <v>4760000</v>
      </c>
      <c r="M84" s="23">
        <f>Table5[[#This Row],[Line2]]*$E$6</f>
        <v>95200000</v>
      </c>
    </row>
    <row r="85" spans="2:13" x14ac:dyDescent="0.3">
      <c r="B85">
        <f t="shared" si="3"/>
        <v>75</v>
      </c>
      <c r="C85" s="23">
        <f t="shared" si="5"/>
        <v>15.249999999999988</v>
      </c>
      <c r="D85" s="23">
        <f>VLOOKUP(G85,Upgrade_Speed!$D$10:$F$509,3)</f>
        <v>220742</v>
      </c>
      <c r="E85" s="23">
        <v>240764</v>
      </c>
      <c r="F85">
        <f>Ship_List!$H$9/Upgrade_Speed!$C$6/C85</f>
        <v>65.57377049180333</v>
      </c>
      <c r="G85" s="25">
        <f t="shared" si="6"/>
        <v>0.93442622950819665</v>
      </c>
      <c r="I85" s="23">
        <f>Table5[[#This Row],[Final Cost]]*$E$6</f>
        <v>4815280</v>
      </c>
      <c r="M85" s="23">
        <f>Table5[[#This Row],[Line2]]*$E$6</f>
        <v>96305600</v>
      </c>
    </row>
    <row r="86" spans="2:13" x14ac:dyDescent="0.3">
      <c r="B86">
        <f t="shared" si="3"/>
        <v>76</v>
      </c>
      <c r="C86" s="23">
        <f t="shared" si="5"/>
        <v>15.439999999999987</v>
      </c>
      <c r="D86" s="23">
        <f>VLOOKUP(G86,Upgrade_Speed!$D$10:$F$509,3)</f>
        <v>227012</v>
      </c>
      <c r="E86" s="23">
        <v>247604</v>
      </c>
      <c r="F86">
        <f>Ship_List!$H$9/Upgrade_Speed!$C$6/C86</f>
        <v>64.766839378238402</v>
      </c>
      <c r="G86" s="25">
        <f t="shared" si="6"/>
        <v>0.93523316062176165</v>
      </c>
      <c r="I86" s="23">
        <f>Table5[[#This Row],[Final Cost]]*$E$6</f>
        <v>4952080</v>
      </c>
      <c r="M86" s="23">
        <f>Table5[[#This Row],[Line2]]*$E$6</f>
        <v>99041600</v>
      </c>
    </row>
    <row r="87" spans="2:13" x14ac:dyDescent="0.3">
      <c r="B87">
        <f t="shared" si="3"/>
        <v>77</v>
      </c>
      <c r="C87" s="23">
        <f t="shared" si="5"/>
        <v>15.629999999999987</v>
      </c>
      <c r="D87" s="23">
        <f>VLOOKUP(G87,Upgrade_Speed!$D$10:$F$509,3)</f>
        <v>233370</v>
      </c>
      <c r="E87" s="23">
        <v>254540</v>
      </c>
      <c r="F87">
        <f>Ship_List!$H$9/Upgrade_Speed!$C$6/C87</f>
        <v>63.979526551503575</v>
      </c>
      <c r="G87" s="25">
        <f t="shared" si="6"/>
        <v>0.93602047344849648</v>
      </c>
      <c r="I87" s="23">
        <f>Table5[[#This Row],[Final Cost]]*$E$6</f>
        <v>5090800</v>
      </c>
      <c r="M87" s="23">
        <f>Table5[[#This Row],[Line2]]*$E$6</f>
        <v>101816000</v>
      </c>
    </row>
    <row r="88" spans="2:13" x14ac:dyDescent="0.3">
      <c r="B88">
        <f t="shared" si="3"/>
        <v>78</v>
      </c>
      <c r="C88" s="23">
        <f t="shared" si="5"/>
        <v>15.819999999999986</v>
      </c>
      <c r="D88" s="23">
        <f>VLOOKUP(G88,Upgrade_Speed!$D$10:$F$509,3)</f>
        <v>239816</v>
      </c>
      <c r="E88" s="23">
        <v>261572</v>
      </c>
      <c r="F88">
        <f>Ship_List!$H$9/Upgrade_Speed!$C$6/C88</f>
        <v>63.211125158027869</v>
      </c>
      <c r="G88" s="25">
        <f t="shared" si="6"/>
        <v>0.93678887484197204</v>
      </c>
      <c r="I88" s="23">
        <f>Table5[[#This Row],[Final Cost]]*$E$6</f>
        <v>5231440</v>
      </c>
      <c r="M88" s="23">
        <f>Table5[[#This Row],[Line2]]*$E$6</f>
        <v>104628800</v>
      </c>
    </row>
    <row r="89" spans="2:13" x14ac:dyDescent="0.3">
      <c r="B89">
        <f t="shared" si="3"/>
        <v>79</v>
      </c>
      <c r="C89" s="23">
        <f t="shared" si="5"/>
        <v>16.009999999999987</v>
      </c>
      <c r="D89" s="23">
        <f>VLOOKUP(G89,Upgrade_Speed!$D$10:$F$509,3)</f>
        <v>246350</v>
      </c>
      <c r="E89" s="23">
        <v>268700</v>
      </c>
      <c r="F89">
        <f>Ship_List!$H$9/Upgrade_Speed!$C$6/C89</f>
        <v>62.460961898813288</v>
      </c>
      <c r="G89" s="25">
        <f t="shared" si="6"/>
        <v>0.93753903810118677</v>
      </c>
      <c r="I89" s="23">
        <f>Table5[[#This Row],[Final Cost]]*$E$6</f>
        <v>5374000</v>
      </c>
      <c r="M89" s="23">
        <f>Table5[[#This Row],[Line2]]*$E$6</f>
        <v>107480000</v>
      </c>
    </row>
    <row r="90" spans="2:13" x14ac:dyDescent="0.3">
      <c r="B90">
        <f t="shared" si="3"/>
        <v>80</v>
      </c>
      <c r="C90" s="23">
        <f t="shared" si="5"/>
        <v>16.199999999999989</v>
      </c>
      <c r="D90" s="23">
        <f>VLOOKUP(G90,Upgrade_Speed!$D$10:$F$509,3)</f>
        <v>252972</v>
      </c>
      <c r="E90" s="23">
        <v>275924</v>
      </c>
      <c r="F90">
        <f>Ship_List!$H$9/Upgrade_Speed!$C$6/C90</f>
        <v>61.728395061728442</v>
      </c>
      <c r="G90" s="25">
        <f t="shared" si="6"/>
        <v>0.93827160493827155</v>
      </c>
      <c r="I90" s="23">
        <f>Table5[[#This Row],[Final Cost]]*$E$6</f>
        <v>5518480</v>
      </c>
      <c r="M90" s="23">
        <f>Table5[[#This Row],[Line2]]*$E$6</f>
        <v>110369600</v>
      </c>
    </row>
    <row r="91" spans="2:13" x14ac:dyDescent="0.3">
      <c r="B91">
        <f t="shared" si="3"/>
        <v>81</v>
      </c>
      <c r="C91" s="23">
        <f t="shared" si="5"/>
        <v>16.38999999999999</v>
      </c>
      <c r="D91" s="23">
        <f>VLOOKUP(G91,Upgrade_Speed!$D$10:$F$509,3)</f>
        <v>256316</v>
      </c>
      <c r="E91" s="23">
        <v>279572</v>
      </c>
      <c r="F91">
        <f>Ship_List!$H$9/Upgrade_Speed!$C$6/C91</f>
        <v>61.012812690665079</v>
      </c>
      <c r="G91" s="25">
        <f t="shared" si="6"/>
        <v>0.93898718730933495</v>
      </c>
      <c r="I91" s="23">
        <f>Table5[[#This Row],[Final Cost]]*$E$6</f>
        <v>5591440</v>
      </c>
      <c r="M91" s="23">
        <f>Table5[[#This Row],[Line2]]*$E$6</f>
        <v>111828800</v>
      </c>
    </row>
    <row r="92" spans="2:13" x14ac:dyDescent="0.3">
      <c r="B92">
        <f t="shared" si="3"/>
        <v>82</v>
      </c>
      <c r="C92" s="23">
        <f t="shared" si="5"/>
        <v>16.579999999999991</v>
      </c>
      <c r="D92" s="23">
        <f>VLOOKUP(G92,Upgrade_Speed!$D$10:$F$509,3)</f>
        <v>263070</v>
      </c>
      <c r="E92" s="23">
        <v>286940</v>
      </c>
      <c r="F92">
        <f>Ship_List!$H$9/Upgrade_Speed!$C$6/C92</f>
        <v>60.313630880579041</v>
      </c>
      <c r="G92" s="25">
        <f t="shared" si="6"/>
        <v>0.93968636911942094</v>
      </c>
      <c r="I92" s="23">
        <f>Table5[[#This Row],[Final Cost]]*$E$6</f>
        <v>5738800</v>
      </c>
      <c r="M92" s="23">
        <f>Table5[[#This Row],[Line2]]*$E$6</f>
        <v>114776000</v>
      </c>
    </row>
    <row r="93" spans="2:13" x14ac:dyDescent="0.3">
      <c r="B93">
        <f t="shared" si="3"/>
        <v>83</v>
      </c>
      <c r="C93" s="23">
        <f t="shared" si="5"/>
        <v>16.769999999999992</v>
      </c>
      <c r="D93" s="23">
        <f>VLOOKUP(G93,Upgrade_Speed!$D$10:$F$509,3)</f>
        <v>269912</v>
      </c>
      <c r="E93" s="23">
        <v>294404</v>
      </c>
      <c r="F93">
        <f>Ship_List!$H$9/Upgrade_Speed!$C$6/C93</f>
        <v>59.630292188431753</v>
      </c>
      <c r="G93" s="25">
        <f t="shared" si="6"/>
        <v>0.94036970781156826</v>
      </c>
      <c r="I93" s="23">
        <f>Table5[[#This Row],[Final Cost]]*$E$6</f>
        <v>5888080</v>
      </c>
      <c r="M93" s="23">
        <f>Table5[[#This Row],[Line2]]*$E$6</f>
        <v>117761600</v>
      </c>
    </row>
    <row r="94" spans="2:13" x14ac:dyDescent="0.3">
      <c r="B94">
        <f t="shared" ref="B94:B95" si="7">B93+1</f>
        <v>84</v>
      </c>
      <c r="C94" s="23">
        <f t="shared" si="5"/>
        <v>16.959999999999994</v>
      </c>
      <c r="D94" s="23">
        <f>VLOOKUP(G94,Upgrade_Speed!$D$10:$F$509,3)</f>
        <v>276842</v>
      </c>
      <c r="E94" s="23">
        <v>301964</v>
      </c>
      <c r="F94">
        <f>Ship_List!$H$9/Upgrade_Speed!$C$6/C94</f>
        <v>58.962264150943419</v>
      </c>
      <c r="G94" s="25">
        <f t="shared" si="6"/>
        <v>0.94103773584905659</v>
      </c>
      <c r="I94" s="23">
        <f>Table5[[#This Row],[Final Cost]]*$E$6</f>
        <v>6039280</v>
      </c>
      <c r="M94" s="23">
        <f>Table5[[#This Row],[Line2]]*$E$6</f>
        <v>120785600</v>
      </c>
    </row>
    <row r="95" spans="2:13" x14ac:dyDescent="0.3">
      <c r="B95">
        <f t="shared" si="7"/>
        <v>85</v>
      </c>
      <c r="C95" s="23">
        <f t="shared" si="5"/>
        <v>17.149999999999995</v>
      </c>
      <c r="D95" s="23">
        <f>VLOOKUP(G95,Upgrade_Speed!$D$10:$F$509,3)</f>
        <v>283860</v>
      </c>
      <c r="E95" s="23">
        <v>315000</v>
      </c>
      <c r="F95">
        <f>Ship_List!$H$9/Upgrade_Speed!$C$6/C95</f>
        <v>58.30903790087465</v>
      </c>
      <c r="G95" s="25">
        <f t="shared" si="6"/>
        <v>0.94169096209912539</v>
      </c>
      <c r="I95" s="23">
        <f>Table5[[#This Row],[Final Cost]]*$E$6</f>
        <v>6300000</v>
      </c>
      <c r="M95" s="23">
        <f>Table5[[#This Row],[Line2]]*$E$6</f>
        <v>126000000</v>
      </c>
    </row>
    <row r="96" spans="2:13" x14ac:dyDescent="0.3">
      <c r="B96">
        <f>B95+1</f>
        <v>86</v>
      </c>
      <c r="C96" s="23">
        <f t="shared" si="5"/>
        <v>17.339999999999996</v>
      </c>
      <c r="D96" s="23">
        <f>VLOOKUP(G96,Upgrade_Speed!$D$10:$F$509,3)</f>
        <v>290966</v>
      </c>
      <c r="E96" s="23">
        <v>317372</v>
      </c>
      <c r="F96">
        <f>Ship_List!$H$9/Upgrade_Speed!$C$6/C96</f>
        <v>57.670126874279134</v>
      </c>
      <c r="G96" s="25">
        <f t="shared" si="6"/>
        <v>0.94232987312572081</v>
      </c>
      <c r="I96" s="23">
        <f>Table5[[#This Row],[Final Cost]]*$E$6</f>
        <v>6347440</v>
      </c>
      <c r="M96" s="23">
        <f>Table5[[#This Row],[Line2]]*$E$6</f>
        <v>126948800</v>
      </c>
    </row>
    <row r="97" spans="2:13" x14ac:dyDescent="0.3">
      <c r="B97">
        <f t="shared" ref="B97:B110" si="8">B96+1</f>
        <v>87</v>
      </c>
      <c r="C97" s="23">
        <f t="shared" si="5"/>
        <v>17.529999999999998</v>
      </c>
      <c r="D97" s="23">
        <f>VLOOKUP(G97,Upgrade_Speed!$D$10:$F$509,3)</f>
        <v>298160</v>
      </c>
      <c r="E97" s="23">
        <v>325220</v>
      </c>
      <c r="F97">
        <f>Ship_List!$H$9/Upgrade_Speed!$C$6/C97</f>
        <v>57.045065601825449</v>
      </c>
      <c r="G97" s="25">
        <f t="shared" si="6"/>
        <v>0.94295493439817457</v>
      </c>
      <c r="I97" s="23">
        <f>Table5[[#This Row],[Final Cost]]*$E$6</f>
        <v>6504400</v>
      </c>
      <c r="M97" s="23">
        <f>Table5[[#This Row],[Line2]]*$E$6</f>
        <v>130088000</v>
      </c>
    </row>
    <row r="98" spans="2:13" x14ac:dyDescent="0.3">
      <c r="B98">
        <f t="shared" si="8"/>
        <v>88</v>
      </c>
      <c r="C98" s="23">
        <f t="shared" si="5"/>
        <v>17.72</v>
      </c>
      <c r="D98" s="23">
        <f>VLOOKUP(G98,Upgrade_Speed!$D$10:$F$509,3)</f>
        <v>305442</v>
      </c>
      <c r="E98" s="23">
        <v>333164</v>
      </c>
      <c r="F98">
        <f>Ship_List!$H$9/Upgrade_Speed!$C$6/C98</f>
        <v>56.433408577878104</v>
      </c>
      <c r="G98" s="25">
        <f t="shared" si="6"/>
        <v>0.94356659142212185</v>
      </c>
      <c r="I98" s="23">
        <f>Table5[[#This Row],[Final Cost]]*$E$6</f>
        <v>6663280</v>
      </c>
      <c r="M98" s="23">
        <f>Table5[[#This Row],[Line2]]*$E$6</f>
        <v>133265600</v>
      </c>
    </row>
    <row r="99" spans="2:13" x14ac:dyDescent="0.3">
      <c r="B99">
        <f t="shared" si="8"/>
        <v>89</v>
      </c>
      <c r="C99" s="23">
        <f t="shared" si="5"/>
        <v>17.91</v>
      </c>
      <c r="D99" s="23">
        <f>VLOOKUP(G99,Upgrade_Speed!$D$10:$F$509,3)</f>
        <v>312812</v>
      </c>
      <c r="E99" s="23">
        <v>341204</v>
      </c>
      <c r="F99">
        <f>Ship_List!$H$9/Upgrade_Speed!$C$6/C99</f>
        <v>55.83472920156337</v>
      </c>
      <c r="G99" s="25">
        <f t="shared" si="6"/>
        <v>0.9441652707984366</v>
      </c>
      <c r="I99" s="23">
        <f>Table5[[#This Row],[Final Cost]]*$E$6</f>
        <v>6824080</v>
      </c>
      <c r="M99" s="23">
        <f>Table5[[#This Row],[Line2]]*$E$6</f>
        <v>136481600</v>
      </c>
    </row>
    <row r="100" spans="2:13" x14ac:dyDescent="0.3">
      <c r="B100">
        <f t="shared" si="8"/>
        <v>90</v>
      </c>
      <c r="C100" s="23">
        <f t="shared" si="5"/>
        <v>18.100000000000001</v>
      </c>
      <c r="D100" s="23">
        <f>VLOOKUP(G100,Upgrade_Speed!$D$10:$F$509,3)</f>
        <v>320270</v>
      </c>
      <c r="E100" s="23">
        <v>352000</v>
      </c>
      <c r="F100">
        <f>Ship_List!$H$9/Upgrade_Speed!$C$6/C100</f>
        <v>55.248618784530379</v>
      </c>
      <c r="G100" s="25">
        <f t="shared" si="6"/>
        <v>0.94475138121546953</v>
      </c>
      <c r="I100" s="23">
        <f>Table5[[#This Row],[Final Cost]]*$E$6</f>
        <v>7040000</v>
      </c>
      <c r="M100" s="23">
        <f>Table5[[#This Row],[Line2]]*$E$6</f>
        <v>140800000</v>
      </c>
    </row>
    <row r="101" spans="2:13" x14ac:dyDescent="0.3">
      <c r="B101">
        <f t="shared" si="8"/>
        <v>91</v>
      </c>
      <c r="C101" s="23">
        <f t="shared" si="5"/>
        <v>18.290000000000003</v>
      </c>
      <c r="D101" s="23">
        <f>VLOOKUP(G101,Upgrade_Speed!$D$10:$F$509,3)</f>
        <v>324032</v>
      </c>
      <c r="E101" s="23">
        <v>353444</v>
      </c>
      <c r="F101">
        <f>Ship_List!$H$9/Upgrade_Speed!$C$6/C101</f>
        <v>54.674685620557675</v>
      </c>
      <c r="G101" s="25">
        <f t="shared" si="6"/>
        <v>0.94532531437944234</v>
      </c>
      <c r="I101" s="23">
        <f>Table5[[#This Row],[Final Cost]]*$E$6</f>
        <v>7068880</v>
      </c>
      <c r="M101" s="23">
        <f>Table5[[#This Row],[Line2]]*$E$6</f>
        <v>141377600</v>
      </c>
    </row>
    <row r="102" spans="2:13" x14ac:dyDescent="0.3">
      <c r="B102">
        <f t="shared" si="8"/>
        <v>92</v>
      </c>
      <c r="C102" s="23">
        <f t="shared" si="5"/>
        <v>18.480000000000004</v>
      </c>
      <c r="D102" s="23">
        <f>VLOOKUP(G102,Upgrade_Speed!$D$10:$F$509,3)</f>
        <v>331622</v>
      </c>
      <c r="E102" s="23">
        <v>361724</v>
      </c>
      <c r="F102">
        <f>Ship_List!$H$9/Upgrade_Speed!$C$6/C102</f>
        <v>54.112554112554101</v>
      </c>
      <c r="G102" s="25">
        <f t="shared" si="6"/>
        <v>0.94588744588744589</v>
      </c>
      <c r="I102" s="23">
        <f>Table5[[#This Row],[Final Cost]]*$E$6</f>
        <v>7234480</v>
      </c>
      <c r="M102" s="23">
        <f>Table5[[#This Row],[Line2]]*$E$6</f>
        <v>144689600</v>
      </c>
    </row>
    <row r="103" spans="2:13" x14ac:dyDescent="0.3">
      <c r="B103">
        <f t="shared" si="8"/>
        <v>93</v>
      </c>
      <c r="C103" s="23">
        <f t="shared" si="5"/>
        <v>18.670000000000005</v>
      </c>
      <c r="D103" s="23">
        <f>VLOOKUP(G103,Upgrade_Speed!$D$10:$F$509,3)</f>
        <v>339300</v>
      </c>
      <c r="E103" s="23">
        <v>370100</v>
      </c>
      <c r="F103">
        <f>Ship_List!$H$9/Upgrade_Speed!$C$6/C103</f>
        <v>53.561863952865544</v>
      </c>
      <c r="G103" s="25">
        <f t="shared" si="6"/>
        <v>0.94643813604713445</v>
      </c>
      <c r="I103" s="23">
        <f>Table5[[#This Row],[Final Cost]]*$E$6</f>
        <v>7402000</v>
      </c>
      <c r="M103" s="23">
        <f>Table5[[#This Row],[Line2]]*$E$6</f>
        <v>148040000</v>
      </c>
    </row>
    <row r="104" spans="2:13" x14ac:dyDescent="0.3">
      <c r="B104">
        <f t="shared" si="8"/>
        <v>94</v>
      </c>
      <c r="C104" s="23">
        <f t="shared" si="5"/>
        <v>18.860000000000007</v>
      </c>
      <c r="D104" s="23">
        <f>VLOOKUP(G104,Upgrade_Speed!$D$10:$F$509,3)</f>
        <v>347066</v>
      </c>
      <c r="E104" s="23">
        <v>378572</v>
      </c>
      <c r="F104">
        <f>Ship_List!$H$9/Upgrade_Speed!$C$6/C104</f>
        <v>53.022269353128294</v>
      </c>
      <c r="G104" s="25">
        <f t="shared" si="6"/>
        <v>0.94697773064687174</v>
      </c>
      <c r="I104" s="23">
        <f>Table5[[#This Row],[Final Cost]]*$E$6</f>
        <v>7571440</v>
      </c>
      <c r="M104" s="23">
        <f>Table5[[#This Row],[Line2]]*$E$6</f>
        <v>151428800</v>
      </c>
    </row>
    <row r="105" spans="2:13" x14ac:dyDescent="0.3">
      <c r="B105">
        <f t="shared" si="8"/>
        <v>95</v>
      </c>
      <c r="C105" s="23">
        <f t="shared" si="5"/>
        <v>19.050000000000008</v>
      </c>
      <c r="D105" s="23">
        <f>VLOOKUP(G105,Upgrade_Speed!$D$10:$F$509,3)</f>
        <v>354920</v>
      </c>
      <c r="E105" s="23">
        <v>393000</v>
      </c>
      <c r="F105">
        <f>Ship_List!$H$9/Upgrade_Speed!$C$6/C105</f>
        <v>52.493438320209954</v>
      </c>
      <c r="G105" s="25">
        <f t="shared" si="6"/>
        <v>0.94750656167978997</v>
      </c>
      <c r="I105" s="23">
        <f>Table5[[#This Row],[Final Cost]]*$E$6</f>
        <v>7860000</v>
      </c>
      <c r="M105" s="23">
        <f>Table5[[#This Row],[Line2]]*$E$6</f>
        <v>157200000</v>
      </c>
    </row>
    <row r="106" spans="2:13" x14ac:dyDescent="0.3">
      <c r="B106">
        <f t="shared" si="8"/>
        <v>96</v>
      </c>
      <c r="C106" s="23">
        <f t="shared" ref="C106:C109" si="9">C105+$D$6</f>
        <v>19.240000000000009</v>
      </c>
      <c r="D106" s="23">
        <f>VLOOKUP(G106,Upgrade_Speed!$D$10:$F$509,3)</f>
        <v>362862</v>
      </c>
      <c r="E106" s="23">
        <v>395804</v>
      </c>
      <c r="F106">
        <f>Ship_List!$H$9/Upgrade_Speed!$C$6/C106</f>
        <v>51.975051975051947</v>
      </c>
      <c r="G106" s="25">
        <f t="shared" ref="G106:G110" si="10">($F$10-F106)/$F$10</f>
        <v>0.94802494802494797</v>
      </c>
      <c r="I106" s="23">
        <f>Table5[[#This Row],[Final Cost]]*$E$6</f>
        <v>7916080</v>
      </c>
      <c r="M106" s="23">
        <f>Table5[[#This Row],[Line2]]*$E$6</f>
        <v>158321600</v>
      </c>
    </row>
    <row r="107" spans="2:13" x14ac:dyDescent="0.3">
      <c r="B107">
        <f t="shared" si="8"/>
        <v>97</v>
      </c>
      <c r="C107" s="23">
        <f t="shared" si="9"/>
        <v>19.43000000000001</v>
      </c>
      <c r="D107" s="23">
        <f>VLOOKUP(G107,Upgrade_Speed!$D$10:$F$509,3)</f>
        <v>370892</v>
      </c>
      <c r="E107" s="23">
        <v>404564</v>
      </c>
      <c r="F107">
        <f>Ship_List!$H$9/Upgrade_Speed!$C$6/C107</f>
        <v>51.466803911477072</v>
      </c>
      <c r="G107" s="25">
        <f t="shared" si="10"/>
        <v>0.94853319608852293</v>
      </c>
      <c r="I107" s="23">
        <f>Table5[[#This Row],[Final Cost]]*$E$6</f>
        <v>8091280</v>
      </c>
      <c r="M107" s="23">
        <f>Table5[[#This Row],[Line2]]*$E$6</f>
        <v>161825600</v>
      </c>
    </row>
    <row r="108" spans="2:13" x14ac:dyDescent="0.3">
      <c r="B108">
        <f t="shared" si="8"/>
        <v>98</v>
      </c>
      <c r="C108" s="23">
        <f t="shared" si="9"/>
        <v>19.620000000000012</v>
      </c>
      <c r="D108" s="23">
        <f>VLOOKUP(G108,Upgrade_Speed!$D$10:$F$509,3)</f>
        <v>379010</v>
      </c>
      <c r="E108" s="23">
        <v>413420</v>
      </c>
      <c r="F108">
        <f>Ship_List!$H$9/Upgrade_Speed!$C$6/C108</f>
        <v>50.968399592252773</v>
      </c>
      <c r="G108" s="25">
        <f t="shared" si="10"/>
        <v>0.94903160040774714</v>
      </c>
      <c r="I108" s="23">
        <f>Table5[[#This Row],[Final Cost]]*$E$6</f>
        <v>8268400</v>
      </c>
      <c r="M108" s="23">
        <f>Table5[[#This Row],[Line2]]*$E$6</f>
        <v>165368000</v>
      </c>
    </row>
    <row r="109" spans="2:13" x14ac:dyDescent="0.3">
      <c r="B109">
        <f t="shared" si="8"/>
        <v>99</v>
      </c>
      <c r="C109" s="23">
        <f t="shared" si="9"/>
        <v>19.810000000000013</v>
      </c>
      <c r="D109" s="23">
        <f>VLOOKUP(G109,Upgrade_Speed!$D$10:$F$509,3)</f>
        <v>387216</v>
      </c>
      <c r="E109" s="23">
        <v>422372</v>
      </c>
      <c r="F109">
        <f>Ship_List!$H$9/Upgrade_Speed!$C$6/C109</f>
        <v>50.479555779909106</v>
      </c>
      <c r="G109" s="25">
        <f t="shared" si="10"/>
        <v>0.94952044422009085</v>
      </c>
      <c r="I109" s="23">
        <f>Table5[[#This Row],[Final Cost]]*$E$6</f>
        <v>8447440</v>
      </c>
      <c r="M109" s="23">
        <f>Table5[[#This Row],[Line2]]*$E$6</f>
        <v>168948800</v>
      </c>
    </row>
    <row r="110" spans="2:13" x14ac:dyDescent="0.3">
      <c r="B110">
        <f t="shared" si="8"/>
        <v>100</v>
      </c>
      <c r="C110" s="23">
        <f t="shared" ref="C110" si="11">C109+$D$6</f>
        <v>20.000000000000014</v>
      </c>
      <c r="D110" s="23">
        <f>VLOOKUP(G110,Upgrade_Speed!$D$10:$F$509,3)</f>
        <v>395510</v>
      </c>
      <c r="E110" s="23">
        <v>450000</v>
      </c>
      <c r="F110">
        <f>Ship_List!$H$9/Upgrade_Speed!$C$6/C110</f>
        <v>49.999999999999964</v>
      </c>
      <c r="G110" s="25">
        <f t="shared" si="10"/>
        <v>0.95</v>
      </c>
      <c r="I110" s="23">
        <f>Table5[[#This Row],[Final Cost]]*$E$6</f>
        <v>9000000</v>
      </c>
      <c r="M110" s="23">
        <f>Table5[[#This Row],[Line2]]*$E$6</f>
        <v>180000000</v>
      </c>
    </row>
  </sheetData>
  <mergeCells count="2">
    <mergeCell ref="B4:C4"/>
    <mergeCell ref="C8:O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B5" sqref="B5"/>
    </sheetView>
  </sheetViews>
  <sheetFormatPr defaultRowHeight="14.4" x14ac:dyDescent="0.3"/>
  <cols>
    <col min="2" max="2" width="34.44140625" customWidth="1"/>
    <col min="5" max="5" width="15.88671875" customWidth="1"/>
    <col min="6" max="6" width="27.109375" customWidth="1"/>
    <col min="8" max="8" width="39" customWidth="1"/>
  </cols>
  <sheetData>
    <row r="2" spans="2:9" ht="20.399999999999999" thickBot="1" x14ac:dyDescent="0.45">
      <c r="B2" s="4" t="s">
        <v>0</v>
      </c>
      <c r="E2" s="5" t="s">
        <v>1</v>
      </c>
      <c r="F2" s="2"/>
      <c r="G2" s="2"/>
      <c r="H2" s="2"/>
      <c r="I2" s="2"/>
    </row>
    <row r="3" spans="2:9" ht="15" thickTop="1" x14ac:dyDescent="0.3">
      <c r="H3" s="6"/>
    </row>
    <row r="4" spans="2:9" x14ac:dyDescent="0.3">
      <c r="B4" s="7" t="s">
        <v>2</v>
      </c>
      <c r="E4" s="7" t="s">
        <v>3</v>
      </c>
      <c r="F4" s="7" t="s">
        <v>4</v>
      </c>
      <c r="G4" s="7" t="s">
        <v>5</v>
      </c>
      <c r="H4" s="8" t="s">
        <v>6</v>
      </c>
      <c r="I4" s="7" t="s">
        <v>7</v>
      </c>
    </row>
    <row r="5" spans="2:9" x14ac:dyDescent="0.3">
      <c r="B5" s="43" t="s">
        <v>8</v>
      </c>
      <c r="E5" s="9" t="s">
        <v>9</v>
      </c>
      <c r="F5" t="s">
        <v>10</v>
      </c>
      <c r="G5">
        <v>1</v>
      </c>
      <c r="H5" s="6" t="s">
        <v>11</v>
      </c>
    </row>
    <row r="6" spans="2:9" x14ac:dyDescent="0.3">
      <c r="B6" s="10" t="s">
        <v>12</v>
      </c>
      <c r="E6" s="9"/>
      <c r="H6" s="6"/>
    </row>
    <row r="7" spans="2:9" x14ac:dyDescent="0.3">
      <c r="B7" s="11" t="s">
        <v>13</v>
      </c>
      <c r="E7" s="12"/>
      <c r="H7" s="13"/>
    </row>
    <row r="8" spans="2:9" x14ac:dyDescent="0.3">
      <c r="B8" s="14" t="s">
        <v>14</v>
      </c>
      <c r="E8" s="9"/>
      <c r="F8" s="15"/>
      <c r="H8" s="6"/>
    </row>
    <row r="9" spans="2:9" x14ac:dyDescent="0.3">
      <c r="B9" s="16" t="s">
        <v>15</v>
      </c>
      <c r="E9" s="17"/>
      <c r="H9" s="13"/>
    </row>
    <row r="10" spans="2:9" ht="15" thickBot="1" x14ac:dyDescent="0.35">
      <c r="B10" s="18" t="s">
        <v>16</v>
      </c>
      <c r="E10" s="15"/>
      <c r="F10" s="15"/>
      <c r="G10" s="15"/>
      <c r="H10" s="13"/>
    </row>
    <row r="11" spans="2:9" ht="15" thickTop="1" x14ac:dyDescent="0.3">
      <c r="E11" s="15"/>
      <c r="F11" s="15"/>
      <c r="G11" s="15"/>
      <c r="H11" s="13"/>
    </row>
    <row r="12" spans="2:9" x14ac:dyDescent="0.3">
      <c r="E12" s="17"/>
      <c r="H12" s="13"/>
    </row>
    <row r="13" spans="2:9" x14ac:dyDescent="0.3">
      <c r="E13" s="15"/>
      <c r="F13" s="15"/>
      <c r="G13" s="15"/>
      <c r="H13" s="13"/>
    </row>
    <row r="14" spans="2:9" x14ac:dyDescent="0.3">
      <c r="E14" s="15"/>
      <c r="F14" s="15"/>
      <c r="G14" s="15"/>
      <c r="H14" s="13"/>
    </row>
    <row r="15" spans="2:9" x14ac:dyDescent="0.3">
      <c r="E15" s="17"/>
      <c r="F15" s="15"/>
      <c r="G15" s="15"/>
      <c r="H15" s="13"/>
    </row>
    <row r="16" spans="2:9" x14ac:dyDescent="0.3">
      <c r="E16" s="15"/>
      <c r="F16" s="15"/>
      <c r="G16" s="15"/>
      <c r="H1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zoomScale="85" zoomScaleNormal="85" workbookViewId="0">
      <selection activeCell="D18" sqref="D18"/>
    </sheetView>
  </sheetViews>
  <sheetFormatPr defaultRowHeight="14.4" x14ac:dyDescent="0.3"/>
  <cols>
    <col min="2" max="2" width="14.6640625" customWidth="1"/>
    <col min="3" max="3" width="10.33203125" customWidth="1"/>
    <col min="4" max="4" width="72.33203125" customWidth="1"/>
  </cols>
  <sheetData>
    <row r="2" spans="2:8" ht="20.399999999999999" thickBot="1" x14ac:dyDescent="0.45">
      <c r="B2" s="2" t="s">
        <v>17</v>
      </c>
      <c r="C2" s="2"/>
      <c r="D2" s="2"/>
      <c r="E2" s="3"/>
      <c r="F2" s="3"/>
      <c r="G2" s="3"/>
      <c r="H2" s="3"/>
    </row>
    <row r="3" spans="2:8" ht="15" thickTop="1" x14ac:dyDescent="0.3"/>
    <row r="4" spans="2:8" x14ac:dyDescent="0.3">
      <c r="B4" t="s">
        <v>18</v>
      </c>
      <c r="C4" t="s">
        <v>19</v>
      </c>
      <c r="D4" t="s">
        <v>20</v>
      </c>
    </row>
    <row r="5" spans="2:8" x14ac:dyDescent="0.3">
      <c r="B5">
        <v>2</v>
      </c>
      <c r="C5">
        <f>B5</f>
        <v>2</v>
      </c>
      <c r="D5" t="s">
        <v>21</v>
      </c>
    </row>
    <row r="6" spans="2:8" x14ac:dyDescent="0.3">
      <c r="B6">
        <v>10</v>
      </c>
      <c r="C6">
        <f>C5+Table2[[#This Row],[Time (mins)]]</f>
        <v>12</v>
      </c>
      <c r="D6" t="s">
        <v>22</v>
      </c>
    </row>
    <row r="7" spans="2:8" x14ac:dyDescent="0.3">
      <c r="B7">
        <v>30</v>
      </c>
      <c r="C7">
        <f>C6+Table2[[#This Row],[Time (mins)]]</f>
        <v>42</v>
      </c>
      <c r="D7" t="s">
        <v>23</v>
      </c>
    </row>
    <row r="8" spans="2:8" x14ac:dyDescent="0.3">
      <c r="B8">
        <v>20</v>
      </c>
      <c r="C8">
        <f>C7+Table2[[#This Row],[Time (mins)]]</f>
        <v>62</v>
      </c>
      <c r="D8" t="s">
        <v>24</v>
      </c>
    </row>
    <row r="9" spans="2:8" x14ac:dyDescent="0.3">
      <c r="B9">
        <v>60</v>
      </c>
      <c r="C9">
        <f>C8+Table2[[#This Row],[Time (mins)]]</f>
        <v>122</v>
      </c>
      <c r="D9" t="s">
        <v>25</v>
      </c>
    </row>
    <row r="10" spans="2:8" x14ac:dyDescent="0.3">
      <c r="B10">
        <v>20</v>
      </c>
      <c r="C10">
        <f>C9+Table2[[#This Row],[Time (mins)]]</f>
        <v>142</v>
      </c>
      <c r="D10" t="s">
        <v>26</v>
      </c>
    </row>
    <row r="11" spans="2:8" x14ac:dyDescent="0.3">
      <c r="C11">
        <f>Table2[[#This Row],[Time (mins)]]</f>
        <v>0</v>
      </c>
    </row>
    <row r="12" spans="2:8" x14ac:dyDescent="0.3">
      <c r="C12">
        <f>Table2[[#This Row],[Time (mins)]]</f>
        <v>0</v>
      </c>
    </row>
    <row r="13" spans="2:8" x14ac:dyDescent="0.3">
      <c r="C13">
        <f>Table2[[#This Row],[Time (mins)]]</f>
        <v>0</v>
      </c>
    </row>
    <row r="14" spans="2:8" x14ac:dyDescent="0.3">
      <c r="C14">
        <f>Table2[[#This Row],[Time (mins)]]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C20" sqref="C20"/>
    </sheetView>
  </sheetViews>
  <sheetFormatPr defaultRowHeight="14.4" x14ac:dyDescent="0.3"/>
  <cols>
    <col min="2" max="2" width="20.33203125" bestFit="1" customWidth="1"/>
    <col min="3" max="3" width="24.33203125" bestFit="1" customWidth="1"/>
    <col min="4" max="4" width="16.5546875" customWidth="1"/>
    <col min="5" max="5" width="19.33203125" customWidth="1"/>
    <col min="6" max="6" width="23.6640625" customWidth="1"/>
  </cols>
  <sheetData>
    <row r="2" spans="2:7" ht="20.399999999999999" thickBot="1" x14ac:dyDescent="0.45">
      <c r="B2" s="2" t="s">
        <v>27</v>
      </c>
      <c r="C2" s="2"/>
      <c r="D2" s="3"/>
      <c r="E2" s="3"/>
      <c r="F2" s="3"/>
      <c r="G2" s="3"/>
    </row>
    <row r="3" spans="2:7" ht="15" thickTop="1" x14ac:dyDescent="0.3"/>
    <row r="4" spans="2:7" x14ac:dyDescent="0.3">
      <c r="B4" s="73" t="s">
        <v>28</v>
      </c>
      <c r="C4" s="73"/>
      <c r="D4" s="19"/>
      <c r="E4" s="19"/>
      <c r="F4" s="25"/>
    </row>
    <row r="5" spans="2:7" ht="15.6" x14ac:dyDescent="0.3">
      <c r="B5" s="20" t="s">
        <v>29</v>
      </c>
      <c r="C5" s="20" t="s">
        <v>30</v>
      </c>
    </row>
    <row r="6" spans="2:7" x14ac:dyDescent="0.3">
      <c r="B6" s="53">
        <v>1000000</v>
      </c>
      <c r="C6" s="53">
        <v>30</v>
      </c>
    </row>
    <row r="9" spans="2:7" x14ac:dyDescent="0.3">
      <c r="B9" t="s">
        <v>31</v>
      </c>
      <c r="C9" t="s">
        <v>32</v>
      </c>
      <c r="D9" t="s">
        <v>33</v>
      </c>
      <c r="E9" s="1" t="s">
        <v>34</v>
      </c>
    </row>
    <row r="10" spans="2:7" x14ac:dyDescent="0.3">
      <c r="B10">
        <v>1</v>
      </c>
      <c r="C10" t="s">
        <v>35</v>
      </c>
      <c r="D10" t="s">
        <v>36</v>
      </c>
      <c r="E10" s="36">
        <v>0</v>
      </c>
    </row>
    <row r="11" spans="2:7" x14ac:dyDescent="0.3">
      <c r="B11">
        <v>2</v>
      </c>
      <c r="C11" t="s">
        <v>37</v>
      </c>
      <c r="D11" t="s">
        <v>38</v>
      </c>
      <c r="E11" s="36">
        <f>B6*C6</f>
        <v>30000000</v>
      </c>
    </row>
    <row r="12" spans="2:7" x14ac:dyDescent="0.3">
      <c r="B12">
        <v>3</v>
      </c>
      <c r="C12" t="s">
        <v>39</v>
      </c>
      <c r="D12" t="s">
        <v>40</v>
      </c>
      <c r="E12" s="36">
        <f>E11*$C$6</f>
        <v>900000000</v>
      </c>
    </row>
  </sheetData>
  <mergeCells count="1">
    <mergeCell ref="B4:C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opLeftCell="B1" workbookViewId="0">
      <selection activeCell="J9" sqref="J9"/>
    </sheetView>
  </sheetViews>
  <sheetFormatPr defaultRowHeight="14.4" x14ac:dyDescent="0.3"/>
  <cols>
    <col min="2" max="2" width="20.6640625" customWidth="1"/>
    <col min="3" max="3" width="24.88671875" customWidth="1"/>
    <col min="4" max="4" width="18.33203125" customWidth="1"/>
    <col min="5" max="5" width="11.88671875" customWidth="1"/>
    <col min="6" max="6" width="20.6640625" customWidth="1"/>
    <col min="7" max="7" width="21.109375" customWidth="1"/>
    <col min="8" max="8" width="14" customWidth="1"/>
    <col min="9" max="9" width="9.5546875" customWidth="1"/>
    <col min="10" max="10" width="21.6640625" customWidth="1"/>
    <col min="11" max="11" width="10.6640625" customWidth="1"/>
  </cols>
  <sheetData>
    <row r="2" spans="2:11" ht="20.399999999999999" thickBot="1" x14ac:dyDescent="0.45">
      <c r="B2" s="2" t="s">
        <v>41</v>
      </c>
      <c r="C2" s="2"/>
      <c r="D2" s="3"/>
      <c r="E2" s="3"/>
      <c r="F2" s="3"/>
      <c r="G2" s="3"/>
    </row>
    <row r="3" spans="2:11" ht="15" thickTop="1" x14ac:dyDescent="0.3"/>
    <row r="4" spans="2:11" x14ac:dyDescent="0.3">
      <c r="B4" s="73" t="s">
        <v>28</v>
      </c>
      <c r="C4" s="73"/>
    </row>
    <row r="5" spans="2:11" ht="15.6" x14ac:dyDescent="0.3">
      <c r="B5" s="20" t="s">
        <v>29</v>
      </c>
      <c r="C5" s="20" t="s">
        <v>30</v>
      </c>
    </row>
    <row r="6" spans="2:11" x14ac:dyDescent="0.3">
      <c r="B6" s="22">
        <v>10000</v>
      </c>
      <c r="C6" s="22">
        <v>30</v>
      </c>
    </row>
    <row r="8" spans="2:11" s="1" customFormat="1" ht="28.8" x14ac:dyDescent="0.3">
      <c r="B8" s="1" t="s">
        <v>42</v>
      </c>
      <c r="C8" s="1" t="s">
        <v>43</v>
      </c>
      <c r="D8" s="1" t="s">
        <v>44</v>
      </c>
      <c r="E8" s="1" t="s">
        <v>45</v>
      </c>
      <c r="F8" s="1" t="s">
        <v>32</v>
      </c>
      <c r="G8" s="1" t="s">
        <v>33</v>
      </c>
      <c r="H8" s="1" t="s">
        <v>46</v>
      </c>
      <c r="I8" s="1" t="s">
        <v>47</v>
      </c>
      <c r="J8" s="1" t="s">
        <v>48</v>
      </c>
      <c r="K8" s="1" t="s">
        <v>49</v>
      </c>
    </row>
    <row r="9" spans="2:11" x14ac:dyDescent="0.3">
      <c r="B9">
        <v>1</v>
      </c>
      <c r="C9" t="s">
        <v>50</v>
      </c>
      <c r="D9" t="s">
        <v>51</v>
      </c>
      <c r="E9">
        <v>1</v>
      </c>
      <c r="F9" t="str">
        <f>VLOOKUP(E9,Level_List!$B:$E,2, FALSE)</f>
        <v>Test1</v>
      </c>
      <c r="G9" t="str">
        <f>VLOOKUP(E9,Level_List!$B:$E,3, FALSE)</f>
        <v>Location 1</v>
      </c>
      <c r="H9">
        <v>1000</v>
      </c>
      <c r="I9">
        <v>100</v>
      </c>
      <c r="J9" s="23">
        <f>SUM(Upgrade_Income!C$10:'Upgrade_Income'!C$210)/200*H9+Table1[[#This Row],[Sell Cost]]</f>
        <v>1508500</v>
      </c>
      <c r="K9">
        <v>1000</v>
      </c>
    </row>
    <row r="10" spans="2:11" x14ac:dyDescent="0.3">
      <c r="B10">
        <f>B9+1</f>
        <v>2</v>
      </c>
      <c r="C10" t="s">
        <v>52</v>
      </c>
      <c r="D10" t="s">
        <v>53</v>
      </c>
      <c r="E10">
        <v>2</v>
      </c>
      <c r="F10" t="str">
        <f>VLOOKUP(E10,Level_List!$B:$E,2, FALSE)</f>
        <v>Test2</v>
      </c>
      <c r="G10" t="str">
        <f>VLOOKUP(E10,Level_List!$B:$E,3, FALSE)</f>
        <v>Location 2</v>
      </c>
      <c r="H10">
        <v>100000</v>
      </c>
      <c r="I10">
        <v>100</v>
      </c>
      <c r="J10" s="23">
        <f>SUM(Upgrade_Income!I$10:'Upgrade_Income'!I$210)/200*H10+Table1[[#This Row],[Sell Cost]]</f>
        <v>1507600000</v>
      </c>
      <c r="K10">
        <v>100000</v>
      </c>
    </row>
    <row r="11" spans="2:11" x14ac:dyDescent="0.3">
      <c r="B11">
        <f>B10+1</f>
        <v>3</v>
      </c>
      <c r="C11" t="s">
        <v>54</v>
      </c>
      <c r="D11" t="s">
        <v>55</v>
      </c>
      <c r="E11">
        <v>3</v>
      </c>
      <c r="F11" t="str">
        <f>VLOOKUP(E11,Level_List!$B:$E,2, FALSE)</f>
        <v>Test3</v>
      </c>
      <c r="G11" t="str">
        <f>VLOOKUP(E11,Level_List!$B:$E,3, FALSE)</f>
        <v>Location 3</v>
      </c>
      <c r="H11">
        <v>1000000</v>
      </c>
      <c r="I11">
        <v>100</v>
      </c>
      <c r="J11" s="23">
        <f>SUM(Upgrade_Income!K$10:'Upgrade_Income'!K$210)/200*H11+Table1[[#This Row],[Sell Cost]]</f>
        <v>150751000000</v>
      </c>
      <c r="K11">
        <v>1000000</v>
      </c>
    </row>
  </sheetData>
  <mergeCells count="1">
    <mergeCell ref="B4:C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G10" sqref="G10"/>
    </sheetView>
  </sheetViews>
  <sheetFormatPr defaultRowHeight="14.4" x14ac:dyDescent="0.3"/>
  <cols>
    <col min="2" max="2" width="24.6640625" customWidth="1"/>
    <col min="3" max="3" width="23" customWidth="1"/>
  </cols>
  <sheetData>
    <row r="2" spans="2:7" ht="20.399999999999999" thickBot="1" x14ac:dyDescent="0.45">
      <c r="B2" s="2" t="s">
        <v>110</v>
      </c>
      <c r="C2" s="2"/>
      <c r="D2" s="3"/>
      <c r="E2" s="3"/>
      <c r="F2" s="3"/>
      <c r="G2" s="3"/>
    </row>
    <row r="3" spans="2:7" ht="15" thickTop="1" x14ac:dyDescent="0.3"/>
    <row r="4" spans="2:7" x14ac:dyDescent="0.3">
      <c r="B4" s="73" t="s">
        <v>28</v>
      </c>
      <c r="C4" s="73"/>
    </row>
    <row r="5" spans="2:7" ht="15.6" x14ac:dyDescent="0.3">
      <c r="B5" s="20" t="s">
        <v>111</v>
      </c>
      <c r="C5" s="20" t="s">
        <v>112</v>
      </c>
    </row>
    <row r="6" spans="2:7" x14ac:dyDescent="0.3">
      <c r="B6" s="22">
        <f>10*Upgrade_Income!C6</f>
        <v>5000</v>
      </c>
      <c r="C6" s="22">
        <v>2</v>
      </c>
    </row>
    <row r="8" spans="2:7" x14ac:dyDescent="0.3">
      <c r="C8" s="78" t="s">
        <v>62</v>
      </c>
      <c r="D8" s="79"/>
      <c r="E8" s="80"/>
    </row>
    <row r="9" spans="2:7" x14ac:dyDescent="0.3">
      <c r="B9" s="29" t="s">
        <v>113</v>
      </c>
      <c r="C9" s="29" t="s">
        <v>114</v>
      </c>
      <c r="D9" t="s">
        <v>69</v>
      </c>
      <c r="E9" t="s">
        <v>73</v>
      </c>
    </row>
    <row r="10" spans="2:7" x14ac:dyDescent="0.3">
      <c r="B10" t="s">
        <v>114</v>
      </c>
      <c r="C10" s="37">
        <f>B6</f>
        <v>5000</v>
      </c>
      <c r="D10" s="37">
        <f>C10*$C$6</f>
        <v>10000</v>
      </c>
      <c r="E10" s="37">
        <f>D12*$C$6</f>
        <v>80000</v>
      </c>
    </row>
    <row r="11" spans="2:7" x14ac:dyDescent="0.3">
      <c r="B11" t="s">
        <v>69</v>
      </c>
      <c r="C11" s="37">
        <v>0</v>
      </c>
      <c r="D11" s="37">
        <f>D10*$C$6</f>
        <v>20000</v>
      </c>
      <c r="E11" s="37">
        <f>E10*$C$6</f>
        <v>160000</v>
      </c>
    </row>
    <row r="12" spans="2:7" x14ac:dyDescent="0.3">
      <c r="B12" t="s">
        <v>73</v>
      </c>
      <c r="C12" s="37">
        <f>C11*$C$6</f>
        <v>0</v>
      </c>
      <c r="D12" s="37">
        <f>D11*$C$6</f>
        <v>40000</v>
      </c>
      <c r="E12" s="37">
        <f>E11*$C$6</f>
        <v>320000</v>
      </c>
    </row>
    <row r="13" spans="2:7" x14ac:dyDescent="0.3">
      <c r="B13" t="s">
        <v>115</v>
      </c>
      <c r="C13" s="37">
        <f>C10</f>
        <v>5000</v>
      </c>
      <c r="D13" s="37">
        <f>D10</f>
        <v>10000</v>
      </c>
      <c r="E13" s="37">
        <f>E10</f>
        <v>80000</v>
      </c>
    </row>
    <row r="14" spans="2:7" x14ac:dyDescent="0.3">
      <c r="C14" s="37"/>
      <c r="D14" s="37"/>
      <c r="E14" s="37"/>
    </row>
  </sheetData>
  <mergeCells count="2">
    <mergeCell ref="B4:C4"/>
    <mergeCell ref="C8:E8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A9" sqref="A9"/>
    </sheetView>
  </sheetViews>
  <sheetFormatPr defaultRowHeight="14.4" x14ac:dyDescent="0.3"/>
  <cols>
    <col min="4" max="4" width="17.109375" customWidth="1"/>
    <col min="5" max="5" width="37.33203125" customWidth="1"/>
    <col min="6" max="7" width="21.44140625" customWidth="1"/>
  </cols>
  <sheetData>
    <row r="2" spans="2:8" ht="20.399999999999999" thickBot="1" x14ac:dyDescent="0.45">
      <c r="B2" s="30" t="s">
        <v>116</v>
      </c>
      <c r="C2" s="30"/>
      <c r="D2" s="30"/>
      <c r="E2" s="31"/>
    </row>
    <row r="3" spans="2:8" ht="15" thickTop="1" x14ac:dyDescent="0.3"/>
    <row r="4" spans="2:8" x14ac:dyDescent="0.3">
      <c r="B4" s="29" t="s">
        <v>42</v>
      </c>
      <c r="C4" s="29" t="s">
        <v>113</v>
      </c>
      <c r="D4" s="29" t="s">
        <v>117</v>
      </c>
      <c r="E4" s="29" t="s">
        <v>118</v>
      </c>
      <c r="F4" s="29" t="s">
        <v>119</v>
      </c>
      <c r="G4" s="29" t="s">
        <v>120</v>
      </c>
      <c r="H4" s="29" t="s">
        <v>5</v>
      </c>
    </row>
    <row r="5" spans="2:8" x14ac:dyDescent="0.3">
      <c r="B5" s="42">
        <v>1</v>
      </c>
      <c r="C5" s="42" t="s">
        <v>121</v>
      </c>
      <c r="D5" s="42">
        <v>1</v>
      </c>
      <c r="E5" s="42" t="s">
        <v>122</v>
      </c>
      <c r="F5" s="42"/>
      <c r="G5" s="42"/>
      <c r="H5" s="42" t="s">
        <v>123</v>
      </c>
    </row>
    <row r="6" spans="2:8" x14ac:dyDescent="0.3">
      <c r="B6" s="42">
        <f>B5+1</f>
        <v>2</v>
      </c>
      <c r="C6" s="42" t="s">
        <v>124</v>
      </c>
      <c r="D6" s="42"/>
      <c r="E6" s="42" t="s">
        <v>125</v>
      </c>
      <c r="F6" s="42"/>
      <c r="G6" s="42"/>
      <c r="H6" s="42" t="s">
        <v>123</v>
      </c>
    </row>
    <row r="7" spans="2:8" x14ac:dyDescent="0.3">
      <c r="B7" s="42">
        <f t="shared" ref="B7:B8" si="0">B6+1</f>
        <v>3</v>
      </c>
      <c r="C7" s="42" t="s">
        <v>126</v>
      </c>
      <c r="D7" s="42"/>
      <c r="E7" s="42" t="s">
        <v>127</v>
      </c>
      <c r="F7" s="42"/>
      <c r="G7" s="42"/>
      <c r="H7" s="42" t="s">
        <v>123</v>
      </c>
    </row>
    <row r="8" spans="2:8" x14ac:dyDescent="0.3">
      <c r="B8" s="42">
        <f t="shared" si="0"/>
        <v>4</v>
      </c>
      <c r="C8" s="42" t="s">
        <v>128</v>
      </c>
      <c r="D8" s="42"/>
      <c r="E8" s="42" t="s">
        <v>129</v>
      </c>
      <c r="F8" s="42"/>
      <c r="G8" s="42"/>
      <c r="H8" s="4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Upgrade_Speed</vt:lpstr>
      <vt:lpstr>Upgrade_Income</vt:lpstr>
      <vt:lpstr>Upgrade_Worker</vt:lpstr>
      <vt:lpstr>Index||Change_Log</vt:lpstr>
      <vt:lpstr>Goals</vt:lpstr>
      <vt:lpstr>Level_List</vt:lpstr>
      <vt:lpstr>Ship_List</vt:lpstr>
      <vt:lpstr>Supervisor_Cost</vt:lpstr>
      <vt:lpstr>Director_List</vt:lpstr>
      <vt:lpstr>Upgrade_Directors</vt:lpstr>
      <vt:lpstr>Session_Reward</vt:lpstr>
      <vt:lpstr>Offline Income</vt:lpstr>
      <vt:lpstr>Offline Cap</vt:lpstr>
      <vt:lpstr>IAP_Matrix</vt:lpstr>
      <vt:lpstr>Achievement_List</vt:lpstr>
      <vt:lpstr>Ads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2020-10-28T04:37:27Z</dcterms:created>
  <dcterms:modified xsi:type="dcterms:W3CDTF">2020-11-12T02:43:59Z</dcterms:modified>
  <cp:category/>
  <cp:contentStatus/>
</cp:coreProperties>
</file>