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celess Penny " sheetId="1" r:id="rId4"/>
  </sheets>
  <definedNames/>
  <calcPr/>
</workbook>
</file>

<file path=xl/sharedStrings.xml><?xml version="1.0" encoding="utf-8"?>
<sst xmlns="http://schemas.openxmlformats.org/spreadsheetml/2006/main" count="181" uniqueCount="116">
  <si>
    <t>Fixed value</t>
  </si>
  <si>
    <t>Value checker</t>
  </si>
  <si>
    <t>Acquisition during the month - Paid Referral</t>
  </si>
  <si>
    <t>% Learners that start invitation flow</t>
  </si>
  <si>
    <t>Invitation flow completion rate</t>
  </si>
  <si>
    <t># Invitations per inviter</t>
  </si>
  <si>
    <t>% Recipients that open the invitation</t>
  </si>
  <si>
    <t>% Recipients that click the invitation</t>
  </si>
  <si>
    <t>% Recipients that finish the signup flow</t>
  </si>
  <si>
    <t>The signups are distributed the following way:</t>
  </si>
  <si>
    <t>...signed up to Basic</t>
  </si>
  <si>
    <t>...signed up to Professional</t>
  </si>
  <si>
    <t>...signed up to Premium</t>
  </si>
  <si>
    <t>Total Learners</t>
  </si>
  <si>
    <t># Total Invitations</t>
  </si>
  <si>
    <t>% Recipients that finish the signup flow...</t>
  </si>
  <si>
    <t>Customer Acquisition Cost</t>
  </si>
  <si>
    <t>Acquisition during the month - Paid Search</t>
  </si>
  <si>
    <t>Total Ad Budget</t>
  </si>
  <si>
    <t>Cost per Click (CpC)</t>
  </si>
  <si>
    <t>Ad CTR on Google</t>
  </si>
  <si>
    <t>% Landing page visitors that start the signup flow</t>
  </si>
  <si>
    <t>% Landing page visitors that complete the signup flow...</t>
  </si>
  <si>
    <t>...signed up to Free</t>
  </si>
  <si>
    <t>Number of Clicks</t>
  </si>
  <si>
    <t># Landing page visitors that start the signup flow</t>
  </si>
  <si>
    <t># Total Landing page visitors that complete the signup flow</t>
  </si>
  <si>
    <t>Credit Card Fees</t>
  </si>
  <si>
    <t>Stripe Charge - Percentage</t>
  </si>
  <si>
    <t>Stripe Charge - Flat</t>
  </si>
  <si>
    <t>Monthly Support Cost</t>
  </si>
  <si>
    <t>Support cost per month - Free</t>
  </si>
  <si>
    <t>Support cost per month - Basic</t>
  </si>
  <si>
    <t>Support cost per month - Pro</t>
  </si>
  <si>
    <t>Support cost per month - Premium</t>
  </si>
  <si>
    <t>Learner License Price / Month</t>
  </si>
  <si>
    <t>Free Tier</t>
  </si>
  <si>
    <t>Basic Tier</t>
  </si>
  <si>
    <t>Professional Tier</t>
  </si>
  <si>
    <t>Premium Tier</t>
  </si>
  <si>
    <t>Plan Upsell</t>
  </si>
  <si>
    <t>Free Tier Users</t>
  </si>
  <si>
    <t>% Learners that are upsold higher plan</t>
  </si>
  <si>
    <t>% Learners that convert on upsell...</t>
  </si>
  <si>
    <t>Basic Tier Users</t>
  </si>
  <si>
    <t>Professional Tier Users</t>
  </si>
  <si>
    <t>% Learners that convert on upsell - Premium</t>
  </si>
  <si>
    <t>Plan Downgrade</t>
  </si>
  <si>
    <t>% Learners that start the plan downgrade flow</t>
  </si>
  <si>
    <t>% Learners that complete the downgrade to Basic</t>
  </si>
  <si>
    <t>Premium Tier Users</t>
  </si>
  <si>
    <t>% Learners that complete the downgrade...</t>
  </si>
  <si>
    <t>Plan Cancellation</t>
  </si>
  <si>
    <t>% Learners that start plan cancellation flow</t>
  </si>
  <si>
    <t>% Learners that complete cancellation</t>
  </si>
  <si>
    <t>Non-Paying Learners Starting - Growth Accounting</t>
  </si>
  <si>
    <t>New Customer</t>
  </si>
  <si>
    <t>Returning Customer</t>
  </si>
  <si>
    <t>Total Non-Paying learners</t>
  </si>
  <si>
    <t>Churned</t>
  </si>
  <si>
    <t>Churn Rate</t>
  </si>
  <si>
    <t>Paying Learners Starting - Growth Accounting</t>
  </si>
  <si>
    <t>New</t>
  </si>
  <si>
    <t>Basic</t>
  </si>
  <si>
    <t>Professional</t>
  </si>
  <si>
    <t>Premium</t>
  </si>
  <si>
    <t>Returning Customers</t>
  </si>
  <si>
    <t>Total Customers</t>
  </si>
  <si>
    <t>Plan Change Requests by Existing Customers During the Month</t>
  </si>
  <si>
    <t>All Upgrades</t>
  </si>
  <si>
    <t>Free to Basic</t>
  </si>
  <si>
    <t>any to Professional</t>
  </si>
  <si>
    <t>any to Premium</t>
  </si>
  <si>
    <t>All Downgrades</t>
  </si>
  <si>
    <t>any to Basic</t>
  </si>
  <si>
    <t>Premium to Professional</t>
  </si>
  <si>
    <t>Cancellations</t>
  </si>
  <si>
    <t>Total Cancellations</t>
  </si>
  <si>
    <t>Unchanged</t>
  </si>
  <si>
    <t>Revenue Accounting</t>
  </si>
  <si>
    <t>New revenue</t>
  </si>
  <si>
    <t>Returning Revenue</t>
  </si>
  <si>
    <t>Total Revenue</t>
  </si>
  <si>
    <t>Expansion Revenue</t>
  </si>
  <si>
    <t>Free to Professional</t>
  </si>
  <si>
    <t>Free to Premium</t>
  </si>
  <si>
    <t>Basic to Professional</t>
  </si>
  <si>
    <t>Basic to Premium</t>
  </si>
  <si>
    <t>Professional to Premium</t>
  </si>
  <si>
    <t>Contraction Revenue</t>
  </si>
  <si>
    <t>Professional to Basic</t>
  </si>
  <si>
    <t>Premium to Basic</t>
  </si>
  <si>
    <t>Churned Revenue</t>
  </si>
  <si>
    <t>Quick Ratio</t>
  </si>
  <si>
    <t>Net Dollar Retention</t>
  </si>
  <si>
    <t>Cost of Goods Sale</t>
  </si>
  <si>
    <t>CoGS per customer</t>
  </si>
  <si>
    <t>Total CoGS</t>
  </si>
  <si>
    <t>Total CoGS (Blended)</t>
  </si>
  <si>
    <t>CoGS per customer (Blended)</t>
  </si>
  <si>
    <t>Gross margin</t>
  </si>
  <si>
    <t>Gross Profit</t>
  </si>
  <si>
    <t>Gross Profit per Customer (Blended)</t>
  </si>
  <si>
    <t>Gross Margin (Blended)</t>
  </si>
  <si>
    <t>Operating Expenses</t>
  </si>
  <si>
    <t>Ad Sepend</t>
  </si>
  <si>
    <t>Referral Cost</t>
  </si>
  <si>
    <t>Total Support Cost - Free Users</t>
  </si>
  <si>
    <t>Total Support Cost - Basic Tier</t>
  </si>
  <si>
    <t>Total Support Cost - Professional Tier</t>
  </si>
  <si>
    <t>Total Support Cost - Premium Tier</t>
  </si>
  <si>
    <t>Total Operating Expense</t>
  </si>
  <si>
    <t>Operating Margin</t>
  </si>
  <si>
    <t>Operating Profit</t>
  </si>
  <si>
    <t>Operating Profit per Customer (Blended)</t>
  </si>
  <si>
    <t>Operating Margin (Blended)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</si>
</sst>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mmm yyyy"/>
    <numFmt numFmtId="165" formatCode="&quot;$&quot;#,##0"/>
    <numFmt numFmtId="166" formatCode="_(&quot;$&quot;* #,##0.00_);_(&quot;$&quot;* \(#,##0.00\);_(&quot;$&quot;* &quot;-&quot;??.00_);_(@_)"/>
    <numFmt numFmtId="167" formatCode="&quot;$&quot;#,##0.00"/>
    <numFmt numFmtId="168" formatCode="0.000"/>
    <numFmt numFmtId="169" formatCode="_(&quot;$&quot;* #,##0.00_);_(&quot;$&quot;* \(#,##0.00\);_(&quot;$&quot;* &quot;-&quot;??_);_(@_)"/>
    <numFmt numFmtId="170" formatCode="_(&quot;$&quot;* #,##0_);_(&quot;$&quot;* \(#,##0\);_(&quot;$&quot;* &quot;-&quot;??_);_(@_)"/>
  </numFmts>
  <fonts count="19">
    <font>
      <sz val="10.0"/>
      <color rgb="FF000000"/>
      <name val="Arial"/>
      <scheme val="minor"/>
    </font>
    <font>
      <b/>
      <sz val="14.0"/>
      <color rgb="FF3D85C6"/>
      <name val="Arial"/>
    </font>
    <font>
      <sz val="12.0"/>
      <color rgb="FF3D85C6"/>
      <name val="Arial"/>
      <scheme val="minor"/>
    </font>
    <font>
      <sz val="12.0"/>
      <color rgb="FF3D85C6"/>
      <name val="Arial"/>
    </font>
    <font>
      <color rgb="FF000000"/>
      <name val="Arial"/>
      <scheme val="minor"/>
    </font>
    <font>
      <b/>
      <sz val="14.0"/>
      <color rgb="FF0B5394"/>
      <name val="Arial"/>
    </font>
    <font>
      <color theme="1"/>
      <name val="Arial"/>
    </font>
    <font>
      <color theme="1"/>
      <name val="Arial"/>
      <scheme val="minor"/>
    </font>
    <font>
      <sz val="14.0"/>
      <color rgb="FF3D85C6"/>
      <name val="Arial"/>
    </font>
    <font>
      <i/>
      <sz val="11.0"/>
      <color rgb="FF3D85C6"/>
      <name val="Arial"/>
    </font>
    <font>
      <sz val="14.0"/>
      <color rgb="FF000000"/>
      <name val="Arial"/>
    </font>
    <font>
      <i/>
      <sz val="11.0"/>
      <color rgb="FF000000"/>
      <name val="Arial"/>
    </font>
    <font>
      <i/>
      <sz val="11.0"/>
      <color rgb="FF0000FF"/>
      <name val="Arial"/>
    </font>
    <font>
      <sz val="14.0"/>
      <color rgb="FF3D85C6"/>
      <name val="Arial"/>
      <scheme val="minor"/>
    </font>
    <font>
      <sz val="14.0"/>
      <color theme="4"/>
      <name val="Arial"/>
    </font>
    <font>
      <sz val="13.0"/>
      <color rgb="FF3D85C6"/>
      <name val="Arial"/>
    </font>
    <font>
      <i/>
      <sz val="12.0"/>
      <color rgb="FF3D85C6"/>
      <name val="Arial"/>
    </font>
    <font>
      <color rgb="FF000000"/>
      <name val="Arial"/>
    </font>
    <font>
      <i/>
      <sz val="12.0"/>
      <color rgb="FF7F6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FFF2CC"/>
        <bgColor rgb="FFFFF2CC"/>
      </patternFill>
    </fill>
  </fills>
  <borders count="1">
    <border/>
  </borders>
  <cellStyleXfs count="1">
    <xf borderId="0" fillId="0" fontId="0" numFmtId="0" applyAlignment="1" applyFont="1"/>
  </cellStyleXfs>
  <cellXfs count="10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2" numFmtId="0" xfId="0" applyAlignment="1" applyFont="1">
      <alignment horizontal="center" readingOrder="0" vertical="center"/>
    </xf>
    <xf borderId="0" fillId="0" fontId="2" numFmtId="164" xfId="0" applyAlignment="1" applyFont="1" applyNumberFormat="1">
      <alignment readingOrder="0" vertical="center"/>
    </xf>
    <xf borderId="0" fillId="0" fontId="3" numFmtId="164" xfId="0" applyAlignment="1" applyFont="1" applyNumberFormat="1">
      <alignment readingOrder="0" vertical="center"/>
    </xf>
    <xf borderId="0" fillId="2" fontId="2" numFmtId="164" xfId="0" applyAlignment="1" applyFill="1" applyFont="1" applyNumberFormat="1">
      <alignment horizontal="center" readingOrder="0" shrinkToFit="0" vertical="center" wrapText="1"/>
    </xf>
    <xf borderId="0" fillId="0" fontId="4" numFmtId="164" xfId="0" applyAlignment="1" applyFont="1" applyNumberFormat="1">
      <alignment readingOrder="0"/>
    </xf>
    <xf borderId="0" fillId="3" fontId="5" numFmtId="0" xfId="0" applyAlignment="1" applyFill="1" applyFont="1">
      <alignment readingOrder="0"/>
    </xf>
    <xf borderId="0" fillId="3" fontId="6" numFmtId="0" xfId="0" applyFont="1"/>
    <xf borderId="0" fillId="2" fontId="7" numFmtId="0" xfId="0" applyFont="1"/>
    <xf borderId="0" fillId="0" fontId="4" numFmtId="0" xfId="0" applyFont="1"/>
    <xf borderId="0" fillId="0" fontId="8" numFmtId="0" xfId="0" applyFont="1"/>
    <xf borderId="0" fillId="0" fontId="8" numFmtId="9" xfId="0" applyAlignment="1" applyFont="1" applyNumberFormat="1">
      <alignment readingOrder="0"/>
    </xf>
    <xf borderId="0" fillId="0" fontId="8" numFmtId="9" xfId="0" applyFont="1" applyNumberFormat="1"/>
    <xf borderId="0" fillId="0" fontId="4" numFmtId="0" xfId="0" applyFont="1"/>
    <xf borderId="0" fillId="0" fontId="8" numFmtId="0" xfId="0" applyAlignment="1" applyFont="1">
      <alignment readingOrder="0"/>
    </xf>
    <xf borderId="0" fillId="0" fontId="9" numFmtId="0" xfId="0" applyAlignment="1" applyFont="1">
      <alignment horizontal="right" readingOrder="0"/>
    </xf>
    <xf borderId="0" fillId="0" fontId="9" numFmtId="9" xfId="0" applyAlignment="1" applyFont="1" applyNumberFormat="1">
      <alignment horizontal="left"/>
    </xf>
    <xf borderId="0" fillId="0" fontId="10" numFmtId="0" xfId="0" applyFont="1"/>
    <xf borderId="0" fillId="0" fontId="10" numFmtId="3" xfId="0" applyFont="1" applyNumberFormat="1"/>
    <xf borderId="0" fillId="0" fontId="10" numFmtId="3" xfId="0" applyAlignment="1" applyFont="1" applyNumberFormat="1">
      <alignment readingOrder="0"/>
    </xf>
    <xf borderId="0" fillId="0" fontId="4" numFmtId="3" xfId="0" applyAlignment="1" applyFont="1" applyNumberFormat="1">
      <alignment readingOrder="0"/>
    </xf>
    <xf borderId="0" fillId="4" fontId="7" numFmtId="3" xfId="0" applyFill="1" applyFont="1" applyNumberFormat="1"/>
    <xf borderId="0" fillId="4" fontId="7" numFmtId="3" xfId="0" applyAlignment="1" applyFont="1" applyNumberFormat="1">
      <alignment readingOrder="0"/>
    </xf>
    <xf borderId="0" fillId="0" fontId="7" numFmtId="3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11" numFmtId="0" xfId="0" applyAlignment="1" applyFont="1">
      <alignment horizontal="right"/>
    </xf>
    <xf borderId="0" fillId="0" fontId="7" numFmtId="3" xfId="0" applyFont="1" applyNumberFormat="1"/>
    <xf borderId="0" fillId="4" fontId="10" numFmtId="165" xfId="0" applyFont="1" applyNumberFormat="1"/>
    <xf borderId="0" fillId="4" fontId="6" numFmtId="166" xfId="0" applyAlignment="1" applyFont="1" applyNumberFormat="1">
      <alignment vertical="bottom"/>
    </xf>
    <xf borderId="0" fillId="0" fontId="4" numFmtId="167" xfId="0" applyAlignment="1" applyFont="1" applyNumberFormat="1">
      <alignment readingOrder="0"/>
    </xf>
    <xf borderId="0" fillId="0" fontId="7" numFmtId="167" xfId="0" applyAlignment="1" applyFont="1" applyNumberFormat="1">
      <alignment readingOrder="0"/>
    </xf>
    <xf borderId="0" fillId="0" fontId="8" numFmtId="165" xfId="0" applyFont="1" applyNumberFormat="1"/>
    <xf borderId="0" fillId="0" fontId="8" numFmtId="165" xfId="0" applyAlignment="1" applyFont="1" applyNumberFormat="1">
      <alignment readingOrder="0"/>
    </xf>
    <xf borderId="0" fillId="0" fontId="4" numFmtId="165" xfId="0" applyAlignment="1" applyFont="1" applyNumberFormat="1">
      <alignment readingOrder="0"/>
    </xf>
    <xf borderId="0" fillId="0" fontId="7" numFmtId="165" xfId="0" applyAlignment="1" applyFont="1" applyNumberFormat="1">
      <alignment readingOrder="0"/>
    </xf>
    <xf borderId="0" fillId="0" fontId="8" numFmtId="167" xfId="0" applyAlignment="1" applyFont="1" applyNumberFormat="1">
      <alignment horizontal="right"/>
    </xf>
    <xf borderId="0" fillId="0" fontId="8" numFmtId="10" xfId="0" applyFont="1" applyNumberFormat="1"/>
    <xf borderId="0" fillId="0" fontId="11" numFmtId="0" xfId="0" applyAlignment="1" applyFont="1">
      <alignment horizontal="right" readingOrder="0"/>
    </xf>
    <xf borderId="0" fillId="3" fontId="5" numFmtId="0" xfId="0" applyFont="1"/>
    <xf borderId="0" fillId="3" fontId="8" numFmtId="0" xfId="0" applyFont="1"/>
    <xf borderId="0" fillId="0" fontId="8" numFmtId="10" xfId="0" applyAlignment="1" applyFont="1" applyNumberFormat="1">
      <alignment horizontal="right"/>
    </xf>
    <xf borderId="0" fillId="0" fontId="8" numFmtId="167" xfId="0" applyAlignment="1" applyFont="1" applyNumberFormat="1">
      <alignment readingOrder="0"/>
    </xf>
    <xf borderId="0" fillId="0" fontId="8" numFmtId="167" xfId="0" applyFont="1" applyNumberFormat="1"/>
    <xf borderId="0" fillId="0" fontId="12" numFmtId="0" xfId="0" applyAlignment="1" applyFont="1">
      <alignment readingOrder="0"/>
    </xf>
    <xf borderId="0" fillId="0" fontId="7" numFmtId="0" xfId="0" applyFont="1"/>
    <xf borderId="0" fillId="2" fontId="7" numFmtId="3" xfId="0" applyFont="1" applyNumberFormat="1"/>
    <xf borderId="0" fillId="0" fontId="13" numFmtId="9" xfId="0" applyAlignment="1" applyFont="1" applyNumberFormat="1">
      <alignment readingOrder="0"/>
    </xf>
    <xf borderId="0" fillId="3" fontId="5" numFmtId="0" xfId="0" applyAlignment="1" applyFont="1">
      <alignment readingOrder="0" vertical="bottom"/>
    </xf>
    <xf borderId="0" fillId="3" fontId="6" numFmtId="0" xfId="0" applyAlignment="1" applyFont="1">
      <alignment vertical="bottom"/>
    </xf>
    <xf borderId="0" fillId="0" fontId="6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4" fontId="6" numFmtId="0" xfId="0" applyAlignment="1" applyFont="1">
      <alignment vertical="bottom"/>
    </xf>
    <xf borderId="0" fillId="4" fontId="6" numFmtId="3" xfId="0" applyAlignment="1" applyFont="1" applyNumberFormat="1">
      <alignment vertical="bottom"/>
    </xf>
    <xf borderId="0" fillId="0" fontId="14" numFmtId="0" xfId="0" applyAlignment="1" applyFont="1">
      <alignment vertical="bottom"/>
    </xf>
    <xf borderId="0" fillId="0" fontId="15" numFmtId="0" xfId="0" applyAlignment="1" applyFont="1">
      <alignment horizontal="center" readingOrder="0" vertical="center"/>
    </xf>
    <xf borderId="0" fillId="4" fontId="6" numFmtId="1" xfId="0" applyAlignment="1" applyFont="1" applyNumberFormat="1">
      <alignment vertical="bottom"/>
    </xf>
    <xf borderId="0" fillId="0" fontId="6" numFmtId="9" xfId="0" applyAlignment="1" applyFont="1" applyNumberFormat="1">
      <alignment readingOrder="0" vertical="bottom"/>
    </xf>
    <xf borderId="0" fillId="0" fontId="8" numFmtId="1" xfId="0" applyAlignment="1" applyFont="1" applyNumberFormat="1">
      <alignment vertical="bottom"/>
    </xf>
    <xf borderId="0" fillId="0" fontId="6" numFmtId="0" xfId="0" applyAlignment="1" applyFont="1">
      <alignment horizontal="right" vertical="bottom"/>
    </xf>
    <xf borderId="0" fillId="0" fontId="16" numFmtId="0" xfId="0" applyAlignment="1" applyFont="1">
      <alignment horizontal="right" vertical="bottom"/>
    </xf>
    <xf borderId="0" fillId="0" fontId="6" numFmtId="3" xfId="0" applyAlignment="1" applyFont="1" applyNumberFormat="1">
      <alignment vertical="bottom"/>
    </xf>
    <xf borderId="0" fillId="4" fontId="17" numFmtId="3" xfId="0" applyAlignment="1" applyFont="1" applyNumberFormat="1">
      <alignment horizontal="right" vertical="bottom"/>
    </xf>
    <xf borderId="0" fillId="0" fontId="8" numFmtId="1" xfId="0" applyAlignment="1" applyFont="1" applyNumberFormat="1">
      <alignment readingOrder="0" vertical="bottom"/>
    </xf>
    <xf borderId="0" fillId="4" fontId="6" numFmtId="0" xfId="0" applyAlignment="1" applyFont="1">
      <alignment horizontal="right" vertical="bottom"/>
    </xf>
    <xf borderId="0" fillId="4" fontId="6" numFmtId="3" xfId="0" applyAlignment="1" applyFont="1" applyNumberFormat="1">
      <alignment horizontal="right" vertical="bottom"/>
    </xf>
    <xf borderId="0" fillId="0" fontId="6" numFmtId="3" xfId="0" applyAlignment="1" applyFont="1" applyNumberFormat="1">
      <alignment horizontal="right" vertical="bottom"/>
    </xf>
    <xf borderId="0" fillId="0" fontId="18" numFmtId="0" xfId="0" applyAlignment="1" applyFont="1">
      <alignment horizontal="right" vertical="bottom"/>
    </xf>
    <xf borderId="0" fillId="0" fontId="6" numFmtId="0" xfId="0" applyAlignment="1" applyFont="1">
      <alignment horizontal="left" vertical="bottom"/>
    </xf>
    <xf borderId="0" fillId="0" fontId="16" numFmtId="0" xfId="0" applyAlignment="1" applyFont="1">
      <alignment horizontal="right" readingOrder="0" vertical="bottom"/>
    </xf>
    <xf borderId="0" fillId="0" fontId="7" numFmtId="0" xfId="0" applyAlignment="1" applyFont="1">
      <alignment horizontal="right"/>
    </xf>
    <xf borderId="0" fillId="0" fontId="7" numFmtId="3" xfId="0" applyAlignment="1" applyFont="1" applyNumberFormat="1">
      <alignment horizontal="right"/>
    </xf>
    <xf borderId="0" fillId="0" fontId="6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0" fillId="3" fontId="5" numFmtId="0" xfId="0" applyAlignment="1" applyFont="1">
      <alignment vertical="bottom"/>
    </xf>
    <xf borderId="0" fillId="0" fontId="6" numFmtId="167" xfId="0" applyAlignment="1" applyFont="1" applyNumberFormat="1">
      <alignment vertical="bottom"/>
    </xf>
    <xf borderId="0" fillId="0" fontId="6" numFmtId="167" xfId="0" applyAlignment="1" applyFont="1" applyNumberFormat="1">
      <alignment horizontal="right" vertical="bottom"/>
    </xf>
    <xf borderId="0" fillId="0" fontId="6" numFmtId="166" xfId="0" applyAlignment="1" applyFont="1" applyNumberFormat="1">
      <alignment vertical="bottom"/>
    </xf>
    <xf borderId="0" fillId="0" fontId="7" numFmtId="166" xfId="0" applyFont="1" applyNumberFormat="1"/>
    <xf borderId="0" fillId="4" fontId="6" numFmtId="166" xfId="0" applyAlignment="1" applyFont="1" applyNumberFormat="1">
      <alignment readingOrder="0" vertical="bottom"/>
    </xf>
    <xf borderId="0" fillId="4" fontId="6" numFmtId="168" xfId="0" applyAlignment="1" applyFont="1" applyNumberFormat="1">
      <alignment vertical="bottom"/>
    </xf>
    <xf borderId="0" fillId="4" fontId="6" numFmtId="168" xfId="0" applyAlignment="1" applyFont="1" applyNumberFormat="1">
      <alignment readingOrder="0" vertical="bottom"/>
    </xf>
    <xf borderId="0" fillId="4" fontId="7" numFmtId="167" xfId="0" applyAlignment="1" applyFont="1" applyNumberFormat="1">
      <alignment readingOrder="0"/>
    </xf>
    <xf borderId="0" fillId="0" fontId="7" numFmtId="167" xfId="0" applyFont="1" applyNumberFormat="1"/>
    <xf borderId="0" fillId="4" fontId="7" numFmtId="167" xfId="0" applyFont="1" applyNumberFormat="1"/>
    <xf borderId="0" fillId="4" fontId="7" numFmtId="0" xfId="0" applyFont="1"/>
    <xf borderId="0" fillId="0" fontId="7" numFmtId="169" xfId="0" applyFont="1" applyNumberFormat="1"/>
    <xf borderId="0" fillId="2" fontId="7" numFmtId="169" xfId="0" applyFont="1" applyNumberFormat="1"/>
    <xf borderId="0" fillId="4" fontId="7" numFmtId="166" xfId="0" applyFont="1" applyNumberFormat="1"/>
    <xf borderId="0" fillId="0" fontId="7" numFmtId="10" xfId="0" applyFont="1" applyNumberFormat="1"/>
    <xf borderId="0" fillId="2" fontId="7" numFmtId="10" xfId="0" applyFont="1" applyNumberFormat="1"/>
    <xf borderId="0" fillId="4" fontId="7" numFmtId="10" xfId="0" applyFont="1" applyNumberFormat="1"/>
    <xf borderId="0" fillId="0" fontId="4" numFmtId="10" xfId="0" applyAlignment="1" applyFont="1" applyNumberFormat="1">
      <alignment readingOrder="0"/>
    </xf>
    <xf borderId="0" fillId="0" fontId="6" numFmtId="10" xfId="0" applyAlignment="1" applyFont="1" applyNumberFormat="1">
      <alignment horizontal="right" vertical="bottom"/>
    </xf>
    <xf borderId="0" fillId="0" fontId="6" numFmtId="10" xfId="0" applyAlignment="1" applyFont="1" applyNumberFormat="1">
      <alignment vertical="bottom"/>
    </xf>
    <xf borderId="0" fillId="4" fontId="7" numFmtId="166" xfId="0" applyAlignment="1" applyFont="1" applyNumberFormat="1">
      <alignment readingOrder="0"/>
    </xf>
    <xf borderId="0" fillId="4" fontId="7" numFmtId="10" xfId="0" applyAlignment="1" applyFont="1" applyNumberFormat="1">
      <alignment readingOrder="0"/>
    </xf>
    <xf borderId="0" fillId="0" fontId="7" numFmtId="0" xfId="0" applyFont="1"/>
    <xf borderId="0" fillId="0" fontId="7" numFmtId="164" xfId="0" applyFont="1" applyNumberFormat="1"/>
    <xf borderId="0" fillId="0" fontId="7" numFmtId="170" xfId="0" applyFont="1" applyNumberFormat="1"/>
    <xf borderId="0" fillId="0" fontId="4" numFmtId="164" xfId="0" applyFont="1" applyNumberFormat="1"/>
    <xf borderId="0" fillId="0" fontId="4" numFmtId="170" xfId="0" applyFont="1" applyNumberFormat="1"/>
  </cellXfs>
  <cellStyles count="1">
    <cellStyle xfId="0" name="Normal" builtinId="0"/>
  </cellStyles>
  <dxfs count="2">
    <dxf>
      <font>
        <color rgb="FFB7E1CD"/>
      </font>
      <fill>
        <patternFill patternType="solid">
          <fgColor rgb="FFB7E1CD"/>
          <bgColor rgb="FFB7E1CD"/>
        </patternFill>
      </fill>
      <border/>
    </dxf>
    <dxf>
      <font>
        <color rgb="FFE06666"/>
      </font>
      <fill>
        <patternFill patternType="solid">
          <fgColor rgb="FFE06666"/>
          <bgColor rgb="FFE06666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67.88"/>
    <col customWidth="1" min="2" max="7" width="12.63"/>
    <col customWidth="1" min="16" max="16" width="8.63"/>
    <col hidden="1" min="17" max="17" width="12.63"/>
  </cols>
  <sheetData>
    <row r="1" ht="28.5" customHeight="1">
      <c r="A1" s="1"/>
      <c r="B1" s="2" t="s">
        <v>0</v>
      </c>
      <c r="C1" s="3">
        <v>45261.0</v>
      </c>
      <c r="D1" s="4">
        <v>45292.0</v>
      </c>
      <c r="E1" s="3">
        <v>45323.0</v>
      </c>
      <c r="F1" s="4">
        <v>45352.0</v>
      </c>
      <c r="G1" s="3">
        <v>45383.0</v>
      </c>
      <c r="H1" s="4">
        <v>45413.0</v>
      </c>
      <c r="I1" s="3">
        <v>45444.0</v>
      </c>
      <c r="J1" s="4">
        <v>45474.0</v>
      </c>
      <c r="K1" s="3">
        <v>45505.0</v>
      </c>
      <c r="L1" s="4">
        <v>45536.0</v>
      </c>
      <c r="M1" s="3">
        <v>45566.0</v>
      </c>
      <c r="N1" s="4">
        <v>45597.0</v>
      </c>
      <c r="O1" s="3">
        <v>45627.0</v>
      </c>
      <c r="P1" s="5" t="s">
        <v>1</v>
      </c>
      <c r="Q1" s="6"/>
    </row>
    <row r="2">
      <c r="A2" s="7" t="s">
        <v>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9"/>
      <c r="Q2" s="10"/>
    </row>
    <row r="3">
      <c r="A3" s="11" t="s">
        <v>3</v>
      </c>
      <c r="B3" s="12">
        <v>0.2</v>
      </c>
      <c r="C3" s="13">
        <f t="shared" ref="C3:O3" si="1">B3</f>
        <v>0.2</v>
      </c>
      <c r="D3" s="13">
        <f t="shared" si="1"/>
        <v>0.2</v>
      </c>
      <c r="E3" s="13">
        <f t="shared" si="1"/>
        <v>0.2</v>
      </c>
      <c r="F3" s="13">
        <f t="shared" si="1"/>
        <v>0.2</v>
      </c>
      <c r="G3" s="13">
        <f t="shared" si="1"/>
        <v>0.2</v>
      </c>
      <c r="H3" s="13">
        <f t="shared" si="1"/>
        <v>0.2</v>
      </c>
      <c r="I3" s="13">
        <f t="shared" si="1"/>
        <v>0.2</v>
      </c>
      <c r="J3" s="13">
        <f t="shared" si="1"/>
        <v>0.2</v>
      </c>
      <c r="K3" s="13">
        <f t="shared" si="1"/>
        <v>0.2</v>
      </c>
      <c r="L3" s="13">
        <f t="shared" si="1"/>
        <v>0.2</v>
      </c>
      <c r="M3" s="13">
        <f t="shared" si="1"/>
        <v>0.2</v>
      </c>
      <c r="N3" s="13">
        <f t="shared" si="1"/>
        <v>0.2</v>
      </c>
      <c r="O3" s="13">
        <f t="shared" si="1"/>
        <v>0.2</v>
      </c>
      <c r="P3" s="9"/>
      <c r="Q3" s="14"/>
    </row>
    <row r="4">
      <c r="A4" s="11" t="s">
        <v>4</v>
      </c>
      <c r="B4" s="12">
        <v>0.8</v>
      </c>
      <c r="C4" s="13">
        <f t="shared" ref="C4:O4" si="2">B4</f>
        <v>0.8</v>
      </c>
      <c r="D4" s="13">
        <f t="shared" si="2"/>
        <v>0.8</v>
      </c>
      <c r="E4" s="13">
        <f t="shared" si="2"/>
        <v>0.8</v>
      </c>
      <c r="F4" s="13">
        <f t="shared" si="2"/>
        <v>0.8</v>
      </c>
      <c r="G4" s="13">
        <f t="shared" si="2"/>
        <v>0.8</v>
      </c>
      <c r="H4" s="13">
        <f t="shared" si="2"/>
        <v>0.8</v>
      </c>
      <c r="I4" s="13">
        <f t="shared" si="2"/>
        <v>0.8</v>
      </c>
      <c r="J4" s="13">
        <f t="shared" si="2"/>
        <v>0.8</v>
      </c>
      <c r="K4" s="13">
        <f t="shared" si="2"/>
        <v>0.8</v>
      </c>
      <c r="L4" s="13">
        <f t="shared" si="2"/>
        <v>0.8</v>
      </c>
      <c r="M4" s="13">
        <f t="shared" si="2"/>
        <v>0.8</v>
      </c>
      <c r="N4" s="13">
        <f t="shared" si="2"/>
        <v>0.8</v>
      </c>
      <c r="O4" s="13">
        <f t="shared" si="2"/>
        <v>0.8</v>
      </c>
      <c r="P4" s="9"/>
      <c r="Q4" s="14"/>
    </row>
    <row r="5">
      <c r="A5" s="11" t="s">
        <v>5</v>
      </c>
      <c r="B5" s="15">
        <v>4.2</v>
      </c>
      <c r="C5" s="13">
        <f t="shared" ref="C5:O5" si="3">B5</f>
        <v>4.2</v>
      </c>
      <c r="D5" s="13">
        <f t="shared" si="3"/>
        <v>4.2</v>
      </c>
      <c r="E5" s="13">
        <f t="shared" si="3"/>
        <v>4.2</v>
      </c>
      <c r="F5" s="13">
        <f t="shared" si="3"/>
        <v>4.2</v>
      </c>
      <c r="G5" s="13">
        <f t="shared" si="3"/>
        <v>4.2</v>
      </c>
      <c r="H5" s="13">
        <f t="shared" si="3"/>
        <v>4.2</v>
      </c>
      <c r="I5" s="13">
        <f t="shared" si="3"/>
        <v>4.2</v>
      </c>
      <c r="J5" s="13">
        <f t="shared" si="3"/>
        <v>4.2</v>
      </c>
      <c r="K5" s="13">
        <f t="shared" si="3"/>
        <v>4.2</v>
      </c>
      <c r="L5" s="13">
        <f t="shared" si="3"/>
        <v>4.2</v>
      </c>
      <c r="M5" s="13">
        <f t="shared" si="3"/>
        <v>4.2</v>
      </c>
      <c r="N5" s="13">
        <f t="shared" si="3"/>
        <v>4.2</v>
      </c>
      <c r="O5" s="13">
        <f t="shared" si="3"/>
        <v>4.2</v>
      </c>
      <c r="P5" s="9"/>
      <c r="Q5" s="14"/>
    </row>
    <row r="6">
      <c r="A6" s="11"/>
      <c r="B6" s="11"/>
      <c r="C6" s="11"/>
      <c r="P6" s="9"/>
      <c r="Q6" s="14"/>
    </row>
    <row r="7">
      <c r="A7" s="11" t="s">
        <v>6</v>
      </c>
      <c r="B7" s="13">
        <v>0.7</v>
      </c>
      <c r="C7" s="13">
        <f t="shared" ref="C7:O7" si="4">B7</f>
        <v>0.7</v>
      </c>
      <c r="D7" s="13">
        <f t="shared" si="4"/>
        <v>0.7</v>
      </c>
      <c r="E7" s="13">
        <f t="shared" si="4"/>
        <v>0.7</v>
      </c>
      <c r="F7" s="13">
        <f t="shared" si="4"/>
        <v>0.7</v>
      </c>
      <c r="G7" s="13">
        <f t="shared" si="4"/>
        <v>0.7</v>
      </c>
      <c r="H7" s="13">
        <f t="shared" si="4"/>
        <v>0.7</v>
      </c>
      <c r="I7" s="13">
        <f t="shared" si="4"/>
        <v>0.7</v>
      </c>
      <c r="J7" s="13">
        <f t="shared" si="4"/>
        <v>0.7</v>
      </c>
      <c r="K7" s="13">
        <f t="shared" si="4"/>
        <v>0.7</v>
      </c>
      <c r="L7" s="13">
        <f t="shared" si="4"/>
        <v>0.7</v>
      </c>
      <c r="M7" s="13">
        <f t="shared" si="4"/>
        <v>0.7</v>
      </c>
      <c r="N7" s="13">
        <f t="shared" si="4"/>
        <v>0.7</v>
      </c>
      <c r="O7" s="13">
        <f t="shared" si="4"/>
        <v>0.7</v>
      </c>
      <c r="P7" s="9"/>
      <c r="Q7" s="14"/>
    </row>
    <row r="8">
      <c r="A8" s="11" t="s">
        <v>7</v>
      </c>
      <c r="B8" s="12">
        <v>0.2</v>
      </c>
      <c r="C8" s="13">
        <f t="shared" ref="C8:O8" si="5">B8</f>
        <v>0.2</v>
      </c>
      <c r="D8" s="13">
        <f t="shared" si="5"/>
        <v>0.2</v>
      </c>
      <c r="E8" s="13">
        <f t="shared" si="5"/>
        <v>0.2</v>
      </c>
      <c r="F8" s="13">
        <f t="shared" si="5"/>
        <v>0.2</v>
      </c>
      <c r="G8" s="13">
        <f t="shared" si="5"/>
        <v>0.2</v>
      </c>
      <c r="H8" s="13">
        <f t="shared" si="5"/>
        <v>0.2</v>
      </c>
      <c r="I8" s="13">
        <f t="shared" si="5"/>
        <v>0.2</v>
      </c>
      <c r="J8" s="13">
        <f t="shared" si="5"/>
        <v>0.2</v>
      </c>
      <c r="K8" s="13">
        <f t="shared" si="5"/>
        <v>0.2</v>
      </c>
      <c r="L8" s="13">
        <f t="shared" si="5"/>
        <v>0.2</v>
      </c>
      <c r="M8" s="13">
        <f t="shared" si="5"/>
        <v>0.2</v>
      </c>
      <c r="N8" s="13">
        <f t="shared" si="5"/>
        <v>0.2</v>
      </c>
      <c r="O8" s="13">
        <f t="shared" si="5"/>
        <v>0.2</v>
      </c>
      <c r="P8" s="9"/>
      <c r="Q8" s="14"/>
    </row>
    <row r="9">
      <c r="A9" s="15" t="s">
        <v>8</v>
      </c>
      <c r="B9" s="12">
        <v>0.45</v>
      </c>
      <c r="C9" s="13">
        <f t="shared" ref="C9:O9" si="6">B9</f>
        <v>0.45</v>
      </c>
      <c r="D9" s="13">
        <f t="shared" si="6"/>
        <v>0.45</v>
      </c>
      <c r="E9" s="13">
        <f t="shared" si="6"/>
        <v>0.45</v>
      </c>
      <c r="F9" s="13">
        <f t="shared" si="6"/>
        <v>0.45</v>
      </c>
      <c r="G9" s="13">
        <f t="shared" si="6"/>
        <v>0.45</v>
      </c>
      <c r="H9" s="13">
        <f t="shared" si="6"/>
        <v>0.45</v>
      </c>
      <c r="I9" s="13">
        <f t="shared" si="6"/>
        <v>0.45</v>
      </c>
      <c r="J9" s="13">
        <f t="shared" si="6"/>
        <v>0.45</v>
      </c>
      <c r="K9" s="13">
        <f t="shared" si="6"/>
        <v>0.45</v>
      </c>
      <c r="L9" s="13">
        <f t="shared" si="6"/>
        <v>0.45</v>
      </c>
      <c r="M9" s="13">
        <f t="shared" si="6"/>
        <v>0.45</v>
      </c>
      <c r="N9" s="13">
        <f t="shared" si="6"/>
        <v>0.45</v>
      </c>
      <c r="O9" s="13">
        <f t="shared" si="6"/>
        <v>0.45</v>
      </c>
      <c r="P9" s="9"/>
      <c r="Q9" s="14"/>
    </row>
    <row r="10">
      <c r="A10" s="11" t="s">
        <v>9</v>
      </c>
      <c r="C10" s="13" t="str">
        <f t="shared" ref="C10:O10" si="7">B10</f>
        <v/>
      </c>
      <c r="D10" s="13" t="str">
        <f t="shared" si="7"/>
        <v/>
      </c>
      <c r="E10" s="13" t="str">
        <f t="shared" si="7"/>
        <v/>
      </c>
      <c r="F10" s="13" t="str">
        <f t="shared" si="7"/>
        <v/>
      </c>
      <c r="G10" s="13" t="str">
        <f t="shared" si="7"/>
        <v/>
      </c>
      <c r="H10" s="13" t="str">
        <f t="shared" si="7"/>
        <v/>
      </c>
      <c r="I10" s="13" t="str">
        <f t="shared" si="7"/>
        <v/>
      </c>
      <c r="J10" s="13" t="str">
        <f t="shared" si="7"/>
        <v/>
      </c>
      <c r="K10" s="13" t="str">
        <f t="shared" si="7"/>
        <v/>
      </c>
      <c r="L10" s="13" t="str">
        <f t="shared" si="7"/>
        <v/>
      </c>
      <c r="M10" s="13" t="str">
        <f t="shared" si="7"/>
        <v/>
      </c>
      <c r="N10" s="13" t="str">
        <f t="shared" si="7"/>
        <v/>
      </c>
      <c r="O10" s="13" t="str">
        <f t="shared" si="7"/>
        <v/>
      </c>
      <c r="P10" s="9"/>
      <c r="Q10" s="14"/>
    </row>
    <row r="11">
      <c r="A11" s="16" t="s">
        <v>10</v>
      </c>
      <c r="B11" s="17">
        <v>0.8</v>
      </c>
      <c r="C11" s="13">
        <f t="shared" ref="C11:O11" si="8">B11</f>
        <v>0.8</v>
      </c>
      <c r="D11" s="13">
        <f t="shared" si="8"/>
        <v>0.8</v>
      </c>
      <c r="E11" s="13">
        <f t="shared" si="8"/>
        <v>0.8</v>
      </c>
      <c r="F11" s="13">
        <f t="shared" si="8"/>
        <v>0.8</v>
      </c>
      <c r="G11" s="13">
        <f t="shared" si="8"/>
        <v>0.8</v>
      </c>
      <c r="H11" s="13">
        <f t="shared" si="8"/>
        <v>0.8</v>
      </c>
      <c r="I11" s="13">
        <f t="shared" si="8"/>
        <v>0.8</v>
      </c>
      <c r="J11" s="13">
        <f t="shared" si="8"/>
        <v>0.8</v>
      </c>
      <c r="K11" s="13">
        <f t="shared" si="8"/>
        <v>0.8</v>
      </c>
      <c r="L11" s="13">
        <f t="shared" si="8"/>
        <v>0.8</v>
      </c>
      <c r="M11" s="13">
        <f t="shared" si="8"/>
        <v>0.8</v>
      </c>
      <c r="N11" s="13">
        <f t="shared" si="8"/>
        <v>0.8</v>
      </c>
      <c r="O11" s="13">
        <f t="shared" si="8"/>
        <v>0.8</v>
      </c>
      <c r="P11" s="9"/>
      <c r="Q11" s="14"/>
    </row>
    <row r="12">
      <c r="A12" s="16" t="s">
        <v>11</v>
      </c>
      <c r="B12" s="17">
        <v>0.18</v>
      </c>
      <c r="C12" s="13">
        <f t="shared" ref="C12:O12" si="9">B12</f>
        <v>0.18</v>
      </c>
      <c r="D12" s="13">
        <f t="shared" si="9"/>
        <v>0.18</v>
      </c>
      <c r="E12" s="13">
        <f t="shared" si="9"/>
        <v>0.18</v>
      </c>
      <c r="F12" s="13">
        <f t="shared" si="9"/>
        <v>0.18</v>
      </c>
      <c r="G12" s="13">
        <f t="shared" si="9"/>
        <v>0.18</v>
      </c>
      <c r="H12" s="13">
        <f t="shared" si="9"/>
        <v>0.18</v>
      </c>
      <c r="I12" s="13">
        <f t="shared" si="9"/>
        <v>0.18</v>
      </c>
      <c r="J12" s="13">
        <f t="shared" si="9"/>
        <v>0.18</v>
      </c>
      <c r="K12" s="13">
        <f t="shared" si="9"/>
        <v>0.18</v>
      </c>
      <c r="L12" s="13">
        <f t="shared" si="9"/>
        <v>0.18</v>
      </c>
      <c r="M12" s="13">
        <f t="shared" si="9"/>
        <v>0.18</v>
      </c>
      <c r="N12" s="13">
        <f t="shared" si="9"/>
        <v>0.18</v>
      </c>
      <c r="O12" s="13">
        <f t="shared" si="9"/>
        <v>0.18</v>
      </c>
      <c r="P12" s="9"/>
      <c r="Q12" s="14"/>
    </row>
    <row r="13">
      <c r="A13" s="16" t="s">
        <v>12</v>
      </c>
      <c r="B13" s="17">
        <v>0.02</v>
      </c>
      <c r="C13" s="13">
        <f t="shared" ref="C13:O13" si="10">B13</f>
        <v>0.02</v>
      </c>
      <c r="D13" s="13">
        <f t="shared" si="10"/>
        <v>0.02</v>
      </c>
      <c r="E13" s="13">
        <f t="shared" si="10"/>
        <v>0.02</v>
      </c>
      <c r="F13" s="13">
        <f t="shared" si="10"/>
        <v>0.02</v>
      </c>
      <c r="G13" s="13">
        <f t="shared" si="10"/>
        <v>0.02</v>
      </c>
      <c r="H13" s="13">
        <f t="shared" si="10"/>
        <v>0.02</v>
      </c>
      <c r="I13" s="13">
        <f t="shared" si="10"/>
        <v>0.02</v>
      </c>
      <c r="J13" s="13">
        <f t="shared" si="10"/>
        <v>0.02</v>
      </c>
      <c r="K13" s="13">
        <f t="shared" si="10"/>
        <v>0.02</v>
      </c>
      <c r="L13" s="13">
        <f t="shared" si="10"/>
        <v>0.02</v>
      </c>
      <c r="M13" s="13">
        <f t="shared" si="10"/>
        <v>0.02</v>
      </c>
      <c r="N13" s="13">
        <f t="shared" si="10"/>
        <v>0.02</v>
      </c>
      <c r="O13" s="13">
        <f t="shared" si="10"/>
        <v>0.02</v>
      </c>
      <c r="P13" s="9"/>
      <c r="Q13" s="14"/>
    </row>
    <row r="14">
      <c r="A14" s="11"/>
      <c r="B14" s="18"/>
      <c r="C14" s="19"/>
      <c r="D14" s="20"/>
      <c r="E14" s="20"/>
      <c r="F14" s="20"/>
      <c r="G14" s="20"/>
      <c r="H14" s="20"/>
      <c r="I14" s="20"/>
      <c r="J14" s="20"/>
      <c r="K14" s="20"/>
      <c r="L14" s="20"/>
      <c r="M14" s="20"/>
      <c r="N14" s="20"/>
      <c r="O14" s="20"/>
      <c r="P14" s="9"/>
      <c r="Q14" s="21"/>
    </row>
    <row r="15">
      <c r="A15" s="11" t="s">
        <v>13</v>
      </c>
      <c r="B15" s="18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3"/>
      <c r="P15" s="9" t="b">
        <f t="shared" ref="P15:P18" si="11">round(O15,0)=round(Q15,0)</f>
        <v>0</v>
      </c>
      <c r="Q15" s="21">
        <v>4499.0</v>
      </c>
      <c r="R15" s="24"/>
    </row>
    <row r="16">
      <c r="A16" s="11" t="s">
        <v>3</v>
      </c>
      <c r="B16" s="18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9" t="b">
        <f t="shared" si="11"/>
        <v>0</v>
      </c>
      <c r="Q16" s="25">
        <v>900.0</v>
      </c>
    </row>
    <row r="17">
      <c r="A17" s="11" t="s">
        <v>4</v>
      </c>
      <c r="B17" s="18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9" t="b">
        <f t="shared" si="11"/>
        <v>0</v>
      </c>
      <c r="Q17" s="25">
        <v>720.0</v>
      </c>
    </row>
    <row r="18">
      <c r="A18" s="15" t="s">
        <v>14</v>
      </c>
      <c r="B18" s="18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9" t="b">
        <f t="shared" si="11"/>
        <v>0</v>
      </c>
      <c r="Q18" s="21">
        <v>3024.0</v>
      </c>
      <c r="R18" s="24"/>
    </row>
    <row r="19">
      <c r="A19" s="26"/>
      <c r="B19" s="18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7"/>
      <c r="O19" s="27"/>
      <c r="P19" s="9"/>
      <c r="Q19" s="14"/>
    </row>
    <row r="20">
      <c r="A20" s="11" t="s">
        <v>6</v>
      </c>
      <c r="B20" s="18"/>
      <c r="C20" s="22"/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9" t="b">
        <f t="shared" ref="P20:P25" si="12">round(O20,0)=round(Q20,0)</f>
        <v>0</v>
      </c>
      <c r="Q20" s="21">
        <v>2117.0</v>
      </c>
      <c r="R20" s="24"/>
    </row>
    <row r="21">
      <c r="A21" s="11" t="s">
        <v>7</v>
      </c>
      <c r="B21" s="18"/>
      <c r="C21" s="22"/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9" t="b">
        <f t="shared" si="12"/>
        <v>0</v>
      </c>
      <c r="Q21" s="25">
        <v>423.0</v>
      </c>
    </row>
    <row r="22">
      <c r="A22" s="11" t="s">
        <v>15</v>
      </c>
      <c r="B22" s="18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9" t="b">
        <f t="shared" si="12"/>
        <v>0</v>
      </c>
      <c r="Q22" s="25">
        <v>190.0</v>
      </c>
    </row>
    <row r="23">
      <c r="A23" s="16" t="s">
        <v>10</v>
      </c>
      <c r="B23" s="18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9" t="b">
        <f t="shared" si="12"/>
        <v>0</v>
      </c>
      <c r="Q23" s="25">
        <v>152.0</v>
      </c>
    </row>
    <row r="24">
      <c r="A24" s="16" t="s">
        <v>11</v>
      </c>
      <c r="B24" s="18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9" t="b">
        <f t="shared" si="12"/>
        <v>0</v>
      </c>
      <c r="Q24" s="25">
        <v>34.0</v>
      </c>
    </row>
    <row r="25">
      <c r="A25" s="16" t="s">
        <v>12</v>
      </c>
      <c r="B25" s="18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9" t="b">
        <f t="shared" si="12"/>
        <v>0</v>
      </c>
      <c r="Q25" s="25">
        <v>4.0</v>
      </c>
    </row>
    <row r="26">
      <c r="A26" s="11"/>
      <c r="P26" s="9"/>
      <c r="Q26" s="14"/>
    </row>
    <row r="27">
      <c r="A27" s="11" t="s">
        <v>16</v>
      </c>
      <c r="C27" s="28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9" t="b">
        <f>round(O27,0)=round(Q27,0)</f>
        <v>0</v>
      </c>
      <c r="Q27" s="30">
        <v>100.0</v>
      </c>
      <c r="R27" s="31"/>
    </row>
    <row r="28">
      <c r="A28" s="15"/>
      <c r="P28" s="9"/>
      <c r="Q28" s="14"/>
    </row>
    <row r="29">
      <c r="A29" s="7" t="s">
        <v>17</v>
      </c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9"/>
      <c r="Q29" s="14"/>
    </row>
    <row r="30">
      <c r="A30" s="11" t="s">
        <v>18</v>
      </c>
      <c r="B30" s="32"/>
      <c r="C30" s="33">
        <v>95000.0</v>
      </c>
      <c r="D30" s="33">
        <v>100000.0</v>
      </c>
      <c r="E30" s="33">
        <v>105000.0</v>
      </c>
      <c r="F30" s="33">
        <f t="shared" ref="F30:O30" si="13">E30+5000</f>
        <v>110000</v>
      </c>
      <c r="G30" s="33">
        <f t="shared" si="13"/>
        <v>115000</v>
      </c>
      <c r="H30" s="33">
        <f t="shared" si="13"/>
        <v>120000</v>
      </c>
      <c r="I30" s="33">
        <f t="shared" si="13"/>
        <v>125000</v>
      </c>
      <c r="J30" s="33">
        <f t="shared" si="13"/>
        <v>130000</v>
      </c>
      <c r="K30" s="33">
        <f t="shared" si="13"/>
        <v>135000</v>
      </c>
      <c r="L30" s="33">
        <f t="shared" si="13"/>
        <v>140000</v>
      </c>
      <c r="M30" s="33">
        <f t="shared" si="13"/>
        <v>145000</v>
      </c>
      <c r="N30" s="33">
        <f t="shared" si="13"/>
        <v>150000</v>
      </c>
      <c r="O30" s="33">
        <f t="shared" si="13"/>
        <v>155000</v>
      </c>
      <c r="P30" s="9"/>
      <c r="Q30" s="34"/>
      <c r="R30" s="35"/>
    </row>
    <row r="31">
      <c r="A31" s="11" t="s">
        <v>19</v>
      </c>
      <c r="B31" s="36"/>
      <c r="C31" s="36">
        <v>2.7</v>
      </c>
      <c r="D31" s="36">
        <v>2.7</v>
      </c>
      <c r="E31" s="36">
        <v>2.7</v>
      </c>
      <c r="F31" s="36">
        <v>2.7</v>
      </c>
      <c r="G31" s="36">
        <v>2.7</v>
      </c>
      <c r="H31" s="36">
        <v>2.7</v>
      </c>
      <c r="I31" s="36">
        <v>2.7</v>
      </c>
      <c r="J31" s="36">
        <v>2.7</v>
      </c>
      <c r="K31" s="36">
        <v>2.7</v>
      </c>
      <c r="L31" s="36">
        <v>2.7</v>
      </c>
      <c r="M31" s="36">
        <v>2.7</v>
      </c>
      <c r="N31" s="36">
        <v>2.7</v>
      </c>
      <c r="O31" s="36">
        <v>2.7</v>
      </c>
      <c r="P31" s="9"/>
      <c r="Q31" s="30"/>
      <c r="R31" s="31"/>
    </row>
    <row r="32">
      <c r="A32" s="11" t="s">
        <v>20</v>
      </c>
      <c r="B32" s="37">
        <v>0.0314</v>
      </c>
      <c r="C32" s="37">
        <f t="shared" ref="C32:O32" si="14">+B32</f>
        <v>0.0314</v>
      </c>
      <c r="D32" s="37">
        <f t="shared" si="14"/>
        <v>0.0314</v>
      </c>
      <c r="E32" s="37">
        <f t="shared" si="14"/>
        <v>0.0314</v>
      </c>
      <c r="F32" s="37">
        <f t="shared" si="14"/>
        <v>0.0314</v>
      </c>
      <c r="G32" s="37">
        <f t="shared" si="14"/>
        <v>0.0314</v>
      </c>
      <c r="H32" s="37">
        <f t="shared" si="14"/>
        <v>0.0314</v>
      </c>
      <c r="I32" s="37">
        <f t="shared" si="14"/>
        <v>0.0314</v>
      </c>
      <c r="J32" s="37">
        <f t="shared" si="14"/>
        <v>0.0314</v>
      </c>
      <c r="K32" s="37">
        <f t="shared" si="14"/>
        <v>0.0314</v>
      </c>
      <c r="L32" s="37">
        <f t="shared" si="14"/>
        <v>0.0314</v>
      </c>
      <c r="M32" s="37">
        <f t="shared" si="14"/>
        <v>0.0314</v>
      </c>
      <c r="N32" s="37">
        <f t="shared" si="14"/>
        <v>0.0314</v>
      </c>
      <c r="O32" s="37">
        <f t="shared" si="14"/>
        <v>0.0314</v>
      </c>
      <c r="P32" s="9"/>
      <c r="Q32" s="14"/>
    </row>
    <row r="33">
      <c r="A33" s="11" t="s">
        <v>21</v>
      </c>
      <c r="B33" s="12">
        <v>0.1</v>
      </c>
      <c r="C33" s="12">
        <f t="shared" ref="C33:C38" si="16">B33</f>
        <v>0.1</v>
      </c>
      <c r="D33" s="12">
        <f t="shared" ref="D33:O33" si="15">+C33</f>
        <v>0.1</v>
      </c>
      <c r="E33" s="12">
        <f t="shared" si="15"/>
        <v>0.1</v>
      </c>
      <c r="F33" s="12">
        <f t="shared" si="15"/>
        <v>0.1</v>
      </c>
      <c r="G33" s="12">
        <f t="shared" si="15"/>
        <v>0.1</v>
      </c>
      <c r="H33" s="12">
        <f t="shared" si="15"/>
        <v>0.1</v>
      </c>
      <c r="I33" s="12">
        <f t="shared" si="15"/>
        <v>0.1</v>
      </c>
      <c r="J33" s="12">
        <f t="shared" si="15"/>
        <v>0.1</v>
      </c>
      <c r="K33" s="12">
        <f t="shared" si="15"/>
        <v>0.1</v>
      </c>
      <c r="L33" s="12">
        <f t="shared" si="15"/>
        <v>0.1</v>
      </c>
      <c r="M33" s="12">
        <f t="shared" si="15"/>
        <v>0.1</v>
      </c>
      <c r="N33" s="12">
        <f t="shared" si="15"/>
        <v>0.1</v>
      </c>
      <c r="O33" s="12">
        <f t="shared" si="15"/>
        <v>0.1</v>
      </c>
      <c r="P33" s="9"/>
      <c r="Q33" s="14"/>
    </row>
    <row r="34">
      <c r="A34" s="11" t="s">
        <v>22</v>
      </c>
      <c r="B34" s="12">
        <v>0.25</v>
      </c>
      <c r="C34" s="12">
        <f t="shared" si="16"/>
        <v>0.25</v>
      </c>
      <c r="D34" s="12">
        <f t="shared" ref="D34:O34" si="17">+C34</f>
        <v>0.25</v>
      </c>
      <c r="E34" s="12">
        <f t="shared" si="17"/>
        <v>0.25</v>
      </c>
      <c r="F34" s="12">
        <f t="shared" si="17"/>
        <v>0.25</v>
      </c>
      <c r="G34" s="12">
        <f t="shared" si="17"/>
        <v>0.25</v>
      </c>
      <c r="H34" s="12">
        <f t="shared" si="17"/>
        <v>0.25</v>
      </c>
      <c r="I34" s="12">
        <f t="shared" si="17"/>
        <v>0.25</v>
      </c>
      <c r="J34" s="12">
        <f t="shared" si="17"/>
        <v>0.25</v>
      </c>
      <c r="K34" s="12">
        <f t="shared" si="17"/>
        <v>0.25</v>
      </c>
      <c r="L34" s="12">
        <f t="shared" si="17"/>
        <v>0.25</v>
      </c>
      <c r="M34" s="12">
        <f t="shared" si="17"/>
        <v>0.25</v>
      </c>
      <c r="N34" s="12">
        <f t="shared" si="17"/>
        <v>0.25</v>
      </c>
      <c r="O34" s="12">
        <f t="shared" si="17"/>
        <v>0.25</v>
      </c>
      <c r="P34" s="9"/>
      <c r="Q34" s="14"/>
    </row>
    <row r="35">
      <c r="A35" s="16" t="s">
        <v>23</v>
      </c>
      <c r="B35" s="17">
        <v>0.65</v>
      </c>
      <c r="C35" s="17">
        <f t="shared" si="16"/>
        <v>0.65</v>
      </c>
      <c r="D35" s="17">
        <f t="shared" ref="D35:O35" si="18">C35</f>
        <v>0.65</v>
      </c>
      <c r="E35" s="17">
        <f t="shared" si="18"/>
        <v>0.65</v>
      </c>
      <c r="F35" s="17">
        <f t="shared" si="18"/>
        <v>0.65</v>
      </c>
      <c r="G35" s="17">
        <f t="shared" si="18"/>
        <v>0.65</v>
      </c>
      <c r="H35" s="17">
        <f t="shared" si="18"/>
        <v>0.65</v>
      </c>
      <c r="I35" s="17">
        <f t="shared" si="18"/>
        <v>0.65</v>
      </c>
      <c r="J35" s="17">
        <f t="shared" si="18"/>
        <v>0.65</v>
      </c>
      <c r="K35" s="17">
        <f t="shared" si="18"/>
        <v>0.65</v>
      </c>
      <c r="L35" s="17">
        <f t="shared" si="18"/>
        <v>0.65</v>
      </c>
      <c r="M35" s="17">
        <f t="shared" si="18"/>
        <v>0.65</v>
      </c>
      <c r="N35" s="17">
        <f t="shared" si="18"/>
        <v>0.65</v>
      </c>
      <c r="O35" s="17">
        <f t="shared" si="18"/>
        <v>0.65</v>
      </c>
      <c r="P35" s="9"/>
      <c r="Q35" s="14"/>
    </row>
    <row r="36">
      <c r="A36" s="16" t="s">
        <v>10</v>
      </c>
      <c r="B36" s="17">
        <v>0.25</v>
      </c>
      <c r="C36" s="17">
        <f t="shared" si="16"/>
        <v>0.25</v>
      </c>
      <c r="D36" s="17">
        <f t="shared" ref="D36:O36" si="19">C36</f>
        <v>0.25</v>
      </c>
      <c r="E36" s="17">
        <f t="shared" si="19"/>
        <v>0.25</v>
      </c>
      <c r="F36" s="17">
        <f t="shared" si="19"/>
        <v>0.25</v>
      </c>
      <c r="G36" s="17">
        <f t="shared" si="19"/>
        <v>0.25</v>
      </c>
      <c r="H36" s="17">
        <f t="shared" si="19"/>
        <v>0.25</v>
      </c>
      <c r="I36" s="17">
        <f t="shared" si="19"/>
        <v>0.25</v>
      </c>
      <c r="J36" s="17">
        <f t="shared" si="19"/>
        <v>0.25</v>
      </c>
      <c r="K36" s="17">
        <f t="shared" si="19"/>
        <v>0.25</v>
      </c>
      <c r="L36" s="17">
        <f t="shared" si="19"/>
        <v>0.25</v>
      </c>
      <c r="M36" s="17">
        <f t="shared" si="19"/>
        <v>0.25</v>
      </c>
      <c r="N36" s="17">
        <f t="shared" si="19"/>
        <v>0.25</v>
      </c>
      <c r="O36" s="17">
        <f t="shared" si="19"/>
        <v>0.25</v>
      </c>
      <c r="P36" s="9"/>
      <c r="Q36" s="14"/>
    </row>
    <row r="37">
      <c r="A37" s="16" t="s">
        <v>11</v>
      </c>
      <c r="B37" s="17">
        <v>0.09</v>
      </c>
      <c r="C37" s="17">
        <f t="shared" si="16"/>
        <v>0.09</v>
      </c>
      <c r="D37" s="17">
        <f t="shared" ref="D37:O37" si="20">C37</f>
        <v>0.09</v>
      </c>
      <c r="E37" s="17">
        <f t="shared" si="20"/>
        <v>0.09</v>
      </c>
      <c r="F37" s="17">
        <f t="shared" si="20"/>
        <v>0.09</v>
      </c>
      <c r="G37" s="17">
        <f t="shared" si="20"/>
        <v>0.09</v>
      </c>
      <c r="H37" s="17">
        <f t="shared" si="20"/>
        <v>0.09</v>
      </c>
      <c r="I37" s="17">
        <f t="shared" si="20"/>
        <v>0.09</v>
      </c>
      <c r="J37" s="17">
        <f t="shared" si="20"/>
        <v>0.09</v>
      </c>
      <c r="K37" s="17">
        <f t="shared" si="20"/>
        <v>0.09</v>
      </c>
      <c r="L37" s="17">
        <f t="shared" si="20"/>
        <v>0.09</v>
      </c>
      <c r="M37" s="17">
        <f t="shared" si="20"/>
        <v>0.09</v>
      </c>
      <c r="N37" s="17">
        <f t="shared" si="20"/>
        <v>0.09</v>
      </c>
      <c r="O37" s="17">
        <f t="shared" si="20"/>
        <v>0.09</v>
      </c>
      <c r="P37" s="9"/>
      <c r="Q37" s="14"/>
    </row>
    <row r="38">
      <c r="A38" s="16" t="s">
        <v>12</v>
      </c>
      <c r="B38" s="17">
        <v>0.01</v>
      </c>
      <c r="C38" s="17">
        <f t="shared" si="16"/>
        <v>0.01</v>
      </c>
      <c r="D38" s="17">
        <f t="shared" ref="D38:O38" si="21">C38</f>
        <v>0.01</v>
      </c>
      <c r="E38" s="17">
        <f t="shared" si="21"/>
        <v>0.01</v>
      </c>
      <c r="F38" s="17">
        <f t="shared" si="21"/>
        <v>0.01</v>
      </c>
      <c r="G38" s="17">
        <f t="shared" si="21"/>
        <v>0.01</v>
      </c>
      <c r="H38" s="17">
        <f t="shared" si="21"/>
        <v>0.01</v>
      </c>
      <c r="I38" s="17">
        <f t="shared" si="21"/>
        <v>0.01</v>
      </c>
      <c r="J38" s="17">
        <f t="shared" si="21"/>
        <v>0.01</v>
      </c>
      <c r="K38" s="17">
        <f t="shared" si="21"/>
        <v>0.01</v>
      </c>
      <c r="L38" s="17">
        <f t="shared" si="21"/>
        <v>0.01</v>
      </c>
      <c r="M38" s="17">
        <f t="shared" si="21"/>
        <v>0.01</v>
      </c>
      <c r="N38" s="17">
        <f t="shared" si="21"/>
        <v>0.01</v>
      </c>
      <c r="O38" s="17">
        <f t="shared" si="21"/>
        <v>0.01</v>
      </c>
      <c r="P38" s="9"/>
      <c r="Q38" s="14"/>
    </row>
    <row r="39">
      <c r="A39" s="11"/>
      <c r="B39" s="11"/>
      <c r="C39" s="11"/>
      <c r="D39" s="11"/>
      <c r="P39" s="9"/>
      <c r="Q39" s="14"/>
    </row>
    <row r="40">
      <c r="A40" s="11" t="s">
        <v>24</v>
      </c>
      <c r="B40" s="18"/>
      <c r="C40" s="22">
        <f t="shared" ref="C40:O40" si="22">C30/C31</f>
        <v>35185.18519</v>
      </c>
      <c r="D40" s="22">
        <f t="shared" si="22"/>
        <v>37037.03704</v>
      </c>
      <c r="E40" s="22">
        <f t="shared" si="22"/>
        <v>38888.88889</v>
      </c>
      <c r="F40" s="22">
        <f t="shared" si="22"/>
        <v>40740.74074</v>
      </c>
      <c r="G40" s="22">
        <f t="shared" si="22"/>
        <v>42592.59259</v>
      </c>
      <c r="H40" s="22">
        <f t="shared" si="22"/>
        <v>44444.44444</v>
      </c>
      <c r="I40" s="22">
        <f t="shared" si="22"/>
        <v>46296.2963</v>
      </c>
      <c r="J40" s="22">
        <f t="shared" si="22"/>
        <v>48148.14815</v>
      </c>
      <c r="K40" s="22">
        <f t="shared" si="22"/>
        <v>50000</v>
      </c>
      <c r="L40" s="22">
        <f t="shared" si="22"/>
        <v>51851.85185</v>
      </c>
      <c r="M40" s="22">
        <f t="shared" si="22"/>
        <v>53703.7037</v>
      </c>
      <c r="N40" s="22">
        <f t="shared" si="22"/>
        <v>55555.55556</v>
      </c>
      <c r="O40" s="22">
        <f t="shared" si="22"/>
        <v>57407.40741</v>
      </c>
      <c r="P40" s="9" t="b">
        <f t="shared" ref="P40:P46" si="24">round(O40,0)=round(Q40,0)</f>
        <v>1</v>
      </c>
      <c r="Q40" s="21">
        <v>57407.0</v>
      </c>
      <c r="R40" s="21"/>
      <c r="T40" s="14"/>
      <c r="U40" s="14"/>
      <c r="V40" s="14"/>
      <c r="W40" s="14"/>
      <c r="X40" s="14"/>
      <c r="Y40" s="14"/>
      <c r="Z40" s="14"/>
      <c r="AA40" s="14"/>
    </row>
    <row r="41">
      <c r="A41" s="11" t="s">
        <v>25</v>
      </c>
      <c r="B41" s="18"/>
      <c r="C41" s="22">
        <f t="shared" ref="C41:O41" si="23">C40*C33</f>
        <v>3518.518519</v>
      </c>
      <c r="D41" s="22">
        <f t="shared" si="23"/>
        <v>3703.703704</v>
      </c>
      <c r="E41" s="22">
        <f t="shared" si="23"/>
        <v>3888.888889</v>
      </c>
      <c r="F41" s="22">
        <f t="shared" si="23"/>
        <v>4074.074074</v>
      </c>
      <c r="G41" s="22">
        <f t="shared" si="23"/>
        <v>4259.259259</v>
      </c>
      <c r="H41" s="22">
        <f t="shared" si="23"/>
        <v>4444.444444</v>
      </c>
      <c r="I41" s="22">
        <f t="shared" si="23"/>
        <v>4629.62963</v>
      </c>
      <c r="J41" s="22">
        <f t="shared" si="23"/>
        <v>4814.814815</v>
      </c>
      <c r="K41" s="22">
        <f t="shared" si="23"/>
        <v>5000</v>
      </c>
      <c r="L41" s="22">
        <f t="shared" si="23"/>
        <v>5185.185185</v>
      </c>
      <c r="M41" s="22">
        <f t="shared" si="23"/>
        <v>5370.37037</v>
      </c>
      <c r="N41" s="22">
        <f t="shared" si="23"/>
        <v>5555.555556</v>
      </c>
      <c r="O41" s="22">
        <f t="shared" si="23"/>
        <v>5740.740741</v>
      </c>
      <c r="P41" s="9" t="b">
        <f t="shared" si="24"/>
        <v>1</v>
      </c>
      <c r="Q41" s="21">
        <v>5741.0</v>
      </c>
      <c r="R41" s="21"/>
      <c r="T41" s="14"/>
      <c r="U41" s="14"/>
      <c r="V41" s="14"/>
      <c r="W41" s="14"/>
      <c r="X41" s="14"/>
      <c r="Y41" s="14"/>
      <c r="Z41" s="14"/>
      <c r="AA41" s="14"/>
    </row>
    <row r="42">
      <c r="A42" s="11" t="s">
        <v>26</v>
      </c>
      <c r="B42" s="18"/>
      <c r="C42" s="22">
        <f t="shared" ref="C42:O42" si="25">C41*C34</f>
        <v>879.6296296</v>
      </c>
      <c r="D42" s="22">
        <f t="shared" si="25"/>
        <v>925.9259259</v>
      </c>
      <c r="E42" s="22">
        <f t="shared" si="25"/>
        <v>972.2222222</v>
      </c>
      <c r="F42" s="22">
        <f t="shared" si="25"/>
        <v>1018.518519</v>
      </c>
      <c r="G42" s="22">
        <f t="shared" si="25"/>
        <v>1064.814815</v>
      </c>
      <c r="H42" s="22">
        <f t="shared" si="25"/>
        <v>1111.111111</v>
      </c>
      <c r="I42" s="22">
        <f t="shared" si="25"/>
        <v>1157.407407</v>
      </c>
      <c r="J42" s="22">
        <f t="shared" si="25"/>
        <v>1203.703704</v>
      </c>
      <c r="K42" s="22">
        <f t="shared" si="25"/>
        <v>1250</v>
      </c>
      <c r="L42" s="22">
        <f t="shared" si="25"/>
        <v>1296.296296</v>
      </c>
      <c r="M42" s="22">
        <f t="shared" si="25"/>
        <v>1342.592593</v>
      </c>
      <c r="N42" s="22">
        <f t="shared" si="25"/>
        <v>1388.888889</v>
      </c>
      <c r="O42" s="22">
        <f t="shared" si="25"/>
        <v>1435.185185</v>
      </c>
      <c r="P42" s="9" t="b">
        <f t="shared" si="24"/>
        <v>1</v>
      </c>
      <c r="Q42" s="21">
        <v>1435.0</v>
      </c>
      <c r="R42" s="21"/>
      <c r="T42" s="14"/>
      <c r="U42" s="14"/>
      <c r="V42" s="14"/>
      <c r="W42" s="14"/>
      <c r="X42" s="14"/>
      <c r="Y42" s="14"/>
      <c r="Z42" s="14"/>
      <c r="AA42" s="14"/>
    </row>
    <row r="43">
      <c r="A43" s="16" t="s">
        <v>23</v>
      </c>
      <c r="B43" s="18"/>
      <c r="C43" s="22">
        <f t="shared" ref="C43:O43" si="26">C42*0.65</f>
        <v>571.7592593</v>
      </c>
      <c r="D43" s="22">
        <f t="shared" si="26"/>
        <v>601.8518519</v>
      </c>
      <c r="E43" s="22">
        <f t="shared" si="26"/>
        <v>631.9444444</v>
      </c>
      <c r="F43" s="22">
        <f t="shared" si="26"/>
        <v>662.037037</v>
      </c>
      <c r="G43" s="22">
        <f t="shared" si="26"/>
        <v>692.1296296</v>
      </c>
      <c r="H43" s="22">
        <f t="shared" si="26"/>
        <v>722.2222222</v>
      </c>
      <c r="I43" s="22">
        <f t="shared" si="26"/>
        <v>752.3148148</v>
      </c>
      <c r="J43" s="22">
        <f t="shared" si="26"/>
        <v>782.4074074</v>
      </c>
      <c r="K43" s="22">
        <f t="shared" si="26"/>
        <v>812.5</v>
      </c>
      <c r="L43" s="22">
        <f t="shared" si="26"/>
        <v>842.5925926</v>
      </c>
      <c r="M43" s="22">
        <f t="shared" si="26"/>
        <v>872.6851852</v>
      </c>
      <c r="N43" s="22">
        <f t="shared" si="26"/>
        <v>902.7777778</v>
      </c>
      <c r="O43" s="22">
        <f t="shared" si="26"/>
        <v>932.8703704</v>
      </c>
      <c r="P43" s="9" t="b">
        <f t="shared" si="24"/>
        <v>1</v>
      </c>
      <c r="Q43" s="25">
        <v>933.0</v>
      </c>
      <c r="R43" s="25"/>
      <c r="T43" s="38"/>
      <c r="U43" s="14"/>
      <c r="V43" s="14"/>
      <c r="W43" s="14"/>
      <c r="X43" s="14"/>
      <c r="Y43" s="14"/>
      <c r="Z43" s="14"/>
      <c r="AA43" s="14"/>
    </row>
    <row r="44">
      <c r="A44" s="16" t="s">
        <v>10</v>
      </c>
      <c r="B44" s="18"/>
      <c r="C44" s="22">
        <f t="shared" ref="C44:O44" si="27">C42*0.25</f>
        <v>219.9074074</v>
      </c>
      <c r="D44" s="22">
        <f t="shared" si="27"/>
        <v>231.4814815</v>
      </c>
      <c r="E44" s="22">
        <f t="shared" si="27"/>
        <v>243.0555556</v>
      </c>
      <c r="F44" s="22">
        <f t="shared" si="27"/>
        <v>254.6296296</v>
      </c>
      <c r="G44" s="22">
        <f t="shared" si="27"/>
        <v>266.2037037</v>
      </c>
      <c r="H44" s="22">
        <f t="shared" si="27"/>
        <v>277.7777778</v>
      </c>
      <c r="I44" s="22">
        <f t="shared" si="27"/>
        <v>289.3518519</v>
      </c>
      <c r="J44" s="22">
        <f t="shared" si="27"/>
        <v>300.9259259</v>
      </c>
      <c r="K44" s="22">
        <f t="shared" si="27"/>
        <v>312.5</v>
      </c>
      <c r="L44" s="22">
        <f t="shared" si="27"/>
        <v>324.0740741</v>
      </c>
      <c r="M44" s="22">
        <f t="shared" si="27"/>
        <v>335.6481481</v>
      </c>
      <c r="N44" s="22">
        <f t="shared" si="27"/>
        <v>347.2222222</v>
      </c>
      <c r="O44" s="22">
        <f t="shared" si="27"/>
        <v>358.7962963</v>
      </c>
      <c r="P44" s="9" t="b">
        <f t="shared" si="24"/>
        <v>1</v>
      </c>
      <c r="Q44" s="25">
        <v>359.0</v>
      </c>
      <c r="R44" s="25"/>
      <c r="T44" s="38"/>
      <c r="U44" s="14"/>
      <c r="V44" s="14"/>
      <c r="W44" s="14"/>
      <c r="X44" s="14"/>
      <c r="Y44" s="14"/>
      <c r="Z44" s="14"/>
      <c r="AA44" s="14"/>
    </row>
    <row r="45">
      <c r="A45" s="16" t="s">
        <v>11</v>
      </c>
      <c r="B45" s="18"/>
      <c r="C45" s="22">
        <f t="shared" ref="C45:O45" si="28">C42*0.09</f>
        <v>79.16666667</v>
      </c>
      <c r="D45" s="22">
        <f t="shared" si="28"/>
        <v>83.33333333</v>
      </c>
      <c r="E45" s="22">
        <f t="shared" si="28"/>
        <v>87.5</v>
      </c>
      <c r="F45" s="22">
        <f t="shared" si="28"/>
        <v>91.66666667</v>
      </c>
      <c r="G45" s="22">
        <f t="shared" si="28"/>
        <v>95.83333333</v>
      </c>
      <c r="H45" s="22">
        <f t="shared" si="28"/>
        <v>100</v>
      </c>
      <c r="I45" s="22">
        <f t="shared" si="28"/>
        <v>104.1666667</v>
      </c>
      <c r="J45" s="22">
        <f t="shared" si="28"/>
        <v>108.3333333</v>
      </c>
      <c r="K45" s="22">
        <f t="shared" si="28"/>
        <v>112.5</v>
      </c>
      <c r="L45" s="22">
        <f t="shared" si="28"/>
        <v>116.6666667</v>
      </c>
      <c r="M45" s="22">
        <f t="shared" si="28"/>
        <v>120.8333333</v>
      </c>
      <c r="N45" s="22">
        <f t="shared" si="28"/>
        <v>125</v>
      </c>
      <c r="O45" s="22">
        <f t="shared" si="28"/>
        <v>129.1666667</v>
      </c>
      <c r="P45" s="9" t="b">
        <f t="shared" si="24"/>
        <v>1</v>
      </c>
      <c r="Q45" s="25">
        <v>129.0</v>
      </c>
      <c r="R45" s="25"/>
      <c r="T45" s="38"/>
      <c r="U45" s="14"/>
      <c r="V45" s="14"/>
      <c r="W45" s="14"/>
      <c r="X45" s="14"/>
      <c r="Y45" s="14"/>
      <c r="Z45" s="14"/>
      <c r="AA45" s="14"/>
    </row>
    <row r="46">
      <c r="A46" s="16" t="s">
        <v>12</v>
      </c>
      <c r="B46" s="18"/>
      <c r="C46" s="22">
        <f t="shared" ref="C46:O46" si="29">C42*0.01</f>
        <v>8.796296296</v>
      </c>
      <c r="D46" s="22">
        <f t="shared" si="29"/>
        <v>9.259259259</v>
      </c>
      <c r="E46" s="22">
        <f t="shared" si="29"/>
        <v>9.722222222</v>
      </c>
      <c r="F46" s="22">
        <f t="shared" si="29"/>
        <v>10.18518519</v>
      </c>
      <c r="G46" s="22">
        <f t="shared" si="29"/>
        <v>10.64814815</v>
      </c>
      <c r="H46" s="22">
        <f t="shared" si="29"/>
        <v>11.11111111</v>
      </c>
      <c r="I46" s="22">
        <f t="shared" si="29"/>
        <v>11.57407407</v>
      </c>
      <c r="J46" s="22">
        <f t="shared" si="29"/>
        <v>12.03703704</v>
      </c>
      <c r="K46" s="22">
        <f t="shared" si="29"/>
        <v>12.5</v>
      </c>
      <c r="L46" s="22">
        <f t="shared" si="29"/>
        <v>12.96296296</v>
      </c>
      <c r="M46" s="22">
        <f t="shared" si="29"/>
        <v>13.42592593</v>
      </c>
      <c r="N46" s="22">
        <f t="shared" si="29"/>
        <v>13.88888889</v>
      </c>
      <c r="O46" s="22">
        <f t="shared" si="29"/>
        <v>14.35185185</v>
      </c>
      <c r="P46" s="9" t="b">
        <f t="shared" si="24"/>
        <v>1</v>
      </c>
      <c r="Q46" s="25">
        <v>14.0</v>
      </c>
      <c r="R46" s="25"/>
      <c r="T46" s="38"/>
      <c r="U46" s="14"/>
      <c r="V46" s="14"/>
      <c r="W46" s="14"/>
      <c r="X46" s="14"/>
      <c r="Y46" s="14"/>
      <c r="Z46" s="14"/>
      <c r="AA46" s="14"/>
    </row>
    <row r="47">
      <c r="A47" s="11"/>
      <c r="B47" s="11"/>
      <c r="C47" s="11"/>
      <c r="D47" s="11"/>
      <c r="P47" s="9"/>
      <c r="Q47" s="14"/>
    </row>
    <row r="48">
      <c r="A48" s="39" t="s">
        <v>27</v>
      </c>
      <c r="B48" s="40"/>
      <c r="C48" s="40"/>
      <c r="D48" s="40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9"/>
      <c r="Q48" s="14"/>
    </row>
    <row r="49">
      <c r="A49" s="11" t="s">
        <v>28</v>
      </c>
      <c r="B49" s="41">
        <v>0.029</v>
      </c>
      <c r="C49" s="41">
        <f t="shared" ref="C49:O49" si="30">B49</f>
        <v>0.029</v>
      </c>
      <c r="D49" s="41">
        <f t="shared" si="30"/>
        <v>0.029</v>
      </c>
      <c r="E49" s="41">
        <f t="shared" si="30"/>
        <v>0.029</v>
      </c>
      <c r="F49" s="41">
        <f t="shared" si="30"/>
        <v>0.029</v>
      </c>
      <c r="G49" s="41">
        <f t="shared" si="30"/>
        <v>0.029</v>
      </c>
      <c r="H49" s="41">
        <f t="shared" si="30"/>
        <v>0.029</v>
      </c>
      <c r="I49" s="41">
        <f t="shared" si="30"/>
        <v>0.029</v>
      </c>
      <c r="J49" s="41">
        <f t="shared" si="30"/>
        <v>0.029</v>
      </c>
      <c r="K49" s="41">
        <f t="shared" si="30"/>
        <v>0.029</v>
      </c>
      <c r="L49" s="41">
        <f t="shared" si="30"/>
        <v>0.029</v>
      </c>
      <c r="M49" s="41">
        <f t="shared" si="30"/>
        <v>0.029</v>
      </c>
      <c r="N49" s="41">
        <f t="shared" si="30"/>
        <v>0.029</v>
      </c>
      <c r="O49" s="41">
        <f t="shared" si="30"/>
        <v>0.029</v>
      </c>
      <c r="P49" s="9"/>
      <c r="Q49" s="14"/>
    </row>
    <row r="50">
      <c r="A50" s="11" t="s">
        <v>29</v>
      </c>
      <c r="B50" s="36">
        <v>0.3</v>
      </c>
      <c r="C50" s="36">
        <f t="shared" ref="C50:O50" si="31">B50</f>
        <v>0.3</v>
      </c>
      <c r="D50" s="36">
        <f t="shared" si="31"/>
        <v>0.3</v>
      </c>
      <c r="E50" s="36">
        <f t="shared" si="31"/>
        <v>0.3</v>
      </c>
      <c r="F50" s="36">
        <f t="shared" si="31"/>
        <v>0.3</v>
      </c>
      <c r="G50" s="36">
        <f t="shared" si="31"/>
        <v>0.3</v>
      </c>
      <c r="H50" s="36">
        <f t="shared" si="31"/>
        <v>0.3</v>
      </c>
      <c r="I50" s="36">
        <f t="shared" si="31"/>
        <v>0.3</v>
      </c>
      <c r="J50" s="36">
        <f t="shared" si="31"/>
        <v>0.3</v>
      </c>
      <c r="K50" s="36">
        <f t="shared" si="31"/>
        <v>0.3</v>
      </c>
      <c r="L50" s="36">
        <f t="shared" si="31"/>
        <v>0.3</v>
      </c>
      <c r="M50" s="36">
        <f t="shared" si="31"/>
        <v>0.3</v>
      </c>
      <c r="N50" s="36">
        <f t="shared" si="31"/>
        <v>0.3</v>
      </c>
      <c r="O50" s="36">
        <f t="shared" si="31"/>
        <v>0.3</v>
      </c>
      <c r="P50" s="9"/>
      <c r="Q50" s="14"/>
    </row>
    <row r="51">
      <c r="A51" s="11"/>
      <c r="B51" s="11"/>
      <c r="C51" s="11"/>
      <c r="D51" s="11"/>
      <c r="P51" s="9"/>
      <c r="Q51" s="14"/>
    </row>
    <row r="52">
      <c r="A52" s="7" t="s">
        <v>30</v>
      </c>
      <c r="B52" s="40"/>
      <c r="C52" s="40"/>
      <c r="D52" s="40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9"/>
      <c r="Q52" s="14"/>
    </row>
    <row r="53">
      <c r="A53" s="15" t="s">
        <v>31</v>
      </c>
      <c r="B53" s="42">
        <v>5.0</v>
      </c>
      <c r="C53" s="43">
        <f t="shared" ref="C53:O53" si="32">B53</f>
        <v>5</v>
      </c>
      <c r="D53" s="43">
        <f t="shared" si="32"/>
        <v>5</v>
      </c>
      <c r="E53" s="43">
        <f t="shared" si="32"/>
        <v>5</v>
      </c>
      <c r="F53" s="43">
        <f t="shared" si="32"/>
        <v>5</v>
      </c>
      <c r="G53" s="43">
        <f t="shared" si="32"/>
        <v>5</v>
      </c>
      <c r="H53" s="43">
        <f t="shared" si="32"/>
        <v>5</v>
      </c>
      <c r="I53" s="43">
        <f t="shared" si="32"/>
        <v>5</v>
      </c>
      <c r="J53" s="43">
        <f t="shared" si="32"/>
        <v>5</v>
      </c>
      <c r="K53" s="43">
        <f t="shared" si="32"/>
        <v>5</v>
      </c>
      <c r="L53" s="43">
        <f t="shared" si="32"/>
        <v>5</v>
      </c>
      <c r="M53" s="43">
        <f t="shared" si="32"/>
        <v>5</v>
      </c>
      <c r="N53" s="43">
        <f t="shared" si="32"/>
        <v>5</v>
      </c>
      <c r="O53" s="43">
        <f t="shared" si="32"/>
        <v>5</v>
      </c>
      <c r="P53" s="9"/>
      <c r="Q53" s="14"/>
    </row>
    <row r="54">
      <c r="A54" s="15" t="s">
        <v>32</v>
      </c>
      <c r="B54" s="42">
        <v>10.0</v>
      </c>
      <c r="C54" s="43">
        <f t="shared" ref="C54:O54" si="33">B54</f>
        <v>10</v>
      </c>
      <c r="D54" s="43">
        <f t="shared" si="33"/>
        <v>10</v>
      </c>
      <c r="E54" s="43">
        <f t="shared" si="33"/>
        <v>10</v>
      </c>
      <c r="F54" s="43">
        <f t="shared" si="33"/>
        <v>10</v>
      </c>
      <c r="G54" s="43">
        <f t="shared" si="33"/>
        <v>10</v>
      </c>
      <c r="H54" s="43">
        <f t="shared" si="33"/>
        <v>10</v>
      </c>
      <c r="I54" s="43">
        <f t="shared" si="33"/>
        <v>10</v>
      </c>
      <c r="J54" s="43">
        <f t="shared" si="33"/>
        <v>10</v>
      </c>
      <c r="K54" s="43">
        <f t="shared" si="33"/>
        <v>10</v>
      </c>
      <c r="L54" s="43">
        <f t="shared" si="33"/>
        <v>10</v>
      </c>
      <c r="M54" s="43">
        <f t="shared" si="33"/>
        <v>10</v>
      </c>
      <c r="N54" s="43">
        <f t="shared" si="33"/>
        <v>10</v>
      </c>
      <c r="O54" s="43">
        <f t="shared" si="33"/>
        <v>10</v>
      </c>
      <c r="P54" s="9"/>
      <c r="Q54" s="14"/>
    </row>
    <row r="55">
      <c r="A55" s="15" t="s">
        <v>33</v>
      </c>
      <c r="B55" s="42">
        <v>15.0</v>
      </c>
      <c r="C55" s="43">
        <f t="shared" ref="C55:O55" si="34">B55</f>
        <v>15</v>
      </c>
      <c r="D55" s="43">
        <f t="shared" si="34"/>
        <v>15</v>
      </c>
      <c r="E55" s="43">
        <f t="shared" si="34"/>
        <v>15</v>
      </c>
      <c r="F55" s="43">
        <f t="shared" si="34"/>
        <v>15</v>
      </c>
      <c r="G55" s="43">
        <f t="shared" si="34"/>
        <v>15</v>
      </c>
      <c r="H55" s="43">
        <f t="shared" si="34"/>
        <v>15</v>
      </c>
      <c r="I55" s="43">
        <f t="shared" si="34"/>
        <v>15</v>
      </c>
      <c r="J55" s="43">
        <f t="shared" si="34"/>
        <v>15</v>
      </c>
      <c r="K55" s="43">
        <f t="shared" si="34"/>
        <v>15</v>
      </c>
      <c r="L55" s="43">
        <f t="shared" si="34"/>
        <v>15</v>
      </c>
      <c r="M55" s="43">
        <f t="shared" si="34"/>
        <v>15</v>
      </c>
      <c r="N55" s="43">
        <f t="shared" si="34"/>
        <v>15</v>
      </c>
      <c r="O55" s="43">
        <f t="shared" si="34"/>
        <v>15</v>
      </c>
      <c r="P55" s="9"/>
      <c r="Q55" s="14"/>
    </row>
    <row r="56">
      <c r="A56" s="15" t="s">
        <v>34</v>
      </c>
      <c r="B56" s="42">
        <v>23.0</v>
      </c>
      <c r="C56" s="43">
        <f t="shared" ref="C56:O56" si="35">B56</f>
        <v>23</v>
      </c>
      <c r="D56" s="43">
        <f t="shared" si="35"/>
        <v>23</v>
      </c>
      <c r="E56" s="43">
        <f t="shared" si="35"/>
        <v>23</v>
      </c>
      <c r="F56" s="43">
        <f t="shared" si="35"/>
        <v>23</v>
      </c>
      <c r="G56" s="43">
        <f t="shared" si="35"/>
        <v>23</v>
      </c>
      <c r="H56" s="43">
        <f t="shared" si="35"/>
        <v>23</v>
      </c>
      <c r="I56" s="43">
        <f t="shared" si="35"/>
        <v>23</v>
      </c>
      <c r="J56" s="43">
        <f t="shared" si="35"/>
        <v>23</v>
      </c>
      <c r="K56" s="43">
        <f t="shared" si="35"/>
        <v>23</v>
      </c>
      <c r="L56" s="43">
        <f t="shared" si="35"/>
        <v>23</v>
      </c>
      <c r="M56" s="43">
        <f t="shared" si="35"/>
        <v>23</v>
      </c>
      <c r="N56" s="43">
        <f t="shared" si="35"/>
        <v>23</v>
      </c>
      <c r="O56" s="43">
        <f t="shared" si="35"/>
        <v>23</v>
      </c>
      <c r="P56" s="9"/>
      <c r="Q56" s="14"/>
    </row>
    <row r="57">
      <c r="B57" s="11"/>
      <c r="C57" s="11"/>
      <c r="D57" s="11"/>
      <c r="P57" s="9"/>
      <c r="Q57" s="14"/>
    </row>
    <row r="58">
      <c r="A58" s="7" t="s">
        <v>35</v>
      </c>
      <c r="B58" s="40"/>
      <c r="C58" s="40"/>
      <c r="D58" s="40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9"/>
      <c r="Q58" s="14"/>
    </row>
    <row r="59">
      <c r="A59" s="15" t="s">
        <v>36</v>
      </c>
      <c r="B59" s="43">
        <v>0.0</v>
      </c>
      <c r="C59" s="43">
        <f t="shared" ref="C59:O59" si="36">B59</f>
        <v>0</v>
      </c>
      <c r="D59" s="43">
        <f t="shared" si="36"/>
        <v>0</v>
      </c>
      <c r="E59" s="43">
        <f t="shared" si="36"/>
        <v>0</v>
      </c>
      <c r="F59" s="43">
        <f t="shared" si="36"/>
        <v>0</v>
      </c>
      <c r="G59" s="43">
        <f t="shared" si="36"/>
        <v>0</v>
      </c>
      <c r="H59" s="43">
        <f t="shared" si="36"/>
        <v>0</v>
      </c>
      <c r="I59" s="43">
        <f t="shared" si="36"/>
        <v>0</v>
      </c>
      <c r="J59" s="43">
        <f t="shared" si="36"/>
        <v>0</v>
      </c>
      <c r="K59" s="43">
        <f t="shared" si="36"/>
        <v>0</v>
      </c>
      <c r="L59" s="43">
        <f t="shared" si="36"/>
        <v>0</v>
      </c>
      <c r="M59" s="43">
        <f t="shared" si="36"/>
        <v>0</v>
      </c>
      <c r="N59" s="43">
        <f t="shared" si="36"/>
        <v>0</v>
      </c>
      <c r="O59" s="43">
        <f t="shared" si="36"/>
        <v>0</v>
      </c>
      <c r="P59" s="9"/>
      <c r="Q59" s="14"/>
    </row>
    <row r="60">
      <c r="A60" s="11" t="s">
        <v>37</v>
      </c>
      <c r="B60" s="43">
        <v>100.0</v>
      </c>
      <c r="C60" s="43">
        <f t="shared" ref="C60:O60" si="37">B60</f>
        <v>100</v>
      </c>
      <c r="D60" s="43">
        <f t="shared" si="37"/>
        <v>100</v>
      </c>
      <c r="E60" s="43">
        <f t="shared" si="37"/>
        <v>100</v>
      </c>
      <c r="F60" s="43">
        <f t="shared" si="37"/>
        <v>100</v>
      </c>
      <c r="G60" s="43">
        <f t="shared" si="37"/>
        <v>100</v>
      </c>
      <c r="H60" s="43">
        <f t="shared" si="37"/>
        <v>100</v>
      </c>
      <c r="I60" s="43">
        <f t="shared" si="37"/>
        <v>100</v>
      </c>
      <c r="J60" s="43">
        <f t="shared" si="37"/>
        <v>100</v>
      </c>
      <c r="K60" s="43">
        <f t="shared" si="37"/>
        <v>100</v>
      </c>
      <c r="L60" s="43">
        <f t="shared" si="37"/>
        <v>100</v>
      </c>
      <c r="M60" s="43">
        <f t="shared" si="37"/>
        <v>100</v>
      </c>
      <c r="N60" s="43">
        <f t="shared" si="37"/>
        <v>100</v>
      </c>
      <c r="O60" s="43">
        <f t="shared" si="37"/>
        <v>100</v>
      </c>
      <c r="P60" s="9"/>
      <c r="Q60" s="14"/>
    </row>
    <row r="61">
      <c r="A61" s="15" t="s">
        <v>38</v>
      </c>
      <c r="B61" s="42">
        <v>250.0</v>
      </c>
      <c r="C61" s="43">
        <f t="shared" ref="C61:O61" si="38">B61</f>
        <v>250</v>
      </c>
      <c r="D61" s="43">
        <f t="shared" si="38"/>
        <v>250</v>
      </c>
      <c r="E61" s="43">
        <f t="shared" si="38"/>
        <v>250</v>
      </c>
      <c r="F61" s="43">
        <f t="shared" si="38"/>
        <v>250</v>
      </c>
      <c r="G61" s="43">
        <f t="shared" si="38"/>
        <v>250</v>
      </c>
      <c r="H61" s="43">
        <f t="shared" si="38"/>
        <v>250</v>
      </c>
      <c r="I61" s="43">
        <f t="shared" si="38"/>
        <v>250</v>
      </c>
      <c r="J61" s="43">
        <f t="shared" si="38"/>
        <v>250</v>
      </c>
      <c r="K61" s="43">
        <f t="shared" si="38"/>
        <v>250</v>
      </c>
      <c r="L61" s="43">
        <f t="shared" si="38"/>
        <v>250</v>
      </c>
      <c r="M61" s="43">
        <f t="shared" si="38"/>
        <v>250</v>
      </c>
      <c r="N61" s="43">
        <f t="shared" si="38"/>
        <v>250</v>
      </c>
      <c r="O61" s="43">
        <f t="shared" si="38"/>
        <v>250</v>
      </c>
      <c r="P61" s="9"/>
      <c r="Q61" s="14"/>
    </row>
    <row r="62">
      <c r="A62" s="11" t="s">
        <v>39</v>
      </c>
      <c r="B62" s="42">
        <v>500.0</v>
      </c>
      <c r="C62" s="43">
        <f t="shared" ref="C62:O62" si="39">B62</f>
        <v>500</v>
      </c>
      <c r="D62" s="43">
        <f t="shared" si="39"/>
        <v>500</v>
      </c>
      <c r="E62" s="43">
        <f t="shared" si="39"/>
        <v>500</v>
      </c>
      <c r="F62" s="43">
        <f t="shared" si="39"/>
        <v>500</v>
      </c>
      <c r="G62" s="43">
        <f t="shared" si="39"/>
        <v>500</v>
      </c>
      <c r="H62" s="43">
        <f t="shared" si="39"/>
        <v>500</v>
      </c>
      <c r="I62" s="43">
        <f t="shared" si="39"/>
        <v>500</v>
      </c>
      <c r="J62" s="43">
        <f t="shared" si="39"/>
        <v>500</v>
      </c>
      <c r="K62" s="43">
        <f t="shared" si="39"/>
        <v>500</v>
      </c>
      <c r="L62" s="43">
        <f t="shared" si="39"/>
        <v>500</v>
      </c>
      <c r="M62" s="43">
        <f t="shared" si="39"/>
        <v>500</v>
      </c>
      <c r="N62" s="43">
        <f t="shared" si="39"/>
        <v>500</v>
      </c>
      <c r="O62" s="43">
        <f t="shared" si="39"/>
        <v>500</v>
      </c>
      <c r="P62" s="9"/>
      <c r="Q62" s="14"/>
    </row>
    <row r="63">
      <c r="B63" s="11"/>
      <c r="C63" s="11"/>
      <c r="D63" s="11"/>
      <c r="P63" s="9"/>
      <c r="Q63" s="14"/>
    </row>
    <row r="64">
      <c r="A64" s="39" t="s">
        <v>40</v>
      </c>
      <c r="B64" s="40"/>
      <c r="C64" s="40"/>
      <c r="D64" s="40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9"/>
      <c r="Q64" s="14"/>
    </row>
    <row r="65">
      <c r="A65" s="44" t="s">
        <v>41</v>
      </c>
      <c r="B65" s="11"/>
      <c r="C65" s="11"/>
      <c r="D65" s="11"/>
      <c r="P65" s="9"/>
      <c r="Q65" s="14"/>
    </row>
    <row r="66">
      <c r="A66" s="11" t="s">
        <v>42</v>
      </c>
      <c r="B66" s="12">
        <v>0.5</v>
      </c>
      <c r="C66" s="22">
        <f>C43*0.5</f>
        <v>285.8796296</v>
      </c>
      <c r="D66" s="22">
        <f t="shared" ref="D66:O66" si="40">D43*0.6</f>
        <v>361.1111111</v>
      </c>
      <c r="E66" s="22">
        <f t="shared" si="40"/>
        <v>379.1666667</v>
      </c>
      <c r="F66" s="22">
        <f t="shared" si="40"/>
        <v>397.2222222</v>
      </c>
      <c r="G66" s="22">
        <f t="shared" si="40"/>
        <v>415.2777778</v>
      </c>
      <c r="H66" s="22">
        <f t="shared" si="40"/>
        <v>433.3333333</v>
      </c>
      <c r="I66" s="22">
        <f t="shared" si="40"/>
        <v>451.3888889</v>
      </c>
      <c r="J66" s="22">
        <f t="shared" si="40"/>
        <v>469.4444444</v>
      </c>
      <c r="K66" s="22">
        <f t="shared" si="40"/>
        <v>487.5</v>
      </c>
      <c r="L66" s="22">
        <f t="shared" si="40"/>
        <v>505.5555556</v>
      </c>
      <c r="M66" s="22">
        <f t="shared" si="40"/>
        <v>523.6111111</v>
      </c>
      <c r="N66" s="22">
        <f t="shared" si="40"/>
        <v>541.6666667</v>
      </c>
      <c r="O66" s="22">
        <f t="shared" si="40"/>
        <v>559.7222222</v>
      </c>
      <c r="P66" s="9" t="b">
        <f t="shared" ref="P66:P70" si="42">round(O66,0)=round(Q66,0)</f>
        <v>1</v>
      </c>
      <c r="Q66" s="25">
        <v>560.0</v>
      </c>
      <c r="S66" s="45">
        <f t="shared" ref="S66:S70" si="43">Q66</f>
        <v>560</v>
      </c>
    </row>
    <row r="67">
      <c r="A67" s="11" t="s">
        <v>43</v>
      </c>
      <c r="B67" s="12">
        <v>0.2</v>
      </c>
      <c r="C67" s="22">
        <f t="shared" ref="C67:O67" si="41">C66*0.2</f>
        <v>57.17592593</v>
      </c>
      <c r="D67" s="22">
        <f t="shared" si="41"/>
        <v>72.22222222</v>
      </c>
      <c r="E67" s="22">
        <f t="shared" si="41"/>
        <v>75.83333333</v>
      </c>
      <c r="F67" s="22">
        <f t="shared" si="41"/>
        <v>79.44444444</v>
      </c>
      <c r="G67" s="22">
        <f t="shared" si="41"/>
        <v>83.05555556</v>
      </c>
      <c r="H67" s="22">
        <f t="shared" si="41"/>
        <v>86.66666667</v>
      </c>
      <c r="I67" s="22">
        <f t="shared" si="41"/>
        <v>90.27777778</v>
      </c>
      <c r="J67" s="22">
        <f t="shared" si="41"/>
        <v>93.88888889</v>
      </c>
      <c r="K67" s="22">
        <f t="shared" si="41"/>
        <v>97.5</v>
      </c>
      <c r="L67" s="22">
        <f t="shared" si="41"/>
        <v>101.1111111</v>
      </c>
      <c r="M67" s="22">
        <f t="shared" si="41"/>
        <v>104.7222222</v>
      </c>
      <c r="N67" s="22">
        <f t="shared" si="41"/>
        <v>108.3333333</v>
      </c>
      <c r="O67" s="22">
        <f t="shared" si="41"/>
        <v>111.9444444</v>
      </c>
      <c r="P67" s="9" t="b">
        <f t="shared" si="42"/>
        <v>1</v>
      </c>
      <c r="Q67" s="25">
        <v>112.0</v>
      </c>
      <c r="S67" s="45">
        <f t="shared" si="43"/>
        <v>112</v>
      </c>
    </row>
    <row r="68">
      <c r="A68" s="16" t="s">
        <v>10</v>
      </c>
      <c r="B68" s="17">
        <v>0.8</v>
      </c>
      <c r="C68" s="22">
        <f t="shared" ref="C68:O68" si="44">C67*0.8</f>
        <v>45.74074074</v>
      </c>
      <c r="D68" s="22">
        <f t="shared" si="44"/>
        <v>57.77777778</v>
      </c>
      <c r="E68" s="22">
        <f t="shared" si="44"/>
        <v>60.66666667</v>
      </c>
      <c r="F68" s="22">
        <f t="shared" si="44"/>
        <v>63.55555556</v>
      </c>
      <c r="G68" s="22">
        <f t="shared" si="44"/>
        <v>66.44444444</v>
      </c>
      <c r="H68" s="22">
        <f t="shared" si="44"/>
        <v>69.33333333</v>
      </c>
      <c r="I68" s="22">
        <f t="shared" si="44"/>
        <v>72.22222222</v>
      </c>
      <c r="J68" s="22">
        <f t="shared" si="44"/>
        <v>75.11111111</v>
      </c>
      <c r="K68" s="22">
        <f t="shared" si="44"/>
        <v>78</v>
      </c>
      <c r="L68" s="22">
        <f t="shared" si="44"/>
        <v>80.88888889</v>
      </c>
      <c r="M68" s="22">
        <f t="shared" si="44"/>
        <v>83.77777778</v>
      </c>
      <c r="N68" s="22">
        <f t="shared" si="44"/>
        <v>86.66666667</v>
      </c>
      <c r="O68" s="22">
        <f t="shared" si="44"/>
        <v>89.55555556</v>
      </c>
      <c r="P68" s="9" t="b">
        <f t="shared" si="42"/>
        <v>1</v>
      </c>
      <c r="Q68" s="25">
        <v>90.0</v>
      </c>
      <c r="S68" s="45">
        <f t="shared" si="43"/>
        <v>90</v>
      </c>
    </row>
    <row r="69">
      <c r="A69" s="16" t="s">
        <v>11</v>
      </c>
      <c r="B69" s="17">
        <v>0.18</v>
      </c>
      <c r="C69" s="22">
        <f t="shared" ref="C69:O69" si="45">C67*0.18</f>
        <v>10.29166667</v>
      </c>
      <c r="D69" s="22">
        <f t="shared" si="45"/>
        <v>13</v>
      </c>
      <c r="E69" s="22">
        <f t="shared" si="45"/>
        <v>13.65</v>
      </c>
      <c r="F69" s="22">
        <f t="shared" si="45"/>
        <v>14.3</v>
      </c>
      <c r="G69" s="22">
        <f t="shared" si="45"/>
        <v>14.95</v>
      </c>
      <c r="H69" s="22">
        <f t="shared" si="45"/>
        <v>15.6</v>
      </c>
      <c r="I69" s="22">
        <f t="shared" si="45"/>
        <v>16.25</v>
      </c>
      <c r="J69" s="22">
        <f t="shared" si="45"/>
        <v>16.9</v>
      </c>
      <c r="K69" s="22">
        <f t="shared" si="45"/>
        <v>17.55</v>
      </c>
      <c r="L69" s="22">
        <f t="shared" si="45"/>
        <v>18.2</v>
      </c>
      <c r="M69" s="22">
        <f t="shared" si="45"/>
        <v>18.85</v>
      </c>
      <c r="N69" s="22">
        <f t="shared" si="45"/>
        <v>19.5</v>
      </c>
      <c r="O69" s="22">
        <f t="shared" si="45"/>
        <v>20.15</v>
      </c>
      <c r="P69" s="9" t="b">
        <f t="shared" si="42"/>
        <v>1</v>
      </c>
      <c r="Q69" s="25">
        <v>20.0</v>
      </c>
      <c r="S69" s="45">
        <f t="shared" si="43"/>
        <v>20</v>
      </c>
    </row>
    <row r="70">
      <c r="A70" s="16" t="s">
        <v>12</v>
      </c>
      <c r="B70" s="17">
        <v>0.02</v>
      </c>
      <c r="C70" s="22">
        <f t="shared" ref="C70:O70" si="46">C67*0.02</f>
        <v>1.143518519</v>
      </c>
      <c r="D70" s="22">
        <f t="shared" si="46"/>
        <v>1.444444444</v>
      </c>
      <c r="E70" s="22">
        <f t="shared" si="46"/>
        <v>1.516666667</v>
      </c>
      <c r="F70" s="22">
        <f t="shared" si="46"/>
        <v>1.588888889</v>
      </c>
      <c r="G70" s="22">
        <f t="shared" si="46"/>
        <v>1.661111111</v>
      </c>
      <c r="H70" s="22">
        <f t="shared" si="46"/>
        <v>1.733333333</v>
      </c>
      <c r="I70" s="22">
        <f t="shared" si="46"/>
        <v>1.805555556</v>
      </c>
      <c r="J70" s="22">
        <f t="shared" si="46"/>
        <v>1.877777778</v>
      </c>
      <c r="K70" s="22">
        <f t="shared" si="46"/>
        <v>1.95</v>
      </c>
      <c r="L70" s="22">
        <f t="shared" si="46"/>
        <v>2.022222222</v>
      </c>
      <c r="M70" s="22">
        <f t="shared" si="46"/>
        <v>2.094444444</v>
      </c>
      <c r="N70" s="22">
        <f t="shared" si="46"/>
        <v>2.166666667</v>
      </c>
      <c r="O70" s="22">
        <f t="shared" si="46"/>
        <v>2.238888889</v>
      </c>
      <c r="P70" s="9" t="b">
        <f t="shared" si="42"/>
        <v>1</v>
      </c>
      <c r="Q70" s="25">
        <v>2.0</v>
      </c>
      <c r="S70" s="45">
        <f t="shared" si="43"/>
        <v>2</v>
      </c>
    </row>
    <row r="71">
      <c r="A71" s="44" t="s">
        <v>44</v>
      </c>
      <c r="B71" s="11"/>
      <c r="C71" s="11"/>
      <c r="P71" s="9"/>
      <c r="Q71" s="25"/>
    </row>
    <row r="72">
      <c r="A72" s="11" t="s">
        <v>42</v>
      </c>
      <c r="B72" s="12">
        <v>0.3</v>
      </c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3"/>
      <c r="P72" s="9" t="b">
        <f t="shared" ref="P72:P75" si="47">round(O72,0)=round(Q72,0)</f>
        <v>0</v>
      </c>
      <c r="Q72" s="25">
        <v>664.0</v>
      </c>
      <c r="S72" s="45">
        <f t="shared" ref="S72:S78" si="48">Q72</f>
        <v>664</v>
      </c>
    </row>
    <row r="73">
      <c r="A73" s="11" t="s">
        <v>43</v>
      </c>
      <c r="B73" s="12">
        <v>0.4</v>
      </c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9" t="b">
        <f t="shared" si="47"/>
        <v>0</v>
      </c>
      <c r="Q73" s="25">
        <v>265.0</v>
      </c>
      <c r="S73" s="45">
        <f t="shared" si="48"/>
        <v>265</v>
      </c>
    </row>
    <row r="74">
      <c r="A74" s="16" t="s">
        <v>11</v>
      </c>
      <c r="B74" s="17">
        <v>0.95</v>
      </c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9" t="b">
        <f t="shared" si="47"/>
        <v>0</v>
      </c>
      <c r="Q74" s="25">
        <v>252.0</v>
      </c>
      <c r="S74" s="45">
        <f t="shared" si="48"/>
        <v>252</v>
      </c>
    </row>
    <row r="75">
      <c r="A75" s="16" t="s">
        <v>12</v>
      </c>
      <c r="B75" s="17">
        <v>0.05</v>
      </c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9" t="b">
        <f t="shared" si="47"/>
        <v>0</v>
      </c>
      <c r="Q75" s="25">
        <v>13.0</v>
      </c>
      <c r="S75" s="45">
        <f t="shared" si="48"/>
        <v>13</v>
      </c>
    </row>
    <row r="76">
      <c r="A76" s="44" t="s">
        <v>45</v>
      </c>
      <c r="B76" s="11"/>
      <c r="C76" s="27"/>
      <c r="D76" s="27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46"/>
      <c r="Q76" s="25"/>
      <c r="S76" s="45" t="str">
        <f t="shared" si="48"/>
        <v/>
      </c>
    </row>
    <row r="77">
      <c r="A77" s="11" t="s">
        <v>42</v>
      </c>
      <c r="B77" s="12">
        <v>0.3</v>
      </c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9" t="b">
        <f t="shared" ref="P77:P78" si="49">round(O77,0)=round(Q77,0)</f>
        <v>0</v>
      </c>
      <c r="Q77" s="25">
        <v>325.0</v>
      </c>
      <c r="S77" s="45">
        <f t="shared" si="48"/>
        <v>325</v>
      </c>
    </row>
    <row r="78">
      <c r="A78" s="11" t="s">
        <v>46</v>
      </c>
      <c r="B78" s="12">
        <v>0.05</v>
      </c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9" t="b">
        <f t="shared" si="49"/>
        <v>0</v>
      </c>
      <c r="Q78" s="25">
        <v>16.0</v>
      </c>
      <c r="S78" s="45">
        <f t="shared" si="48"/>
        <v>16</v>
      </c>
    </row>
    <row r="79">
      <c r="B79" s="11"/>
      <c r="C79" s="11"/>
      <c r="D79" s="11"/>
      <c r="P79" s="9"/>
      <c r="Q79" s="14"/>
    </row>
    <row r="80">
      <c r="A80" s="39" t="s">
        <v>47</v>
      </c>
      <c r="B80" s="40"/>
      <c r="C80" s="40"/>
      <c r="D80" s="40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9"/>
      <c r="Q80" s="21"/>
      <c r="R80" s="24"/>
    </row>
    <row r="81">
      <c r="A81" s="44" t="s">
        <v>45</v>
      </c>
      <c r="B81" s="11"/>
      <c r="C81" s="27"/>
      <c r="D81" s="27"/>
      <c r="E81" s="27"/>
      <c r="F81" s="27"/>
      <c r="G81" s="27"/>
      <c r="H81" s="27"/>
      <c r="I81" s="27"/>
      <c r="J81" s="27"/>
      <c r="K81" s="27"/>
      <c r="L81" s="27"/>
      <c r="M81" s="27"/>
      <c r="N81" s="27"/>
      <c r="O81" s="27"/>
      <c r="P81" s="9"/>
      <c r="Q81" s="21">
        <v>1083.0</v>
      </c>
      <c r="R81" s="24"/>
    </row>
    <row r="82">
      <c r="A82" s="11" t="s">
        <v>48</v>
      </c>
      <c r="B82" s="12">
        <v>0.05</v>
      </c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9" t="b">
        <f t="shared" ref="P82:P83" si="50">round(O82,0)=round(Q82,0)</f>
        <v>0</v>
      </c>
      <c r="Q82" s="25">
        <v>54.0</v>
      </c>
    </row>
    <row r="83">
      <c r="A83" s="11" t="s">
        <v>49</v>
      </c>
      <c r="B83" s="12">
        <v>0.9</v>
      </c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9" t="b">
        <f t="shared" si="50"/>
        <v>0</v>
      </c>
      <c r="Q83" s="25">
        <v>49.0</v>
      </c>
    </row>
    <row r="84">
      <c r="B84" s="11"/>
      <c r="C84" s="27"/>
      <c r="D84" s="27"/>
      <c r="E84" s="27"/>
      <c r="F84" s="27"/>
      <c r="G84" s="27"/>
      <c r="H84" s="27"/>
      <c r="I84" s="27"/>
      <c r="J84" s="27"/>
      <c r="K84" s="27"/>
      <c r="L84" s="27"/>
      <c r="M84" s="27"/>
      <c r="N84" s="27"/>
      <c r="O84" s="27"/>
      <c r="P84" s="9"/>
      <c r="Q84" s="25"/>
    </row>
    <row r="85">
      <c r="A85" s="44" t="s">
        <v>50</v>
      </c>
      <c r="B85" s="11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9"/>
      <c r="Q85" s="25">
        <v>85.0</v>
      </c>
    </row>
    <row r="86">
      <c r="A86" s="11" t="s">
        <v>48</v>
      </c>
      <c r="B86" s="12">
        <v>0.4</v>
      </c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9" t="b">
        <f t="shared" ref="P86:P89" si="51">round(O86,0)=round(Q86,0)</f>
        <v>0</v>
      </c>
      <c r="Q86" s="21">
        <v>34.0</v>
      </c>
      <c r="R86" s="24"/>
    </row>
    <row r="87">
      <c r="A87" s="11" t="s">
        <v>51</v>
      </c>
      <c r="B87" s="12">
        <v>0.9</v>
      </c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9" t="b">
        <f t="shared" si="51"/>
        <v>0</v>
      </c>
      <c r="Q87" s="21">
        <v>30.0</v>
      </c>
      <c r="R87" s="24"/>
    </row>
    <row r="88">
      <c r="A88" s="16" t="s">
        <v>10</v>
      </c>
      <c r="B88" s="17">
        <v>0.1</v>
      </c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9" t="b">
        <f t="shared" si="51"/>
        <v>0</v>
      </c>
      <c r="Q88" s="25">
        <v>3.0</v>
      </c>
    </row>
    <row r="89">
      <c r="A89" s="16" t="s">
        <v>11</v>
      </c>
      <c r="B89" s="17">
        <v>0.9</v>
      </c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9" t="b">
        <f t="shared" si="51"/>
        <v>0</v>
      </c>
      <c r="Q89" s="25">
        <v>27.0</v>
      </c>
    </row>
    <row r="90">
      <c r="B90" s="11"/>
      <c r="C90" s="11"/>
      <c r="D90" s="11"/>
      <c r="P90" s="9"/>
      <c r="Q90" s="14"/>
    </row>
    <row r="91">
      <c r="A91" s="39" t="s">
        <v>52</v>
      </c>
      <c r="B91" s="40"/>
      <c r="C91" s="40"/>
      <c r="D91" s="40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9"/>
      <c r="Q91" s="14"/>
    </row>
    <row r="92">
      <c r="A92" s="44" t="s">
        <v>44</v>
      </c>
      <c r="B92" s="11"/>
      <c r="C92" s="11"/>
      <c r="D92" s="11"/>
      <c r="P92" s="9"/>
      <c r="Q92" s="25"/>
    </row>
    <row r="93">
      <c r="A93" s="11" t="s">
        <v>53</v>
      </c>
      <c r="B93" s="47">
        <v>0.2</v>
      </c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9" t="b">
        <f t="shared" ref="P93:P94" si="52">round(O93,0)=round(Q93,0)</f>
        <v>0</v>
      </c>
      <c r="Q93" s="25">
        <v>442.0</v>
      </c>
    </row>
    <row r="94">
      <c r="A94" s="11" t="s">
        <v>54</v>
      </c>
      <c r="B94" s="12">
        <v>0.9</v>
      </c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9" t="b">
        <f t="shared" si="52"/>
        <v>0</v>
      </c>
      <c r="Q94" s="25">
        <v>398.0</v>
      </c>
    </row>
    <row r="95">
      <c r="A95" s="11"/>
      <c r="B95" s="11"/>
      <c r="C95" s="27"/>
      <c r="D95" s="27"/>
      <c r="E95" s="27"/>
      <c r="F95" s="27"/>
      <c r="G95" s="27"/>
      <c r="H95" s="27"/>
      <c r="I95" s="27"/>
      <c r="J95" s="27"/>
      <c r="K95" s="27"/>
      <c r="L95" s="27"/>
      <c r="M95" s="27"/>
      <c r="N95" s="27"/>
      <c r="O95" s="27"/>
      <c r="P95" s="46"/>
      <c r="Q95" s="14"/>
    </row>
    <row r="96">
      <c r="A96" s="44" t="s">
        <v>45</v>
      </c>
      <c r="B96" s="11"/>
      <c r="C96" s="27"/>
      <c r="D96" s="27"/>
      <c r="E96" s="27"/>
      <c r="F96" s="27"/>
      <c r="G96" s="27"/>
      <c r="H96" s="27"/>
      <c r="I96" s="27"/>
      <c r="J96" s="27"/>
      <c r="K96" s="27"/>
      <c r="L96" s="27"/>
      <c r="M96" s="27"/>
      <c r="N96" s="27"/>
      <c r="O96" s="27"/>
      <c r="P96" s="46"/>
      <c r="Q96" s="25"/>
    </row>
    <row r="97">
      <c r="A97" s="11" t="s">
        <v>53</v>
      </c>
      <c r="B97" s="47">
        <v>0.45</v>
      </c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9" t="b">
        <f t="shared" ref="P97:P98" si="53">round(O97,0)=round(Q97,0)</f>
        <v>0</v>
      </c>
      <c r="Q97" s="25">
        <v>488.0</v>
      </c>
    </row>
    <row r="98">
      <c r="A98" s="11" t="s">
        <v>54</v>
      </c>
      <c r="B98" s="12">
        <v>0.85</v>
      </c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9" t="b">
        <f t="shared" si="53"/>
        <v>0</v>
      </c>
      <c r="Q98" s="25">
        <v>414.0</v>
      </c>
    </row>
    <row r="99">
      <c r="A99" s="11"/>
      <c r="B99" s="11"/>
      <c r="C99" s="27"/>
      <c r="D99" s="27"/>
      <c r="E99" s="27"/>
      <c r="F99" s="27"/>
      <c r="G99" s="27"/>
      <c r="H99" s="27"/>
      <c r="I99" s="27"/>
      <c r="J99" s="27"/>
      <c r="K99" s="27"/>
      <c r="L99" s="27"/>
      <c r="M99" s="27"/>
      <c r="N99" s="27"/>
      <c r="O99" s="27"/>
      <c r="P99" s="46"/>
      <c r="Q99" s="14"/>
    </row>
    <row r="100">
      <c r="A100" s="44" t="s">
        <v>50</v>
      </c>
      <c r="B100" s="11"/>
      <c r="C100" s="27"/>
      <c r="D100" s="27"/>
      <c r="E100" s="27"/>
      <c r="F100" s="27"/>
      <c r="G100" s="27"/>
      <c r="H100" s="27"/>
      <c r="I100" s="27"/>
      <c r="J100" s="27"/>
      <c r="K100" s="27"/>
      <c r="L100" s="27"/>
      <c r="M100" s="27"/>
      <c r="N100" s="27"/>
      <c r="O100" s="27"/>
      <c r="P100" s="46"/>
      <c r="Q100" s="25"/>
    </row>
    <row r="101">
      <c r="A101" s="11" t="s">
        <v>53</v>
      </c>
      <c r="B101" s="47">
        <v>0.3</v>
      </c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9" t="b">
        <f t="shared" ref="P101:P102" si="54">round(O101,0)=round(Q101,0)</f>
        <v>0</v>
      </c>
      <c r="Q101" s="25">
        <v>25.0</v>
      </c>
    </row>
    <row r="102">
      <c r="A102" s="11" t="s">
        <v>54</v>
      </c>
      <c r="B102" s="13">
        <v>0.8</v>
      </c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9" t="b">
        <f t="shared" si="54"/>
        <v>0</v>
      </c>
      <c r="Q102" s="25">
        <v>20.0</v>
      </c>
    </row>
    <row r="103">
      <c r="B103" s="11"/>
      <c r="C103" s="11"/>
      <c r="D103" s="11"/>
      <c r="P103" s="9"/>
      <c r="Q103" s="14"/>
    </row>
    <row r="104">
      <c r="A104" s="48" t="s">
        <v>55</v>
      </c>
      <c r="B104" s="49"/>
      <c r="C104" s="49"/>
      <c r="D104" s="49"/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9"/>
      <c r="Q104" s="25"/>
    </row>
    <row r="105">
      <c r="A105" s="11" t="s">
        <v>56</v>
      </c>
      <c r="B105" s="50"/>
      <c r="C105" s="51"/>
      <c r="D105" s="52"/>
      <c r="E105" s="52"/>
      <c r="F105" s="52"/>
      <c r="G105" s="52"/>
      <c r="H105" s="52"/>
      <c r="I105" s="52"/>
      <c r="J105" s="52"/>
      <c r="K105" s="52"/>
      <c r="L105" s="52"/>
      <c r="M105" s="52"/>
      <c r="N105" s="52"/>
      <c r="O105" s="53"/>
      <c r="P105" s="9" t="b">
        <f t="shared" ref="P105:P107" si="55">round(O105,0)=round(Q105,0)</f>
        <v>0</v>
      </c>
      <c r="Q105" s="25">
        <v>903.0</v>
      </c>
    </row>
    <row r="106">
      <c r="A106" s="11" t="s">
        <v>57</v>
      </c>
      <c r="B106" s="50"/>
      <c r="C106" s="54"/>
      <c r="D106" s="52"/>
      <c r="E106" s="52"/>
      <c r="F106" s="52"/>
      <c r="G106" s="52"/>
      <c r="H106" s="52"/>
      <c r="I106" s="52"/>
      <c r="J106" s="52"/>
      <c r="K106" s="52"/>
      <c r="L106" s="52"/>
      <c r="M106" s="52"/>
      <c r="N106" s="52"/>
      <c r="O106" s="53"/>
      <c r="P106" s="9" t="b">
        <f t="shared" si="55"/>
        <v>0</v>
      </c>
      <c r="Q106" s="21">
        <v>216.0</v>
      </c>
      <c r="R106" s="24"/>
    </row>
    <row r="107">
      <c r="A107" s="15" t="s">
        <v>58</v>
      </c>
      <c r="B107" s="50"/>
      <c r="C107" s="55">
        <v>8561.0</v>
      </c>
      <c r="D107" s="52"/>
      <c r="E107" s="52"/>
      <c r="F107" s="52"/>
      <c r="G107" s="52"/>
      <c r="H107" s="52"/>
      <c r="I107" s="52"/>
      <c r="J107" s="52"/>
      <c r="K107" s="52"/>
      <c r="L107" s="52"/>
      <c r="M107" s="52"/>
      <c r="N107" s="52"/>
      <c r="O107" s="53"/>
      <c r="P107" s="9" t="b">
        <f t="shared" si="55"/>
        <v>0</v>
      </c>
      <c r="Q107" s="21">
        <v>1119.0</v>
      </c>
      <c r="R107" s="24"/>
    </row>
    <row r="108">
      <c r="A108" s="11"/>
      <c r="B108" s="50"/>
      <c r="C108" s="50"/>
      <c r="D108" s="50"/>
      <c r="E108" s="50"/>
      <c r="F108" s="50"/>
      <c r="G108" s="50"/>
      <c r="H108" s="50"/>
      <c r="I108" s="50"/>
      <c r="J108" s="50"/>
      <c r="K108" s="50"/>
      <c r="L108" s="50"/>
      <c r="M108" s="50"/>
      <c r="N108" s="50"/>
      <c r="O108" s="50"/>
      <c r="P108" s="9"/>
      <c r="Q108" s="25"/>
    </row>
    <row r="109">
      <c r="A109" s="11" t="s">
        <v>59</v>
      </c>
      <c r="B109" s="50"/>
      <c r="C109" s="50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9" t="b">
        <f>round(O109,0)=round(Q109,0)</f>
        <v>0</v>
      </c>
      <c r="Q109" s="25">
        <v>865.0</v>
      </c>
    </row>
    <row r="110">
      <c r="A110" s="11" t="s">
        <v>60</v>
      </c>
      <c r="B110" s="12">
        <v>0.8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9"/>
      <c r="Q110" s="14"/>
    </row>
    <row r="111">
      <c r="A111" s="51"/>
      <c r="B111" s="57"/>
      <c r="C111" s="50"/>
      <c r="D111" s="50"/>
      <c r="E111" s="50"/>
      <c r="F111" s="50"/>
      <c r="G111" s="50"/>
      <c r="H111" s="50"/>
      <c r="I111" s="50"/>
      <c r="J111" s="50"/>
      <c r="K111" s="50"/>
      <c r="L111" s="50"/>
      <c r="M111" s="50"/>
      <c r="N111" s="50"/>
      <c r="O111" s="50"/>
      <c r="P111" s="9"/>
      <c r="Q111" s="14"/>
    </row>
    <row r="112">
      <c r="A112" s="48" t="s">
        <v>61</v>
      </c>
      <c r="B112" s="49"/>
      <c r="C112" s="49"/>
      <c r="D112" s="49"/>
      <c r="E112" s="49"/>
      <c r="F112" s="49"/>
      <c r="G112" s="49"/>
      <c r="H112" s="49"/>
      <c r="I112" s="49"/>
      <c r="J112" s="49"/>
      <c r="K112" s="49"/>
      <c r="L112" s="49"/>
      <c r="M112" s="49"/>
      <c r="N112" s="49"/>
      <c r="O112" s="49"/>
      <c r="P112" s="9"/>
      <c r="Q112" s="14"/>
    </row>
    <row r="113">
      <c r="A113" s="58" t="s">
        <v>62</v>
      </c>
      <c r="B113" s="50"/>
      <c r="C113" s="50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9"/>
      <c r="Q113" s="25"/>
    </row>
    <row r="114">
      <c r="A114" s="60" t="s">
        <v>63</v>
      </c>
      <c r="B114" s="61"/>
      <c r="C114" s="61"/>
      <c r="D114" s="62"/>
      <c r="E114" s="62"/>
      <c r="F114" s="62"/>
      <c r="G114" s="62"/>
      <c r="H114" s="62"/>
      <c r="I114" s="62"/>
      <c r="J114" s="62"/>
      <c r="K114" s="62"/>
      <c r="L114" s="62"/>
      <c r="M114" s="62"/>
      <c r="N114" s="62"/>
      <c r="O114" s="62"/>
      <c r="P114" s="9" t="b">
        <f t="shared" ref="P114:P116" si="56">round(O114,0)=round(Q114,0)</f>
        <v>0</v>
      </c>
      <c r="Q114" s="25">
        <v>501.0</v>
      </c>
    </row>
    <row r="115">
      <c r="A115" s="60" t="s">
        <v>64</v>
      </c>
      <c r="B115" s="61"/>
      <c r="C115" s="61"/>
      <c r="D115" s="62"/>
      <c r="E115" s="62"/>
      <c r="F115" s="62"/>
      <c r="G115" s="62"/>
      <c r="H115" s="62"/>
      <c r="I115" s="62"/>
      <c r="J115" s="62"/>
      <c r="K115" s="62"/>
      <c r="L115" s="62"/>
      <c r="M115" s="62"/>
      <c r="N115" s="62"/>
      <c r="O115" s="62"/>
      <c r="P115" s="9" t="b">
        <f t="shared" si="56"/>
        <v>0</v>
      </c>
      <c r="Q115" s="25">
        <v>159.0</v>
      </c>
    </row>
    <row r="116">
      <c r="A116" s="60" t="s">
        <v>65</v>
      </c>
      <c r="B116" s="61"/>
      <c r="C116" s="61"/>
      <c r="D116" s="62"/>
      <c r="E116" s="62"/>
      <c r="F116" s="62"/>
      <c r="G116" s="62"/>
      <c r="H116" s="62"/>
      <c r="I116" s="62"/>
      <c r="J116" s="62"/>
      <c r="K116" s="62"/>
      <c r="L116" s="62"/>
      <c r="M116" s="62"/>
      <c r="N116" s="62"/>
      <c r="O116" s="62"/>
      <c r="P116" s="9" t="b">
        <f t="shared" si="56"/>
        <v>0</v>
      </c>
      <c r="Q116" s="25">
        <v>18.0</v>
      </c>
    </row>
    <row r="117">
      <c r="A117" s="50"/>
      <c r="B117" s="50"/>
      <c r="C117" s="50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9"/>
      <c r="Q117" s="14"/>
    </row>
    <row r="118">
      <c r="A118" s="63" t="s">
        <v>66</v>
      </c>
      <c r="B118" s="50"/>
      <c r="C118" s="50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9"/>
      <c r="Q118" s="21"/>
      <c r="R118" s="24"/>
    </row>
    <row r="119">
      <c r="A119" s="60" t="s">
        <v>63</v>
      </c>
      <c r="B119" s="50"/>
      <c r="C119" s="50"/>
      <c r="D119" s="64"/>
      <c r="E119" s="64"/>
      <c r="F119" s="64"/>
      <c r="G119" s="64"/>
      <c r="H119" s="64"/>
      <c r="I119" s="64"/>
      <c r="J119" s="64"/>
      <c r="K119" s="64"/>
      <c r="L119" s="64"/>
      <c r="M119" s="64"/>
      <c r="N119" s="64"/>
      <c r="O119" s="65"/>
      <c r="P119" s="9" t="b">
        <f t="shared" ref="P119:P121" si="57">round(O119,0)=round(Q119,0)</f>
        <v>0</v>
      </c>
      <c r="Q119" s="21">
        <v>1712.0</v>
      </c>
      <c r="R119" s="24"/>
    </row>
    <row r="120">
      <c r="A120" s="60" t="s">
        <v>64</v>
      </c>
      <c r="B120" s="50"/>
      <c r="C120" s="50"/>
      <c r="D120" s="64"/>
      <c r="E120" s="64"/>
      <c r="F120" s="64"/>
      <c r="G120" s="64"/>
      <c r="H120" s="64"/>
      <c r="I120" s="64"/>
      <c r="J120" s="64"/>
      <c r="K120" s="64"/>
      <c r="L120" s="64"/>
      <c r="M120" s="64"/>
      <c r="N120" s="64"/>
      <c r="O120" s="65"/>
      <c r="P120" s="9" t="b">
        <f t="shared" si="57"/>
        <v>0</v>
      </c>
      <c r="Q120" s="25">
        <v>924.0</v>
      </c>
    </row>
    <row r="121">
      <c r="A121" s="60" t="s">
        <v>65</v>
      </c>
      <c r="B121" s="50"/>
      <c r="C121" s="50"/>
      <c r="D121" s="64"/>
      <c r="E121" s="64"/>
      <c r="F121" s="64"/>
      <c r="G121" s="64"/>
      <c r="H121" s="64"/>
      <c r="I121" s="64"/>
      <c r="J121" s="64"/>
      <c r="K121" s="64"/>
      <c r="L121" s="64"/>
      <c r="M121" s="64"/>
      <c r="N121" s="64"/>
      <c r="O121" s="65"/>
      <c r="P121" s="9" t="b">
        <f t="shared" si="57"/>
        <v>0</v>
      </c>
      <c r="Q121" s="25">
        <v>67.0</v>
      </c>
    </row>
    <row r="122">
      <c r="A122" s="60"/>
      <c r="B122" s="50"/>
      <c r="C122" s="61"/>
      <c r="D122" s="66"/>
      <c r="E122" s="66"/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9"/>
      <c r="Q122" s="21"/>
      <c r="R122" s="24"/>
    </row>
    <row r="123">
      <c r="A123" s="63" t="s">
        <v>67</v>
      </c>
      <c r="B123" s="50"/>
      <c r="C123" s="55">
        <f>sum(C124:C126)</f>
        <v>9791</v>
      </c>
      <c r="D123" s="65"/>
      <c r="E123" s="65"/>
      <c r="F123" s="65"/>
      <c r="G123" s="65"/>
      <c r="H123" s="65"/>
      <c r="I123" s="65"/>
      <c r="J123" s="65"/>
      <c r="K123" s="65"/>
      <c r="L123" s="65"/>
      <c r="M123" s="65"/>
      <c r="N123" s="65"/>
      <c r="O123" s="65"/>
      <c r="P123" s="9" t="b">
        <f t="shared" ref="P123:P126" si="58">round(O123,0)=round(Q123,0)</f>
        <v>0</v>
      </c>
      <c r="Q123" s="21">
        <v>3380.0</v>
      </c>
      <c r="R123" s="24"/>
    </row>
    <row r="124">
      <c r="A124" s="60" t="s">
        <v>63</v>
      </c>
      <c r="B124" s="50"/>
      <c r="C124" s="55">
        <v>6961.0</v>
      </c>
      <c r="D124" s="65"/>
      <c r="E124" s="65"/>
      <c r="F124" s="65"/>
      <c r="G124" s="65"/>
      <c r="H124" s="65"/>
      <c r="I124" s="65"/>
      <c r="J124" s="65"/>
      <c r="K124" s="65"/>
      <c r="L124" s="65"/>
      <c r="M124" s="65"/>
      <c r="N124" s="65"/>
      <c r="O124" s="65"/>
      <c r="P124" s="9" t="b">
        <f t="shared" si="58"/>
        <v>0</v>
      </c>
      <c r="Q124" s="21">
        <v>2212.0</v>
      </c>
      <c r="R124" s="24"/>
    </row>
    <row r="125">
      <c r="A125" s="60" t="s">
        <v>64</v>
      </c>
      <c r="B125" s="50"/>
      <c r="C125" s="55">
        <v>2037.0</v>
      </c>
      <c r="D125" s="65"/>
      <c r="E125" s="65"/>
      <c r="F125" s="65"/>
      <c r="G125" s="65"/>
      <c r="H125" s="65"/>
      <c r="I125" s="65"/>
      <c r="J125" s="65"/>
      <c r="K125" s="65"/>
      <c r="L125" s="65"/>
      <c r="M125" s="65"/>
      <c r="N125" s="65"/>
      <c r="O125" s="65"/>
      <c r="P125" s="9" t="b">
        <f t="shared" si="58"/>
        <v>0</v>
      </c>
      <c r="Q125" s="21">
        <v>1083.0</v>
      </c>
      <c r="R125" s="24"/>
    </row>
    <row r="126">
      <c r="A126" s="60" t="s">
        <v>65</v>
      </c>
      <c r="B126" s="50"/>
      <c r="C126" s="55">
        <v>793.0</v>
      </c>
      <c r="D126" s="65"/>
      <c r="E126" s="65"/>
      <c r="F126" s="65"/>
      <c r="G126" s="65"/>
      <c r="H126" s="65"/>
      <c r="I126" s="65"/>
      <c r="J126" s="65"/>
      <c r="K126" s="65"/>
      <c r="L126" s="65"/>
      <c r="M126" s="65"/>
      <c r="N126" s="65"/>
      <c r="O126" s="65"/>
      <c r="P126" s="9" t="b">
        <f t="shared" si="58"/>
        <v>0</v>
      </c>
      <c r="Q126" s="25">
        <v>85.0</v>
      </c>
    </row>
    <row r="127">
      <c r="A127" s="67"/>
      <c r="B127" s="61"/>
      <c r="C127" s="61"/>
      <c r="D127" s="61"/>
      <c r="E127" s="61"/>
      <c r="F127" s="61"/>
      <c r="G127" s="61"/>
      <c r="H127" s="61"/>
      <c r="I127" s="61"/>
      <c r="J127" s="61"/>
      <c r="K127" s="61"/>
      <c r="L127" s="61"/>
      <c r="M127" s="61"/>
      <c r="N127" s="61"/>
      <c r="O127" s="61"/>
      <c r="P127" s="9"/>
      <c r="Q127" s="14"/>
    </row>
    <row r="128">
      <c r="A128" s="48" t="s">
        <v>68</v>
      </c>
      <c r="B128" s="49"/>
      <c r="C128" s="49"/>
      <c r="D128" s="49"/>
      <c r="E128" s="49"/>
      <c r="F128" s="49"/>
      <c r="G128" s="49"/>
      <c r="H128" s="49"/>
      <c r="I128" s="49"/>
      <c r="J128" s="49"/>
      <c r="K128" s="49"/>
      <c r="L128" s="49"/>
      <c r="M128" s="49"/>
      <c r="N128" s="49"/>
      <c r="O128" s="49"/>
      <c r="P128" s="9"/>
      <c r="Q128" s="14"/>
    </row>
    <row r="129">
      <c r="A129" s="67"/>
      <c r="B129" s="61"/>
      <c r="C129" s="61"/>
      <c r="D129" s="61"/>
      <c r="E129" s="61"/>
      <c r="F129" s="61"/>
      <c r="G129" s="61"/>
      <c r="H129" s="61"/>
      <c r="I129" s="61"/>
      <c r="J129" s="61"/>
      <c r="K129" s="61"/>
      <c r="L129" s="61"/>
      <c r="M129" s="61"/>
      <c r="N129" s="61"/>
      <c r="O129" s="61"/>
      <c r="P129" s="9"/>
      <c r="Q129" s="14"/>
    </row>
    <row r="130">
      <c r="A130" s="63" t="s">
        <v>69</v>
      </c>
      <c r="B130" s="50"/>
      <c r="C130" s="50"/>
      <c r="D130" s="68"/>
      <c r="E130" s="68"/>
      <c r="F130" s="68"/>
      <c r="G130" s="68"/>
      <c r="H130" s="68"/>
      <c r="I130" s="68"/>
      <c r="J130" s="68"/>
      <c r="K130" s="68"/>
      <c r="L130" s="68"/>
      <c r="M130" s="68"/>
      <c r="N130" s="68"/>
      <c r="O130" s="68"/>
      <c r="P130" s="9"/>
      <c r="Q130" s="25"/>
    </row>
    <row r="131">
      <c r="A131" s="69" t="s">
        <v>70</v>
      </c>
      <c r="B131" s="50"/>
      <c r="C131" s="64"/>
      <c r="D131" s="64"/>
      <c r="E131" s="64"/>
      <c r="F131" s="64"/>
      <c r="G131" s="64"/>
      <c r="H131" s="64"/>
      <c r="I131" s="64"/>
      <c r="J131" s="64"/>
      <c r="K131" s="64"/>
      <c r="L131" s="64"/>
      <c r="M131" s="64"/>
      <c r="N131" s="64"/>
      <c r="O131" s="65"/>
      <c r="P131" s="9" t="b">
        <f t="shared" ref="P131:P133" si="59">round(O131,0)=round(Q131,0)</f>
        <v>0</v>
      </c>
      <c r="Q131" s="25">
        <v>90.0</v>
      </c>
    </row>
    <row r="132">
      <c r="A132" s="69" t="s">
        <v>71</v>
      </c>
      <c r="B132" s="50"/>
      <c r="C132" s="64"/>
      <c r="D132" s="64"/>
      <c r="E132" s="64"/>
      <c r="F132" s="64"/>
      <c r="G132" s="64"/>
      <c r="H132" s="64"/>
      <c r="I132" s="64"/>
      <c r="J132" s="64"/>
      <c r="K132" s="64"/>
      <c r="L132" s="64"/>
      <c r="M132" s="64"/>
      <c r="N132" s="64"/>
      <c r="O132" s="65"/>
      <c r="P132" s="9" t="b">
        <f t="shared" si="59"/>
        <v>0</v>
      </c>
      <c r="Q132" s="25">
        <v>272.0</v>
      </c>
    </row>
    <row r="133">
      <c r="A133" s="69" t="s">
        <v>72</v>
      </c>
      <c r="B133" s="50"/>
      <c r="C133" s="64"/>
      <c r="D133" s="64"/>
      <c r="E133" s="64"/>
      <c r="F133" s="64"/>
      <c r="G133" s="64"/>
      <c r="H133" s="64"/>
      <c r="I133" s="64"/>
      <c r="J133" s="64"/>
      <c r="K133" s="64"/>
      <c r="L133" s="64"/>
      <c r="M133" s="64"/>
      <c r="N133" s="64"/>
      <c r="O133" s="65"/>
      <c r="P133" s="9" t="b">
        <f t="shared" si="59"/>
        <v>0</v>
      </c>
      <c r="Q133" s="25">
        <v>32.0</v>
      </c>
    </row>
    <row r="134">
      <c r="A134" s="63"/>
      <c r="B134" s="50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9"/>
      <c r="Q134" s="14"/>
    </row>
    <row r="135">
      <c r="A135" s="63" t="s">
        <v>73</v>
      </c>
      <c r="B135" s="50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9"/>
      <c r="Q135" s="25"/>
    </row>
    <row r="136">
      <c r="A136" s="69" t="s">
        <v>74</v>
      </c>
      <c r="B136" s="50"/>
      <c r="C136" s="64"/>
      <c r="D136" s="64"/>
      <c r="E136" s="64"/>
      <c r="F136" s="64"/>
      <c r="G136" s="64"/>
      <c r="H136" s="64"/>
      <c r="I136" s="64"/>
      <c r="J136" s="64"/>
      <c r="K136" s="64"/>
      <c r="L136" s="64"/>
      <c r="M136" s="64"/>
      <c r="N136" s="64"/>
      <c r="O136" s="65"/>
      <c r="P136" s="9" t="b">
        <f t="shared" ref="P136:P137" si="60">round(O136,0)=round(Q136,0)</f>
        <v>0</v>
      </c>
      <c r="Q136" s="25">
        <v>52.0</v>
      </c>
    </row>
    <row r="137">
      <c r="A137" s="69" t="s">
        <v>75</v>
      </c>
      <c r="B137" s="50"/>
      <c r="C137" s="64"/>
      <c r="D137" s="64"/>
      <c r="E137" s="64"/>
      <c r="F137" s="64"/>
      <c r="G137" s="64"/>
      <c r="H137" s="64"/>
      <c r="I137" s="64"/>
      <c r="J137" s="64"/>
      <c r="K137" s="64"/>
      <c r="L137" s="64"/>
      <c r="M137" s="64"/>
      <c r="N137" s="64"/>
      <c r="O137" s="65"/>
      <c r="P137" s="9" t="b">
        <f t="shared" si="60"/>
        <v>0</v>
      </c>
      <c r="Q137" s="25">
        <v>27.0</v>
      </c>
    </row>
    <row r="138">
      <c r="A138" s="67"/>
      <c r="B138" s="61"/>
      <c r="C138" s="66"/>
      <c r="D138" s="66"/>
      <c r="E138" s="66"/>
      <c r="F138" s="66"/>
      <c r="G138" s="66"/>
      <c r="H138" s="66"/>
      <c r="I138" s="66"/>
      <c r="J138" s="66"/>
      <c r="K138" s="66"/>
      <c r="L138" s="66"/>
      <c r="M138" s="66"/>
      <c r="N138" s="66"/>
      <c r="O138" s="66"/>
      <c r="P138" s="9"/>
      <c r="Q138" s="25"/>
    </row>
    <row r="139">
      <c r="A139" s="63" t="s">
        <v>76</v>
      </c>
      <c r="B139" s="61"/>
      <c r="C139" s="70"/>
      <c r="D139" s="70"/>
      <c r="E139" s="70"/>
      <c r="F139" s="70"/>
      <c r="G139" s="70"/>
      <c r="H139" s="70"/>
      <c r="I139" s="70"/>
      <c r="J139" s="70"/>
      <c r="K139" s="70"/>
      <c r="L139" s="70"/>
      <c r="M139" s="70"/>
      <c r="N139" s="70"/>
      <c r="O139" s="71"/>
      <c r="P139" s="9"/>
    </row>
    <row r="140">
      <c r="A140" s="69" t="s">
        <v>77</v>
      </c>
      <c r="B140" s="61"/>
      <c r="C140" s="65"/>
      <c r="D140" s="65"/>
      <c r="E140" s="65"/>
      <c r="F140" s="65"/>
      <c r="G140" s="65"/>
      <c r="H140" s="65"/>
      <c r="I140" s="65"/>
      <c r="J140" s="65"/>
      <c r="K140" s="65"/>
      <c r="L140" s="65"/>
      <c r="M140" s="65"/>
      <c r="N140" s="65"/>
      <c r="O140" s="65"/>
      <c r="P140" s="9" t="b">
        <f t="shared" ref="P140:P143" si="61">round(O140,0)=round(Q140,0)</f>
        <v>0</v>
      </c>
      <c r="Q140" s="25">
        <v>833.0</v>
      </c>
    </row>
    <row r="141">
      <c r="A141" s="60" t="s">
        <v>63</v>
      </c>
      <c r="B141" s="61"/>
      <c r="C141" s="65"/>
      <c r="D141" s="65"/>
      <c r="E141" s="65"/>
      <c r="F141" s="65"/>
      <c r="G141" s="65"/>
      <c r="H141" s="65"/>
      <c r="I141" s="65"/>
      <c r="J141" s="65"/>
      <c r="K141" s="65"/>
      <c r="L141" s="65"/>
      <c r="M141" s="65"/>
      <c r="N141" s="65"/>
      <c r="O141" s="65"/>
      <c r="P141" s="9" t="b">
        <f t="shared" si="61"/>
        <v>0</v>
      </c>
      <c r="Q141" s="25">
        <v>398.0</v>
      </c>
    </row>
    <row r="142">
      <c r="A142" s="60" t="s">
        <v>64</v>
      </c>
      <c r="B142" s="61"/>
      <c r="C142" s="65"/>
      <c r="D142" s="65"/>
      <c r="E142" s="65"/>
      <c r="F142" s="65"/>
      <c r="G142" s="65"/>
      <c r="H142" s="65"/>
      <c r="I142" s="65"/>
      <c r="J142" s="65"/>
      <c r="K142" s="65"/>
      <c r="L142" s="65"/>
      <c r="M142" s="65"/>
      <c r="N142" s="65"/>
      <c r="O142" s="65"/>
      <c r="P142" s="9" t="b">
        <f t="shared" si="61"/>
        <v>0</v>
      </c>
      <c r="Q142" s="25">
        <v>414.0</v>
      </c>
    </row>
    <row r="143">
      <c r="A143" s="60" t="s">
        <v>65</v>
      </c>
      <c r="B143" s="61"/>
      <c r="C143" s="65"/>
      <c r="D143" s="65"/>
      <c r="E143" s="65"/>
      <c r="F143" s="65"/>
      <c r="G143" s="65"/>
      <c r="H143" s="65"/>
      <c r="I143" s="65"/>
      <c r="J143" s="65"/>
      <c r="K143" s="65"/>
      <c r="L143" s="65"/>
      <c r="M143" s="65"/>
      <c r="N143" s="65"/>
      <c r="O143" s="65"/>
      <c r="P143" s="9" t="b">
        <f t="shared" si="61"/>
        <v>0</v>
      </c>
      <c r="Q143" s="25">
        <v>20.0</v>
      </c>
    </row>
    <row r="144">
      <c r="A144" s="67"/>
      <c r="B144" s="61"/>
      <c r="C144" s="66"/>
      <c r="D144" s="66"/>
      <c r="E144" s="66"/>
      <c r="F144" s="66"/>
      <c r="G144" s="66"/>
      <c r="H144" s="66"/>
      <c r="I144" s="66"/>
      <c r="J144" s="66"/>
      <c r="K144" s="66"/>
      <c r="L144" s="66"/>
      <c r="M144" s="66"/>
      <c r="N144" s="66"/>
      <c r="O144" s="66"/>
      <c r="P144" s="9"/>
      <c r="Q144" s="14"/>
    </row>
    <row r="145">
      <c r="A145" s="63" t="s">
        <v>78</v>
      </c>
      <c r="B145" s="61"/>
      <c r="C145" s="61"/>
      <c r="D145" s="61"/>
      <c r="E145" s="61"/>
      <c r="F145" s="61"/>
      <c r="G145" s="61"/>
      <c r="H145" s="61"/>
      <c r="I145" s="61"/>
      <c r="J145" s="61"/>
      <c r="K145" s="61"/>
      <c r="L145" s="61"/>
      <c r="M145" s="61"/>
      <c r="N145" s="61"/>
      <c r="O145" s="61"/>
      <c r="P145" s="9"/>
      <c r="Q145" s="21"/>
      <c r="R145" s="24"/>
    </row>
    <row r="146">
      <c r="A146" s="60" t="s">
        <v>63</v>
      </c>
      <c r="B146" s="61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9" t="b">
        <f t="shared" ref="P146:P148" si="62">round(O146,0)=round(Q146,0)</f>
        <v>0</v>
      </c>
      <c r="Q146" s="21">
        <v>1549.0</v>
      </c>
      <c r="R146" s="66"/>
    </row>
    <row r="147">
      <c r="A147" s="60" t="s">
        <v>64</v>
      </c>
      <c r="B147" s="61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9" t="b">
        <f t="shared" si="62"/>
        <v>0</v>
      </c>
      <c r="Q147" s="25">
        <v>604.0</v>
      </c>
      <c r="R147" s="66"/>
    </row>
    <row r="148">
      <c r="A148" s="60" t="s">
        <v>65</v>
      </c>
      <c r="B148" s="61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9" t="b">
        <f t="shared" si="62"/>
        <v>0</v>
      </c>
      <c r="Q148" s="25">
        <v>34.0</v>
      </c>
      <c r="R148" s="72"/>
    </row>
    <row r="149">
      <c r="A149" s="67"/>
      <c r="B149" s="61"/>
      <c r="C149" s="61"/>
      <c r="D149" s="61"/>
      <c r="E149" s="61"/>
      <c r="F149" s="61"/>
      <c r="G149" s="61"/>
      <c r="H149" s="61"/>
      <c r="I149" s="61"/>
      <c r="J149" s="61"/>
      <c r="K149" s="61"/>
      <c r="L149" s="61"/>
      <c r="M149" s="61"/>
      <c r="N149" s="61"/>
      <c r="O149" s="61"/>
      <c r="P149" s="9"/>
      <c r="Q149" s="14"/>
      <c r="R149" s="73"/>
    </row>
    <row r="150">
      <c r="A150" s="74" t="s">
        <v>79</v>
      </c>
      <c r="B150" s="49"/>
      <c r="C150" s="49"/>
      <c r="D150" s="49"/>
      <c r="E150" s="49"/>
      <c r="F150" s="49"/>
      <c r="G150" s="49"/>
      <c r="H150" s="49"/>
      <c r="I150" s="49"/>
      <c r="J150" s="49"/>
      <c r="K150" s="49"/>
      <c r="L150" s="49"/>
      <c r="M150" s="49"/>
      <c r="N150" s="49"/>
      <c r="O150" s="49"/>
      <c r="P150" s="9"/>
      <c r="Q150" s="14"/>
      <c r="R150" s="73"/>
    </row>
    <row r="151">
      <c r="A151" s="63" t="s">
        <v>80</v>
      </c>
      <c r="B151" s="50"/>
      <c r="C151" s="50"/>
      <c r="D151" s="50"/>
      <c r="E151" s="50"/>
      <c r="F151" s="50"/>
      <c r="G151" s="50"/>
      <c r="H151" s="50"/>
      <c r="I151" s="50"/>
      <c r="J151" s="50"/>
      <c r="K151" s="50"/>
      <c r="L151" s="50"/>
      <c r="M151" s="50"/>
      <c r="N151" s="50"/>
      <c r="O151" s="50"/>
      <c r="P151" s="9"/>
      <c r="Q151" s="30"/>
      <c r="R151" s="75"/>
    </row>
    <row r="152">
      <c r="A152" s="60" t="s">
        <v>63</v>
      </c>
      <c r="B152" s="50"/>
      <c r="C152" s="50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9" t="b">
        <f t="shared" ref="P152:P154" si="63">round(O152,0)=round(Q152,0)</f>
        <v>0</v>
      </c>
      <c r="Q152" s="30">
        <v>50053.25</v>
      </c>
      <c r="R152" s="76"/>
    </row>
    <row r="153">
      <c r="A153" s="60" t="s">
        <v>64</v>
      </c>
      <c r="B153" s="50"/>
      <c r="C153" s="50"/>
      <c r="D153" s="29"/>
      <c r="E153" s="29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9" t="b">
        <f t="shared" si="63"/>
        <v>0</v>
      </c>
      <c r="Q153" s="30">
        <v>39873.7</v>
      </c>
      <c r="R153" s="76"/>
    </row>
    <row r="154">
      <c r="A154" s="60" t="s">
        <v>65</v>
      </c>
      <c r="B154" s="50"/>
      <c r="C154" s="50"/>
      <c r="D154" s="29"/>
      <c r="E154" s="29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9" t="b">
        <f t="shared" si="63"/>
        <v>0</v>
      </c>
      <c r="Q154" s="30">
        <v>8860.82</v>
      </c>
      <c r="R154" s="76"/>
    </row>
    <row r="155">
      <c r="A155" s="50"/>
      <c r="B155" s="50"/>
      <c r="C155" s="50"/>
      <c r="D155" s="77"/>
      <c r="E155" s="77"/>
      <c r="F155" s="77"/>
      <c r="G155" s="77"/>
      <c r="H155" s="77"/>
      <c r="I155" s="77"/>
      <c r="J155" s="77"/>
      <c r="K155" s="77"/>
      <c r="L155" s="77"/>
      <c r="M155" s="77"/>
      <c r="N155" s="77"/>
      <c r="O155" s="77"/>
      <c r="P155" s="9"/>
      <c r="Q155" s="14"/>
      <c r="R155" s="75"/>
    </row>
    <row r="156">
      <c r="A156" s="63" t="s">
        <v>81</v>
      </c>
      <c r="B156" s="50"/>
      <c r="C156" s="50"/>
      <c r="D156" s="77"/>
      <c r="E156" s="77"/>
      <c r="F156" s="77"/>
      <c r="G156" s="77"/>
      <c r="H156" s="77"/>
      <c r="I156" s="77"/>
      <c r="J156" s="77"/>
      <c r="K156" s="77"/>
      <c r="L156" s="77"/>
      <c r="M156" s="77"/>
      <c r="N156" s="77"/>
      <c r="O156" s="77"/>
      <c r="P156" s="9"/>
      <c r="Q156" s="30"/>
      <c r="R156" s="75"/>
    </row>
    <row r="157">
      <c r="A157" s="60" t="s">
        <v>63</v>
      </c>
      <c r="B157" s="50"/>
      <c r="C157" s="50"/>
      <c r="D157" s="29"/>
      <c r="E157" s="29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9" t="b">
        <f t="shared" ref="P157:P159" si="64">round(O157,0)=round(Q157,0)</f>
        <v>0</v>
      </c>
      <c r="Q157" s="30">
        <v>171181.22</v>
      </c>
      <c r="R157" s="76"/>
    </row>
    <row r="158">
      <c r="A158" s="60" t="s">
        <v>64</v>
      </c>
      <c r="B158" s="50"/>
      <c r="C158" s="50"/>
      <c r="D158" s="29"/>
      <c r="E158" s="29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9" t="b">
        <f t="shared" si="64"/>
        <v>0</v>
      </c>
      <c r="Q158" s="30">
        <v>230981.51</v>
      </c>
      <c r="R158" s="76"/>
    </row>
    <row r="159">
      <c r="A159" s="60" t="s">
        <v>65</v>
      </c>
      <c r="B159" s="50"/>
      <c r="C159" s="50"/>
      <c r="D159" s="29"/>
      <c r="E159" s="29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9" t="b">
        <f t="shared" si="64"/>
        <v>0</v>
      </c>
      <c r="Q159" s="30">
        <v>33437.98</v>
      </c>
      <c r="R159" s="76"/>
    </row>
    <row r="160">
      <c r="A160" s="50"/>
      <c r="B160" s="50"/>
      <c r="C160" s="50"/>
      <c r="D160" s="77"/>
      <c r="E160" s="77"/>
      <c r="F160" s="77"/>
      <c r="G160" s="77"/>
      <c r="H160" s="77"/>
      <c r="I160" s="77"/>
      <c r="J160" s="77"/>
      <c r="K160" s="77"/>
      <c r="L160" s="77"/>
      <c r="M160" s="77"/>
      <c r="N160" s="77"/>
      <c r="O160" s="77"/>
      <c r="P160" s="9"/>
      <c r="Q160" s="30"/>
      <c r="R160" s="75"/>
    </row>
    <row r="161">
      <c r="A161" s="63" t="s">
        <v>82</v>
      </c>
      <c r="B161" s="50"/>
      <c r="C161" s="29"/>
      <c r="D161" s="29"/>
      <c r="E161" s="29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9" t="b">
        <f t="shared" ref="P161:P164" si="65">round(O161,0)=round(Q161,0)</f>
        <v>0</v>
      </c>
      <c r="Q161" s="30">
        <v>534388.49</v>
      </c>
      <c r="R161" s="76"/>
    </row>
    <row r="162">
      <c r="A162" s="60" t="s">
        <v>63</v>
      </c>
      <c r="B162" s="50"/>
      <c r="C162" s="29"/>
      <c r="D162" s="29"/>
      <c r="E162" s="29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9" t="b">
        <f t="shared" si="65"/>
        <v>0</v>
      </c>
      <c r="Q162" s="30">
        <v>221234.47</v>
      </c>
      <c r="R162" s="76"/>
    </row>
    <row r="163">
      <c r="A163" s="60" t="s">
        <v>64</v>
      </c>
      <c r="B163" s="50"/>
      <c r="C163" s="29"/>
      <c r="D163" s="29"/>
      <c r="E163" s="29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9" t="b">
        <f t="shared" si="65"/>
        <v>0</v>
      </c>
      <c r="Q163" s="30">
        <v>270855.21</v>
      </c>
      <c r="R163" s="76"/>
    </row>
    <row r="164">
      <c r="A164" s="60" t="s">
        <v>65</v>
      </c>
      <c r="B164" s="50"/>
      <c r="C164" s="29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9" t="b">
        <f t="shared" si="65"/>
        <v>0</v>
      </c>
      <c r="Q164" s="30">
        <v>42298.8</v>
      </c>
      <c r="R164" s="76"/>
    </row>
    <row r="165">
      <c r="A165" s="63"/>
      <c r="B165" s="50"/>
      <c r="D165" s="78"/>
      <c r="E165" s="78"/>
      <c r="F165" s="78"/>
      <c r="G165" s="78"/>
      <c r="H165" s="78"/>
      <c r="I165" s="78"/>
      <c r="J165" s="78"/>
      <c r="K165" s="78"/>
      <c r="L165" s="78"/>
      <c r="M165" s="78"/>
      <c r="N165" s="78"/>
      <c r="O165" s="78"/>
      <c r="P165" s="9"/>
      <c r="Q165" s="30"/>
      <c r="R165" s="75"/>
    </row>
    <row r="166">
      <c r="A166" s="63" t="s">
        <v>83</v>
      </c>
      <c r="B166" s="50"/>
      <c r="C166" s="50"/>
      <c r="D166" s="29"/>
      <c r="E166" s="29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9" t="b">
        <f t="shared" ref="P166:P172" si="66">round(O166,0)=round(Q166,0)</f>
        <v>0</v>
      </c>
      <c r="Q166" s="30">
        <v>62567.42</v>
      </c>
      <c r="R166" s="76"/>
    </row>
    <row r="167">
      <c r="A167" s="69" t="s">
        <v>70</v>
      </c>
      <c r="B167" s="50"/>
      <c r="C167" s="50"/>
      <c r="D167" s="29"/>
      <c r="E167" s="29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9" t="b">
        <f t="shared" si="66"/>
        <v>0</v>
      </c>
      <c r="Q167" s="30">
        <v>8651.62</v>
      </c>
      <c r="R167" s="76"/>
    </row>
    <row r="168">
      <c r="A168" s="69" t="s">
        <v>84</v>
      </c>
      <c r="B168" s="50"/>
      <c r="C168" s="50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9" t="b">
        <f t="shared" si="66"/>
        <v>0</v>
      </c>
      <c r="Q168" s="30">
        <v>4866.54</v>
      </c>
      <c r="R168" s="76"/>
    </row>
    <row r="169">
      <c r="A169" s="69" t="s">
        <v>85</v>
      </c>
      <c r="B169" s="50"/>
      <c r="C169" s="50"/>
      <c r="D169" s="29"/>
      <c r="E169" s="29"/>
      <c r="F169" s="29"/>
      <c r="G169" s="29"/>
      <c r="H169" s="29"/>
      <c r="I169" s="29"/>
      <c r="J169" s="29"/>
      <c r="K169" s="29"/>
      <c r="L169" s="29"/>
      <c r="M169" s="29"/>
      <c r="N169" s="29"/>
      <c r="O169" s="79"/>
      <c r="P169" s="9" t="b">
        <f t="shared" si="66"/>
        <v>0</v>
      </c>
      <c r="Q169" s="30">
        <v>1081.45</v>
      </c>
      <c r="R169" s="76"/>
    </row>
    <row r="170">
      <c r="A170" s="69" t="s">
        <v>86</v>
      </c>
      <c r="B170" s="50"/>
      <c r="C170" s="50"/>
      <c r="D170" s="29"/>
      <c r="E170" s="29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9" t="b">
        <f t="shared" si="66"/>
        <v>0</v>
      </c>
      <c r="Q170" s="30">
        <v>38404.3</v>
      </c>
      <c r="R170" s="76"/>
    </row>
    <row r="171">
      <c r="A171" s="69" t="s">
        <v>87</v>
      </c>
      <c r="B171" s="50"/>
      <c r="C171" s="50"/>
      <c r="D171" s="29"/>
      <c r="E171" s="29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9" t="b">
        <f t="shared" si="66"/>
        <v>0</v>
      </c>
      <c r="Q171" s="30">
        <v>5390.08</v>
      </c>
      <c r="R171" s="76"/>
    </row>
    <row r="172">
      <c r="A172" s="69" t="s">
        <v>88</v>
      </c>
      <c r="B172" s="50"/>
      <c r="C172" s="50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9" t="b">
        <f t="shared" si="66"/>
        <v>0</v>
      </c>
      <c r="Q172" s="30">
        <v>4173.43</v>
      </c>
      <c r="R172" s="76"/>
    </row>
    <row r="173">
      <c r="A173" s="63"/>
      <c r="B173" s="50"/>
      <c r="C173" s="50"/>
      <c r="D173" s="77"/>
      <c r="E173" s="77"/>
      <c r="F173" s="77"/>
      <c r="G173" s="77"/>
      <c r="H173" s="77"/>
      <c r="I173" s="77"/>
      <c r="J173" s="77"/>
      <c r="K173" s="77"/>
      <c r="L173" s="77"/>
      <c r="M173" s="77"/>
      <c r="N173" s="77"/>
      <c r="O173" s="77"/>
      <c r="P173" s="9"/>
      <c r="Q173" s="30"/>
      <c r="R173" s="75"/>
    </row>
    <row r="174">
      <c r="A174" s="63" t="s">
        <v>89</v>
      </c>
      <c r="B174" s="50"/>
      <c r="C174" s="50"/>
      <c r="D174" s="29"/>
      <c r="E174" s="29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9" t="b">
        <f t="shared" ref="P174:P177" si="67">abs(round(O174,0))=abs(round(Q174,0))</f>
        <v>0</v>
      </c>
      <c r="Q174" s="30">
        <v>-15750.96</v>
      </c>
      <c r="R174" s="76"/>
    </row>
    <row r="175">
      <c r="A175" s="69" t="s">
        <v>90</v>
      </c>
      <c r="B175" s="50"/>
      <c r="C175" s="50"/>
      <c r="D175" s="29"/>
      <c r="E175" s="29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9" t="b">
        <f t="shared" si="67"/>
        <v>0</v>
      </c>
      <c r="Q175" s="30">
        <v>-7512.18</v>
      </c>
      <c r="R175" s="76"/>
    </row>
    <row r="176">
      <c r="A176" s="69" t="s">
        <v>91</v>
      </c>
      <c r="B176" s="50"/>
      <c r="C176" s="50"/>
      <c r="D176" s="29"/>
      <c r="E176" s="29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9" t="b">
        <f t="shared" si="67"/>
        <v>0</v>
      </c>
      <c r="Q176" s="30">
        <v>-1243.59</v>
      </c>
      <c r="R176" s="76"/>
    </row>
    <row r="177">
      <c r="A177" s="69" t="s">
        <v>75</v>
      </c>
      <c r="B177" s="50"/>
      <c r="C177" s="50"/>
      <c r="D177" s="29"/>
      <c r="E177" s="29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9" t="b">
        <f t="shared" si="67"/>
        <v>0</v>
      </c>
      <c r="Q177" s="30">
        <v>-6995.19</v>
      </c>
      <c r="R177" s="76"/>
    </row>
    <row r="178">
      <c r="A178" s="50"/>
      <c r="B178" s="50"/>
      <c r="C178" s="50"/>
      <c r="D178" s="77"/>
      <c r="E178" s="77"/>
      <c r="F178" s="77"/>
      <c r="G178" s="77"/>
      <c r="H178" s="77"/>
      <c r="I178" s="77"/>
      <c r="J178" s="77"/>
      <c r="K178" s="77"/>
      <c r="L178" s="77"/>
      <c r="M178" s="77"/>
      <c r="N178" s="77"/>
      <c r="O178" s="77"/>
      <c r="P178" s="9"/>
      <c r="Q178" s="30"/>
      <c r="R178" s="75"/>
    </row>
    <row r="179">
      <c r="A179" s="63" t="s">
        <v>92</v>
      </c>
      <c r="B179" s="50"/>
      <c r="C179" s="50"/>
      <c r="D179" s="29"/>
      <c r="E179" s="29"/>
      <c r="F179" s="29"/>
      <c r="G179" s="29"/>
      <c r="H179" s="29"/>
      <c r="I179" s="29"/>
      <c r="J179" s="29"/>
      <c r="K179" s="29"/>
      <c r="L179" s="29"/>
      <c r="M179" s="29"/>
      <c r="N179" s="29"/>
      <c r="O179" s="79"/>
      <c r="P179" s="9" t="b">
        <f t="shared" ref="P179:P182" si="68">abs(round(O179,0))=abs(round(Q179,0))</f>
        <v>0</v>
      </c>
      <c r="Q179" s="30">
        <v>-157211.38</v>
      </c>
      <c r="R179" s="76"/>
    </row>
    <row r="180">
      <c r="A180" s="60" t="s">
        <v>63</v>
      </c>
      <c r="B180" s="50"/>
      <c r="C180" s="50"/>
      <c r="D180" s="29"/>
      <c r="E180" s="29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9" t="b">
        <f t="shared" si="68"/>
        <v>0</v>
      </c>
      <c r="Q180" s="30">
        <v>40425.58</v>
      </c>
      <c r="R180" s="76"/>
    </row>
    <row r="181">
      <c r="A181" s="60" t="s">
        <v>64</v>
      </c>
      <c r="B181" s="50"/>
      <c r="C181" s="50"/>
      <c r="D181" s="29"/>
      <c r="E181" s="29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9" t="b">
        <f t="shared" si="68"/>
        <v>0</v>
      </c>
      <c r="Q181" s="30">
        <v>106422.56</v>
      </c>
      <c r="R181" s="76"/>
    </row>
    <row r="182">
      <c r="A182" s="60" t="s">
        <v>65</v>
      </c>
      <c r="B182" s="50"/>
      <c r="C182" s="50"/>
      <c r="D182" s="29"/>
      <c r="E182" s="29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9" t="b">
        <f t="shared" si="68"/>
        <v>0</v>
      </c>
      <c r="Q182" s="30">
        <v>10363.24</v>
      </c>
      <c r="R182" s="76"/>
    </row>
    <row r="183">
      <c r="B183" s="50"/>
      <c r="C183" s="50"/>
      <c r="D183" s="50"/>
      <c r="E183" s="50"/>
      <c r="F183" s="50"/>
      <c r="G183" s="50"/>
      <c r="H183" s="50"/>
      <c r="I183" s="50"/>
      <c r="J183" s="50"/>
      <c r="K183" s="50"/>
      <c r="L183" s="50"/>
      <c r="M183" s="50"/>
      <c r="N183" s="50"/>
      <c r="O183" s="50"/>
      <c r="P183" s="9"/>
      <c r="Q183" s="25"/>
      <c r="R183" s="75"/>
    </row>
    <row r="184">
      <c r="A184" s="63" t="s">
        <v>93</v>
      </c>
      <c r="B184" s="50"/>
      <c r="C184" s="50"/>
      <c r="D184" s="80"/>
      <c r="E184" s="80"/>
      <c r="F184" s="80"/>
      <c r="G184" s="80"/>
      <c r="H184" s="80"/>
      <c r="I184" s="80"/>
      <c r="J184" s="80"/>
      <c r="K184" s="80"/>
      <c r="L184" s="80"/>
      <c r="M184" s="80"/>
      <c r="N184" s="80"/>
      <c r="O184" s="81"/>
      <c r="P184" s="9" t="b">
        <f t="shared" ref="P184:P185" si="69">round(O184,2)=round(Q184,2)</f>
        <v>0</v>
      </c>
      <c r="Q184" s="25">
        <v>0.797</v>
      </c>
      <c r="R184" s="72"/>
    </row>
    <row r="185">
      <c r="A185" s="63" t="s">
        <v>94</v>
      </c>
      <c r="B185" s="50"/>
      <c r="C185" s="50"/>
      <c r="D185" s="80"/>
      <c r="E185" s="80"/>
      <c r="F185" s="80"/>
      <c r="G185" s="80"/>
      <c r="H185" s="80"/>
      <c r="I185" s="80"/>
      <c r="J185" s="80"/>
      <c r="K185" s="80"/>
      <c r="L185" s="80"/>
      <c r="M185" s="80"/>
      <c r="N185" s="80"/>
      <c r="O185" s="80"/>
      <c r="P185" s="9" t="b">
        <f t="shared" si="69"/>
        <v>0</v>
      </c>
      <c r="Q185" s="25">
        <v>0.798</v>
      </c>
      <c r="R185" s="72"/>
    </row>
    <row r="186">
      <c r="A186" s="50"/>
      <c r="B186" s="50"/>
      <c r="C186" s="50"/>
      <c r="D186" s="50"/>
      <c r="E186" s="50"/>
      <c r="F186" s="50"/>
      <c r="G186" s="50"/>
      <c r="H186" s="50"/>
      <c r="I186" s="50"/>
      <c r="J186" s="50"/>
      <c r="K186" s="50"/>
      <c r="L186" s="50"/>
      <c r="M186" s="50"/>
      <c r="N186" s="50"/>
      <c r="O186" s="50"/>
      <c r="P186" s="9"/>
      <c r="Q186" s="14"/>
      <c r="R186" s="73"/>
    </row>
    <row r="187">
      <c r="A187" s="48" t="s">
        <v>95</v>
      </c>
      <c r="B187" s="49"/>
      <c r="C187" s="49"/>
      <c r="D187" s="49"/>
      <c r="E187" s="49"/>
      <c r="F187" s="49"/>
      <c r="G187" s="49"/>
      <c r="H187" s="49"/>
      <c r="I187" s="49"/>
      <c r="J187" s="49"/>
      <c r="K187" s="49"/>
      <c r="L187" s="49"/>
      <c r="M187" s="49"/>
      <c r="N187" s="49"/>
      <c r="O187" s="49"/>
      <c r="P187" s="9"/>
      <c r="Q187" s="14"/>
      <c r="R187" s="73"/>
    </row>
    <row r="188">
      <c r="A188" s="63" t="s">
        <v>96</v>
      </c>
      <c r="P188" s="9"/>
      <c r="Q188" s="14"/>
      <c r="R188" s="73"/>
    </row>
    <row r="189">
      <c r="A189" s="60" t="s">
        <v>63</v>
      </c>
      <c r="B189" s="82"/>
      <c r="P189" s="9"/>
      <c r="Q189" s="14"/>
      <c r="R189" s="73"/>
    </row>
    <row r="190">
      <c r="A190" s="60" t="s">
        <v>64</v>
      </c>
      <c r="B190" s="82"/>
      <c r="P190" s="9"/>
      <c r="Q190" s="14"/>
      <c r="R190" s="73"/>
    </row>
    <row r="191">
      <c r="A191" s="60" t="s">
        <v>65</v>
      </c>
      <c r="B191" s="82"/>
      <c r="P191" s="9"/>
      <c r="Q191" s="14"/>
      <c r="R191" s="73"/>
    </row>
    <row r="192">
      <c r="A192" s="63" t="s">
        <v>97</v>
      </c>
      <c r="P192" s="9"/>
      <c r="Q192" s="30"/>
      <c r="R192" s="75"/>
    </row>
    <row r="193">
      <c r="A193" s="60" t="s">
        <v>63</v>
      </c>
      <c r="B193" s="83"/>
      <c r="C193" s="82"/>
      <c r="D193" s="84"/>
      <c r="E193" s="84"/>
      <c r="F193" s="84"/>
      <c r="G193" s="84"/>
      <c r="H193" s="84"/>
      <c r="I193" s="84"/>
      <c r="J193" s="84"/>
      <c r="K193" s="84"/>
      <c r="L193" s="84"/>
      <c r="M193" s="84"/>
      <c r="N193" s="84"/>
      <c r="O193" s="84"/>
      <c r="P193" s="9" t="b">
        <f t="shared" ref="P193:P195" si="70">round(O193,0)=round(Q193,0)</f>
        <v>0</v>
      </c>
      <c r="Q193" s="30">
        <v>7079.5</v>
      </c>
      <c r="R193" s="76"/>
    </row>
    <row r="194">
      <c r="A194" s="60" t="s">
        <v>64</v>
      </c>
      <c r="B194" s="83"/>
      <c r="C194" s="84"/>
      <c r="D194" s="84"/>
      <c r="E194" s="84"/>
      <c r="F194" s="84"/>
      <c r="G194" s="84"/>
      <c r="H194" s="84"/>
      <c r="I194" s="84"/>
      <c r="J194" s="84"/>
      <c r="K194" s="84"/>
      <c r="L194" s="84"/>
      <c r="M194" s="84"/>
      <c r="N194" s="84"/>
      <c r="O194" s="84"/>
      <c r="P194" s="9" t="b">
        <f t="shared" si="70"/>
        <v>0</v>
      </c>
      <c r="Q194" s="30">
        <v>8179.83</v>
      </c>
      <c r="R194" s="76"/>
    </row>
    <row r="195">
      <c r="A195" s="60" t="s">
        <v>65</v>
      </c>
      <c r="B195" s="83"/>
      <c r="C195" s="84"/>
      <c r="D195" s="84"/>
      <c r="E195" s="84"/>
      <c r="F195" s="84"/>
      <c r="G195" s="84"/>
      <c r="H195" s="84"/>
      <c r="I195" s="84"/>
      <c r="J195" s="84"/>
      <c r="K195" s="84"/>
      <c r="L195" s="84"/>
      <c r="M195" s="84"/>
      <c r="N195" s="84"/>
      <c r="O195" s="84"/>
      <c r="P195" s="9" t="b">
        <f t="shared" si="70"/>
        <v>0</v>
      </c>
      <c r="Q195" s="30">
        <v>1252.04</v>
      </c>
      <c r="R195" s="76"/>
    </row>
    <row r="196">
      <c r="P196" s="9"/>
      <c r="Q196" s="30"/>
      <c r="R196" s="75"/>
    </row>
    <row r="197">
      <c r="A197" s="63" t="s">
        <v>98</v>
      </c>
      <c r="C197" s="85"/>
      <c r="D197" s="85"/>
      <c r="E197" s="85"/>
      <c r="F197" s="85"/>
      <c r="G197" s="85"/>
      <c r="H197" s="85"/>
      <c r="I197" s="85"/>
      <c r="J197" s="85"/>
      <c r="K197" s="85"/>
      <c r="L197" s="85"/>
      <c r="M197" s="85"/>
      <c r="N197" s="85"/>
      <c r="O197" s="84"/>
      <c r="P197" s="9" t="b">
        <f t="shared" ref="P197:P198" si="71">round(O197,0)=round(Q197,0)</f>
        <v>0</v>
      </c>
      <c r="Q197" s="30">
        <v>16511.38</v>
      </c>
      <c r="R197" s="76"/>
    </row>
    <row r="198">
      <c r="A198" s="63" t="s">
        <v>99</v>
      </c>
      <c r="B198" s="83"/>
      <c r="C198" s="84"/>
      <c r="D198" s="84"/>
      <c r="E198" s="84"/>
      <c r="F198" s="84"/>
      <c r="G198" s="84"/>
      <c r="H198" s="84"/>
      <c r="I198" s="84"/>
      <c r="J198" s="84"/>
      <c r="K198" s="84"/>
      <c r="L198" s="84"/>
      <c r="M198" s="84"/>
      <c r="N198" s="84"/>
      <c r="O198" s="84"/>
      <c r="P198" s="9" t="b">
        <f t="shared" si="71"/>
        <v>0</v>
      </c>
      <c r="Q198" s="30">
        <v>4.88</v>
      </c>
      <c r="R198" s="76"/>
    </row>
    <row r="199">
      <c r="P199" s="9"/>
      <c r="Q199" s="14"/>
      <c r="R199" s="75"/>
    </row>
    <row r="200">
      <c r="A200" s="48" t="s">
        <v>100</v>
      </c>
      <c r="B200" s="49"/>
      <c r="C200" s="49"/>
      <c r="D200" s="49"/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9"/>
      <c r="Q200" s="30"/>
      <c r="R200" s="75"/>
    </row>
    <row r="201">
      <c r="A201" s="11" t="s">
        <v>101</v>
      </c>
      <c r="C201" s="9"/>
      <c r="D201" s="84"/>
      <c r="E201" s="82"/>
      <c r="F201" s="84"/>
      <c r="G201" s="84"/>
      <c r="H201" s="84"/>
      <c r="I201" s="84"/>
      <c r="J201" s="84"/>
      <c r="K201" s="84"/>
      <c r="L201" s="84"/>
      <c r="M201" s="84"/>
      <c r="N201" s="84"/>
      <c r="O201" s="84"/>
      <c r="P201" s="9" t="b">
        <f t="shared" ref="P201:P202" si="72">round(O201,0)=round(Q201,0)</f>
        <v>0</v>
      </c>
      <c r="Q201" s="30">
        <v>517877.11</v>
      </c>
      <c r="R201" s="76"/>
    </row>
    <row r="202">
      <c r="A202" s="11" t="s">
        <v>102</v>
      </c>
      <c r="B202" s="86"/>
      <c r="C202" s="87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9" t="b">
        <f t="shared" si="72"/>
        <v>0</v>
      </c>
      <c r="Q202" s="30">
        <v>153.2</v>
      </c>
      <c r="R202" s="76"/>
    </row>
    <row r="203">
      <c r="A203" s="11" t="s">
        <v>103</v>
      </c>
      <c r="B203" s="89"/>
      <c r="C203" s="90"/>
      <c r="D203" s="91"/>
      <c r="E203" s="91"/>
      <c r="F203" s="91"/>
      <c r="G203" s="91"/>
      <c r="H203" s="91"/>
      <c r="I203" s="91"/>
      <c r="J203" s="91"/>
      <c r="K203" s="91"/>
      <c r="L203" s="91"/>
      <c r="M203" s="91"/>
      <c r="N203" s="91"/>
      <c r="O203" s="91"/>
      <c r="P203" s="9" t="b">
        <f>round(O203,1)=round(Q203,1)</f>
        <v>0</v>
      </c>
      <c r="Q203" s="92">
        <v>0.9691</v>
      </c>
      <c r="R203" s="93"/>
    </row>
    <row r="204">
      <c r="P204" s="9"/>
      <c r="Q204" s="14"/>
      <c r="R204" s="94"/>
    </row>
    <row r="205">
      <c r="A205" s="48" t="s">
        <v>104</v>
      </c>
      <c r="B205" s="49"/>
      <c r="C205" s="49"/>
      <c r="D205" s="49"/>
      <c r="E205" s="49"/>
      <c r="F205" s="49"/>
      <c r="G205" s="49"/>
      <c r="H205" s="49"/>
      <c r="I205" s="49"/>
      <c r="J205" s="49"/>
      <c r="K205" s="49"/>
      <c r="L205" s="49"/>
      <c r="M205" s="49"/>
      <c r="N205" s="49"/>
      <c r="O205" s="49"/>
      <c r="P205" s="9"/>
      <c r="Q205" s="30"/>
      <c r="R205" s="75"/>
    </row>
    <row r="206">
      <c r="A206" s="11" t="s">
        <v>105</v>
      </c>
      <c r="B206" s="83"/>
      <c r="C206" s="84"/>
      <c r="D206" s="84"/>
      <c r="E206" s="84"/>
      <c r="F206" s="84"/>
      <c r="G206" s="84"/>
      <c r="H206" s="84"/>
      <c r="I206" s="84"/>
      <c r="J206" s="84"/>
      <c r="K206" s="84"/>
      <c r="L206" s="84"/>
      <c r="M206" s="84"/>
      <c r="N206" s="84"/>
      <c r="O206" s="84"/>
      <c r="P206" s="9" t="b">
        <f t="shared" ref="P206:P212" si="73">round(O206,0)=round(Q206,0)</f>
        <v>0</v>
      </c>
      <c r="Q206" s="30">
        <v>155000.0</v>
      </c>
      <c r="R206" s="76"/>
    </row>
    <row r="207">
      <c r="A207" s="11" t="s">
        <v>106</v>
      </c>
      <c r="B207" s="83"/>
      <c r="C207" s="84"/>
      <c r="D207" s="84"/>
      <c r="E207" s="84"/>
      <c r="F207" s="84"/>
      <c r="G207" s="84"/>
      <c r="H207" s="84"/>
      <c r="I207" s="84"/>
      <c r="J207" s="84"/>
      <c r="K207" s="84"/>
      <c r="L207" s="84"/>
      <c r="M207" s="84"/>
      <c r="N207" s="84"/>
      <c r="O207" s="84"/>
      <c r="P207" s="9" t="b">
        <f t="shared" si="73"/>
        <v>0</v>
      </c>
      <c r="Q207" s="30">
        <v>19048.79</v>
      </c>
      <c r="R207" s="76"/>
    </row>
    <row r="208">
      <c r="A208" s="11" t="s">
        <v>107</v>
      </c>
      <c r="B208" s="83"/>
      <c r="C208" s="84"/>
      <c r="D208" s="84"/>
      <c r="E208" s="84"/>
      <c r="F208" s="84"/>
      <c r="G208" s="84"/>
      <c r="H208" s="84"/>
      <c r="I208" s="84"/>
      <c r="J208" s="84"/>
      <c r="K208" s="84"/>
      <c r="L208" s="84"/>
      <c r="M208" s="84"/>
      <c r="N208" s="84"/>
      <c r="O208" s="84"/>
      <c r="P208" s="9" t="b">
        <f t="shared" si="73"/>
        <v>0</v>
      </c>
      <c r="Q208" s="30">
        <v>5595.34</v>
      </c>
      <c r="R208" s="76"/>
    </row>
    <row r="209">
      <c r="A209" s="11" t="s">
        <v>108</v>
      </c>
      <c r="B209" s="83"/>
      <c r="C209" s="84"/>
      <c r="D209" s="84"/>
      <c r="E209" s="84"/>
      <c r="F209" s="84"/>
      <c r="G209" s="84"/>
      <c r="H209" s="84"/>
      <c r="I209" s="84"/>
      <c r="J209" s="84"/>
      <c r="K209" s="84"/>
      <c r="L209" s="84"/>
      <c r="M209" s="84"/>
      <c r="N209" s="84"/>
      <c r="O209" s="84"/>
      <c r="P209" s="9" t="b">
        <f t="shared" si="73"/>
        <v>0</v>
      </c>
      <c r="Q209" s="30">
        <v>22123.45</v>
      </c>
      <c r="R209" s="76"/>
    </row>
    <row r="210">
      <c r="A210" s="11" t="s">
        <v>109</v>
      </c>
      <c r="B210" s="83"/>
      <c r="C210" s="84"/>
      <c r="D210" s="84"/>
      <c r="E210" s="84"/>
      <c r="F210" s="84"/>
      <c r="G210" s="84"/>
      <c r="H210" s="84"/>
      <c r="I210" s="84"/>
      <c r="J210" s="84"/>
      <c r="K210" s="84"/>
      <c r="L210" s="84"/>
      <c r="M210" s="84"/>
      <c r="N210" s="84"/>
      <c r="O210" s="84"/>
      <c r="P210" s="9" t="b">
        <f t="shared" si="73"/>
        <v>0</v>
      </c>
      <c r="Q210" s="30">
        <v>16251.31</v>
      </c>
      <c r="R210" s="76"/>
    </row>
    <row r="211">
      <c r="A211" s="11" t="s">
        <v>110</v>
      </c>
      <c r="B211" s="83"/>
      <c r="C211" s="84"/>
      <c r="D211" s="84"/>
      <c r="E211" s="84"/>
      <c r="F211" s="84"/>
      <c r="G211" s="84"/>
      <c r="H211" s="84"/>
      <c r="I211" s="84"/>
      <c r="J211" s="84"/>
      <c r="K211" s="84"/>
      <c r="L211" s="84"/>
      <c r="M211" s="84"/>
      <c r="N211" s="84"/>
      <c r="O211" s="84"/>
      <c r="P211" s="9" t="b">
        <f t="shared" si="73"/>
        <v>0</v>
      </c>
      <c r="Q211" s="30">
        <v>1945.74</v>
      </c>
      <c r="R211" s="76"/>
    </row>
    <row r="212">
      <c r="A212" s="15" t="s">
        <v>111</v>
      </c>
      <c r="C212" s="85"/>
      <c r="D212" s="85"/>
      <c r="E212" s="85"/>
      <c r="F212" s="85"/>
      <c r="G212" s="85"/>
      <c r="H212" s="85"/>
      <c r="I212" s="85"/>
      <c r="J212" s="85"/>
      <c r="K212" s="85"/>
      <c r="L212" s="85"/>
      <c r="M212" s="85"/>
      <c r="N212" s="85"/>
      <c r="O212" s="84"/>
      <c r="P212" s="9" t="b">
        <f t="shared" si="73"/>
        <v>0</v>
      </c>
      <c r="Q212" s="30">
        <v>219964.64</v>
      </c>
      <c r="R212" s="76"/>
    </row>
    <row r="213">
      <c r="P213" s="9"/>
      <c r="Q213" s="14"/>
      <c r="R213" s="75"/>
    </row>
    <row r="214">
      <c r="A214" s="48" t="s">
        <v>112</v>
      </c>
      <c r="B214" s="49"/>
      <c r="C214" s="49"/>
      <c r="D214" s="49"/>
      <c r="E214" s="49"/>
      <c r="F214" s="49"/>
      <c r="G214" s="49"/>
      <c r="H214" s="49"/>
      <c r="I214" s="49"/>
      <c r="J214" s="49"/>
      <c r="K214" s="49"/>
      <c r="L214" s="49"/>
      <c r="M214" s="49"/>
      <c r="N214" s="49"/>
      <c r="O214" s="49"/>
      <c r="P214" s="9"/>
      <c r="Q214" s="30"/>
      <c r="R214" s="75"/>
    </row>
    <row r="215">
      <c r="A215" s="11" t="s">
        <v>113</v>
      </c>
      <c r="C215" s="78"/>
      <c r="D215" s="88"/>
      <c r="E215" s="88"/>
      <c r="F215" s="88"/>
      <c r="G215" s="88"/>
      <c r="H215" s="88"/>
      <c r="I215" s="88"/>
      <c r="J215" s="88"/>
      <c r="K215" s="88"/>
      <c r="L215" s="88"/>
      <c r="M215" s="88"/>
      <c r="N215" s="88"/>
      <c r="O215" s="95"/>
      <c r="P215" s="9" t="b">
        <f t="shared" ref="P215:P216" si="74">round(O215,0)=round(Q215,0)</f>
        <v>0</v>
      </c>
      <c r="Q215" s="76">
        <v>297912.47</v>
      </c>
      <c r="R215" s="76"/>
    </row>
    <row r="216">
      <c r="A216" s="11" t="s">
        <v>114</v>
      </c>
      <c r="B216" s="86"/>
      <c r="C216" s="78"/>
      <c r="D216" s="88"/>
      <c r="E216" s="88"/>
      <c r="F216" s="88"/>
      <c r="G216" s="88"/>
      <c r="H216" s="88"/>
      <c r="I216" s="95"/>
      <c r="J216" s="88"/>
      <c r="K216" s="88"/>
      <c r="L216" s="88"/>
      <c r="M216" s="88"/>
      <c r="N216" s="88"/>
      <c r="O216" s="88"/>
      <c r="P216" s="9" t="b">
        <f t="shared" si="74"/>
        <v>0</v>
      </c>
      <c r="Q216" s="76">
        <v>88.13</v>
      </c>
      <c r="R216" s="76"/>
    </row>
    <row r="217">
      <c r="A217" s="11" t="s">
        <v>115</v>
      </c>
      <c r="B217" s="89"/>
      <c r="C217" s="89"/>
      <c r="D217" s="91"/>
      <c r="E217" s="91"/>
      <c r="F217" s="91"/>
      <c r="G217" s="91"/>
      <c r="H217" s="91"/>
      <c r="I217" s="91"/>
      <c r="J217" s="91"/>
      <c r="K217" s="91"/>
      <c r="L217" s="91"/>
      <c r="M217" s="91"/>
      <c r="N217" s="91"/>
      <c r="O217" s="96"/>
      <c r="P217" s="9" t="b">
        <f>round(O217,2)=round(Q217,2)</f>
        <v>0</v>
      </c>
      <c r="Q217" s="93">
        <v>0.5575</v>
      </c>
      <c r="R217" s="93"/>
    </row>
    <row r="218">
      <c r="A218" s="11"/>
      <c r="P218" s="9"/>
      <c r="Q218" s="14"/>
    </row>
    <row r="219">
      <c r="A219" s="11"/>
      <c r="O219" s="97"/>
      <c r="P219" s="9"/>
      <c r="Q219" s="14"/>
    </row>
    <row r="220">
      <c r="A220" s="11"/>
      <c r="O220" s="78"/>
      <c r="P220" s="9"/>
      <c r="Q220" s="14"/>
    </row>
    <row r="221">
      <c r="O221" s="78"/>
      <c r="P221" s="9"/>
      <c r="Q221" s="14"/>
    </row>
    <row r="222">
      <c r="O222" s="89"/>
      <c r="P222" s="9"/>
      <c r="Q222" s="14"/>
    </row>
    <row r="223">
      <c r="P223" s="9"/>
      <c r="Q223" s="14"/>
    </row>
    <row r="224">
      <c r="P224" s="9"/>
      <c r="Q224" s="14"/>
    </row>
    <row r="225">
      <c r="P225" s="9"/>
      <c r="Q225" s="14"/>
    </row>
    <row r="226">
      <c r="D226" s="98"/>
      <c r="E226" s="98"/>
      <c r="F226" s="98"/>
      <c r="G226" s="98"/>
      <c r="H226" s="98"/>
      <c r="I226" s="98"/>
      <c r="J226" s="98"/>
      <c r="K226" s="98"/>
      <c r="L226" s="98"/>
      <c r="M226" s="98"/>
      <c r="N226" s="98"/>
      <c r="O226" s="98"/>
      <c r="P226" s="9"/>
      <c r="Q226" s="14"/>
    </row>
    <row r="227">
      <c r="D227" s="99"/>
      <c r="E227" s="99"/>
      <c r="F227" s="99"/>
      <c r="G227" s="99"/>
      <c r="H227" s="99"/>
      <c r="I227" s="99"/>
      <c r="J227" s="99"/>
      <c r="K227" s="99"/>
      <c r="L227" s="99"/>
      <c r="M227" s="99"/>
      <c r="N227" s="99"/>
      <c r="O227" s="99"/>
      <c r="P227" s="9"/>
      <c r="Q227" s="100"/>
    </row>
    <row r="228">
      <c r="D228" s="99"/>
      <c r="E228" s="99"/>
      <c r="F228" s="99"/>
      <c r="G228" s="99"/>
      <c r="H228" s="99"/>
      <c r="I228" s="99"/>
      <c r="J228" s="99"/>
      <c r="K228" s="99"/>
      <c r="L228" s="99"/>
      <c r="M228" s="99"/>
      <c r="N228" s="99"/>
      <c r="O228" s="99"/>
      <c r="P228" s="9"/>
      <c r="Q228" s="101"/>
    </row>
    <row r="229">
      <c r="P229" s="9"/>
      <c r="Q229" s="101"/>
    </row>
    <row r="230">
      <c r="P230" s="9"/>
      <c r="Q230" s="14"/>
    </row>
    <row r="231">
      <c r="P231" s="9"/>
      <c r="Q231" s="14"/>
    </row>
    <row r="232">
      <c r="P232" s="9"/>
      <c r="Q232" s="14"/>
    </row>
    <row r="233">
      <c r="P233" s="9"/>
      <c r="Q233" s="14"/>
    </row>
    <row r="234">
      <c r="P234" s="9"/>
      <c r="Q234" s="14"/>
    </row>
    <row r="235">
      <c r="P235" s="9"/>
      <c r="Q235" s="14"/>
    </row>
    <row r="236">
      <c r="P236" s="9"/>
      <c r="Q236" s="14"/>
    </row>
    <row r="237">
      <c r="P237" s="9"/>
      <c r="Q237" s="14"/>
    </row>
    <row r="238">
      <c r="P238" s="9"/>
      <c r="Q238" s="14"/>
    </row>
    <row r="239">
      <c r="P239" s="9"/>
      <c r="Q239" s="14"/>
    </row>
    <row r="240">
      <c r="P240" s="9"/>
      <c r="Q240" s="14"/>
    </row>
    <row r="241">
      <c r="P241" s="9"/>
      <c r="Q241" s="14"/>
    </row>
    <row r="242">
      <c r="P242" s="9"/>
      <c r="Q242" s="14"/>
    </row>
    <row r="243">
      <c r="P243" s="9"/>
      <c r="Q243" s="14"/>
    </row>
    <row r="244">
      <c r="P244" s="9"/>
      <c r="Q244" s="14"/>
    </row>
    <row r="245">
      <c r="P245" s="9"/>
      <c r="Q245" s="14"/>
    </row>
    <row r="246">
      <c r="P246" s="9"/>
      <c r="Q246" s="14"/>
    </row>
    <row r="247">
      <c r="P247" s="9"/>
      <c r="Q247" s="14"/>
    </row>
    <row r="248">
      <c r="P248" s="9"/>
      <c r="Q248" s="14"/>
    </row>
    <row r="249">
      <c r="P249" s="9"/>
      <c r="Q249" s="14"/>
    </row>
    <row r="250">
      <c r="P250" s="9"/>
      <c r="Q250" s="14"/>
    </row>
    <row r="251">
      <c r="P251" s="9"/>
      <c r="Q251" s="14"/>
    </row>
    <row r="252">
      <c r="P252" s="9"/>
      <c r="Q252" s="14"/>
    </row>
    <row r="253">
      <c r="P253" s="9"/>
      <c r="Q253" s="14"/>
    </row>
    <row r="254">
      <c r="P254" s="9"/>
      <c r="Q254" s="14"/>
    </row>
    <row r="255">
      <c r="P255" s="9"/>
      <c r="Q255" s="14"/>
    </row>
    <row r="256">
      <c r="P256" s="9"/>
      <c r="Q256" s="14"/>
    </row>
    <row r="257">
      <c r="P257" s="9"/>
      <c r="Q257" s="14"/>
    </row>
    <row r="258">
      <c r="P258" s="9"/>
      <c r="Q258" s="14"/>
    </row>
    <row r="259">
      <c r="P259" s="9"/>
      <c r="Q259" s="14"/>
    </row>
    <row r="260">
      <c r="P260" s="9"/>
      <c r="Q260" s="14"/>
    </row>
    <row r="261">
      <c r="P261" s="9"/>
      <c r="Q261" s="14"/>
    </row>
    <row r="262">
      <c r="P262" s="9"/>
      <c r="Q262" s="14"/>
    </row>
    <row r="263">
      <c r="P263" s="9"/>
      <c r="Q263" s="14"/>
    </row>
    <row r="264">
      <c r="P264" s="9"/>
      <c r="Q264" s="14"/>
    </row>
    <row r="265">
      <c r="P265" s="9"/>
      <c r="Q265" s="14"/>
    </row>
    <row r="266">
      <c r="P266" s="9"/>
      <c r="Q266" s="14"/>
    </row>
    <row r="267">
      <c r="P267" s="9"/>
      <c r="Q267" s="14"/>
    </row>
    <row r="268">
      <c r="P268" s="9"/>
      <c r="Q268" s="14"/>
    </row>
    <row r="269">
      <c r="P269" s="9"/>
      <c r="Q269" s="14"/>
    </row>
    <row r="270">
      <c r="P270" s="9"/>
      <c r="Q270" s="14"/>
    </row>
    <row r="271">
      <c r="P271" s="9"/>
      <c r="Q271" s="14"/>
    </row>
    <row r="272">
      <c r="P272" s="9"/>
      <c r="Q272" s="14"/>
    </row>
    <row r="273">
      <c r="P273" s="9"/>
      <c r="Q273" s="14"/>
    </row>
    <row r="274">
      <c r="P274" s="9"/>
      <c r="Q274" s="14"/>
    </row>
    <row r="275">
      <c r="P275" s="9"/>
      <c r="Q275" s="14"/>
    </row>
    <row r="276">
      <c r="P276" s="9"/>
      <c r="Q276" s="14"/>
    </row>
    <row r="277">
      <c r="P277" s="9"/>
      <c r="Q277" s="14"/>
    </row>
    <row r="278">
      <c r="P278" s="9"/>
      <c r="Q278" s="14"/>
    </row>
    <row r="279">
      <c r="P279" s="9"/>
      <c r="Q279" s="14"/>
    </row>
    <row r="280">
      <c r="P280" s="9"/>
      <c r="Q280" s="14"/>
    </row>
    <row r="281">
      <c r="P281" s="9"/>
      <c r="Q281" s="14"/>
    </row>
    <row r="282">
      <c r="P282" s="9"/>
      <c r="Q282" s="14"/>
    </row>
    <row r="283">
      <c r="P283" s="9"/>
      <c r="Q283" s="14"/>
    </row>
    <row r="284">
      <c r="P284" s="9"/>
      <c r="Q284" s="14"/>
    </row>
    <row r="285">
      <c r="P285" s="9"/>
      <c r="Q285" s="14"/>
    </row>
    <row r="286">
      <c r="P286" s="9"/>
      <c r="Q286" s="14"/>
    </row>
    <row r="287">
      <c r="P287" s="9"/>
      <c r="Q287" s="14"/>
    </row>
    <row r="288">
      <c r="P288" s="9"/>
      <c r="Q288" s="14"/>
    </row>
    <row r="289">
      <c r="P289" s="9"/>
      <c r="Q289" s="14"/>
    </row>
    <row r="290">
      <c r="P290" s="9"/>
      <c r="Q290" s="14"/>
    </row>
    <row r="291">
      <c r="P291" s="9"/>
      <c r="Q291" s="14"/>
    </row>
    <row r="292">
      <c r="P292" s="9"/>
      <c r="Q292" s="14"/>
    </row>
    <row r="293">
      <c r="P293" s="9"/>
      <c r="Q293" s="14"/>
    </row>
    <row r="294">
      <c r="P294" s="9"/>
      <c r="Q294" s="14"/>
    </row>
    <row r="295">
      <c r="P295" s="9"/>
      <c r="Q295" s="14"/>
    </row>
    <row r="296">
      <c r="P296" s="9"/>
      <c r="Q296" s="14"/>
    </row>
    <row r="297">
      <c r="P297" s="9"/>
      <c r="Q297" s="14"/>
    </row>
    <row r="298">
      <c r="P298" s="9"/>
      <c r="Q298" s="14"/>
    </row>
    <row r="299">
      <c r="P299" s="9"/>
      <c r="Q299" s="14"/>
    </row>
    <row r="300">
      <c r="P300" s="9"/>
      <c r="Q300" s="14"/>
    </row>
    <row r="301">
      <c r="P301" s="9"/>
      <c r="Q301" s="14"/>
    </row>
    <row r="302">
      <c r="P302" s="9"/>
      <c r="Q302" s="14"/>
    </row>
    <row r="303">
      <c r="P303" s="9"/>
      <c r="Q303" s="14"/>
    </row>
    <row r="304">
      <c r="P304" s="9"/>
      <c r="Q304" s="14"/>
    </row>
    <row r="305">
      <c r="P305" s="9"/>
      <c r="Q305" s="14"/>
    </row>
    <row r="306">
      <c r="P306" s="9"/>
      <c r="Q306" s="14"/>
    </row>
    <row r="307">
      <c r="P307" s="9"/>
      <c r="Q307" s="14"/>
    </row>
    <row r="308">
      <c r="P308" s="9"/>
      <c r="Q308" s="14"/>
    </row>
    <row r="309">
      <c r="P309" s="9"/>
      <c r="Q309" s="14"/>
    </row>
    <row r="310">
      <c r="P310" s="9"/>
      <c r="Q310" s="14"/>
    </row>
    <row r="311">
      <c r="P311" s="9"/>
      <c r="Q311" s="14"/>
    </row>
    <row r="312">
      <c r="P312" s="9"/>
      <c r="Q312" s="14"/>
    </row>
    <row r="313">
      <c r="P313" s="9"/>
      <c r="Q313" s="14"/>
    </row>
    <row r="314">
      <c r="P314" s="9"/>
      <c r="Q314" s="14"/>
    </row>
    <row r="315">
      <c r="P315" s="9"/>
      <c r="Q315" s="14"/>
    </row>
    <row r="316">
      <c r="P316" s="9"/>
      <c r="Q316" s="14"/>
    </row>
    <row r="317">
      <c r="P317" s="9"/>
      <c r="Q317" s="14"/>
    </row>
    <row r="318">
      <c r="P318" s="9"/>
      <c r="Q318" s="14"/>
    </row>
    <row r="319">
      <c r="P319" s="9"/>
      <c r="Q319" s="14"/>
    </row>
    <row r="320">
      <c r="P320" s="9"/>
      <c r="Q320" s="14"/>
    </row>
    <row r="321">
      <c r="P321" s="9"/>
      <c r="Q321" s="14"/>
    </row>
    <row r="322">
      <c r="P322" s="9"/>
      <c r="Q322" s="14"/>
    </row>
    <row r="323">
      <c r="P323" s="9"/>
      <c r="Q323" s="14"/>
    </row>
    <row r="324">
      <c r="P324" s="9"/>
      <c r="Q324" s="14"/>
    </row>
    <row r="325">
      <c r="P325" s="9"/>
      <c r="Q325" s="14"/>
    </row>
    <row r="326">
      <c r="P326" s="9"/>
      <c r="Q326" s="14"/>
    </row>
    <row r="327">
      <c r="P327" s="9"/>
      <c r="Q327" s="14"/>
    </row>
    <row r="328">
      <c r="P328" s="9"/>
      <c r="Q328" s="14"/>
    </row>
    <row r="329">
      <c r="P329" s="9"/>
      <c r="Q329" s="14"/>
    </row>
    <row r="330">
      <c r="P330" s="9"/>
      <c r="Q330" s="14"/>
    </row>
    <row r="331">
      <c r="P331" s="9"/>
      <c r="Q331" s="14"/>
    </row>
    <row r="332">
      <c r="P332" s="9"/>
      <c r="Q332" s="14"/>
    </row>
    <row r="333">
      <c r="P333" s="9"/>
      <c r="Q333" s="14"/>
    </row>
    <row r="334">
      <c r="P334" s="9"/>
      <c r="Q334" s="14"/>
    </row>
    <row r="335">
      <c r="P335" s="9"/>
      <c r="Q335" s="14"/>
    </row>
    <row r="336">
      <c r="P336" s="9"/>
      <c r="Q336" s="14"/>
    </row>
    <row r="337">
      <c r="P337" s="9"/>
      <c r="Q337" s="14"/>
    </row>
    <row r="338">
      <c r="P338" s="9"/>
      <c r="Q338" s="14"/>
    </row>
    <row r="339">
      <c r="P339" s="9"/>
      <c r="Q339" s="14"/>
    </row>
    <row r="340">
      <c r="P340" s="9"/>
      <c r="Q340" s="14"/>
    </row>
    <row r="341">
      <c r="P341" s="9"/>
      <c r="Q341" s="14"/>
    </row>
    <row r="342">
      <c r="P342" s="9"/>
      <c r="Q342" s="14"/>
    </row>
    <row r="343">
      <c r="P343" s="9"/>
      <c r="Q343" s="14"/>
    </row>
    <row r="344">
      <c r="P344" s="9"/>
      <c r="Q344" s="14"/>
    </row>
    <row r="345">
      <c r="P345" s="9"/>
      <c r="Q345" s="14"/>
    </row>
    <row r="346">
      <c r="P346" s="9"/>
      <c r="Q346" s="14"/>
    </row>
    <row r="347">
      <c r="P347" s="9"/>
      <c r="Q347" s="14"/>
    </row>
    <row r="348">
      <c r="P348" s="9"/>
      <c r="Q348" s="14"/>
    </row>
    <row r="349">
      <c r="P349" s="9"/>
      <c r="Q349" s="14"/>
    </row>
    <row r="350">
      <c r="P350" s="9"/>
      <c r="Q350" s="14"/>
    </row>
    <row r="351">
      <c r="P351" s="9"/>
      <c r="Q351" s="14"/>
    </row>
    <row r="352">
      <c r="P352" s="9"/>
      <c r="Q352" s="14"/>
    </row>
    <row r="353">
      <c r="P353" s="9"/>
      <c r="Q353" s="14"/>
    </row>
    <row r="354">
      <c r="P354" s="9"/>
      <c r="Q354" s="14"/>
    </row>
    <row r="355">
      <c r="P355" s="9"/>
      <c r="Q355" s="14"/>
    </row>
    <row r="356">
      <c r="P356" s="9"/>
      <c r="Q356" s="14"/>
    </row>
    <row r="357">
      <c r="P357" s="9"/>
      <c r="Q357" s="14"/>
    </row>
    <row r="358">
      <c r="P358" s="9"/>
      <c r="Q358" s="14"/>
    </row>
    <row r="359">
      <c r="P359" s="9"/>
      <c r="Q359" s="14"/>
    </row>
    <row r="360">
      <c r="P360" s="9"/>
      <c r="Q360" s="14"/>
    </row>
    <row r="361">
      <c r="P361" s="9"/>
      <c r="Q361" s="14"/>
    </row>
    <row r="362">
      <c r="P362" s="9"/>
      <c r="Q362" s="14"/>
    </row>
    <row r="363">
      <c r="P363" s="9"/>
      <c r="Q363" s="14"/>
    </row>
    <row r="364">
      <c r="P364" s="9"/>
      <c r="Q364" s="14"/>
    </row>
    <row r="365">
      <c r="P365" s="9"/>
      <c r="Q365" s="14"/>
    </row>
    <row r="366">
      <c r="P366" s="9"/>
      <c r="Q366" s="14"/>
    </row>
    <row r="367">
      <c r="P367" s="9"/>
      <c r="Q367" s="14"/>
    </row>
    <row r="368">
      <c r="P368" s="9"/>
      <c r="Q368" s="14"/>
    </row>
    <row r="369">
      <c r="P369" s="9"/>
      <c r="Q369" s="14"/>
    </row>
    <row r="370">
      <c r="P370" s="9"/>
      <c r="Q370" s="14"/>
    </row>
    <row r="371">
      <c r="P371" s="9"/>
      <c r="Q371" s="14"/>
    </row>
    <row r="372">
      <c r="P372" s="9"/>
      <c r="Q372" s="14"/>
    </row>
    <row r="373">
      <c r="P373" s="9"/>
      <c r="Q373" s="14"/>
    </row>
    <row r="374">
      <c r="P374" s="9"/>
      <c r="Q374" s="14"/>
    </row>
    <row r="375">
      <c r="P375" s="9"/>
      <c r="Q375" s="14"/>
    </row>
    <row r="376">
      <c r="P376" s="9"/>
      <c r="Q376" s="14"/>
    </row>
    <row r="377">
      <c r="P377" s="9"/>
      <c r="Q377" s="14"/>
    </row>
    <row r="378">
      <c r="P378" s="9"/>
      <c r="Q378" s="14"/>
    </row>
    <row r="379">
      <c r="P379" s="9"/>
      <c r="Q379" s="14"/>
    </row>
    <row r="380">
      <c r="P380" s="9"/>
      <c r="Q380" s="14"/>
    </row>
    <row r="381">
      <c r="P381" s="9"/>
      <c r="Q381" s="14"/>
    </row>
    <row r="382">
      <c r="P382" s="9"/>
      <c r="Q382" s="14"/>
    </row>
    <row r="383">
      <c r="P383" s="9"/>
      <c r="Q383" s="14"/>
    </row>
    <row r="384">
      <c r="P384" s="9"/>
      <c r="Q384" s="14"/>
    </row>
    <row r="385">
      <c r="P385" s="9"/>
      <c r="Q385" s="14"/>
    </row>
    <row r="386">
      <c r="P386" s="9"/>
      <c r="Q386" s="14"/>
    </row>
    <row r="387">
      <c r="P387" s="9"/>
      <c r="Q387" s="14"/>
    </row>
    <row r="388">
      <c r="P388" s="9"/>
      <c r="Q388" s="14"/>
    </row>
    <row r="389">
      <c r="P389" s="9"/>
      <c r="Q389" s="14"/>
    </row>
    <row r="390">
      <c r="P390" s="9"/>
      <c r="Q390" s="14"/>
    </row>
    <row r="391">
      <c r="P391" s="9"/>
      <c r="Q391" s="14"/>
    </row>
    <row r="392">
      <c r="P392" s="9"/>
      <c r="Q392" s="14"/>
    </row>
    <row r="393">
      <c r="P393" s="9"/>
      <c r="Q393" s="14"/>
    </row>
    <row r="394">
      <c r="P394" s="9"/>
      <c r="Q394" s="14"/>
    </row>
    <row r="395">
      <c r="P395" s="9"/>
      <c r="Q395" s="14"/>
    </row>
    <row r="396">
      <c r="P396" s="9"/>
      <c r="Q396" s="14"/>
    </row>
    <row r="397">
      <c r="P397" s="9"/>
      <c r="Q397" s="14"/>
    </row>
    <row r="398">
      <c r="P398" s="9"/>
      <c r="Q398" s="14"/>
    </row>
    <row r="399">
      <c r="P399" s="9"/>
      <c r="Q399" s="14"/>
    </row>
    <row r="400">
      <c r="P400" s="9"/>
      <c r="Q400" s="14"/>
    </row>
    <row r="401">
      <c r="P401" s="9"/>
      <c r="Q401" s="14"/>
    </row>
    <row r="402">
      <c r="P402" s="9"/>
      <c r="Q402" s="14"/>
    </row>
    <row r="403">
      <c r="P403" s="9"/>
      <c r="Q403" s="14"/>
    </row>
    <row r="404">
      <c r="P404" s="9"/>
      <c r="Q404" s="14"/>
    </row>
    <row r="405">
      <c r="P405" s="9"/>
      <c r="Q405" s="14"/>
    </row>
    <row r="406">
      <c r="P406" s="9"/>
      <c r="Q406" s="14"/>
    </row>
    <row r="407">
      <c r="P407" s="9"/>
      <c r="Q407" s="14"/>
    </row>
    <row r="408">
      <c r="P408" s="9"/>
      <c r="Q408" s="14"/>
    </row>
    <row r="409">
      <c r="P409" s="9"/>
      <c r="Q409" s="14"/>
    </row>
    <row r="410">
      <c r="P410" s="9"/>
      <c r="Q410" s="14"/>
    </row>
    <row r="411">
      <c r="P411" s="9"/>
      <c r="Q411" s="14"/>
    </row>
    <row r="412">
      <c r="P412" s="9"/>
      <c r="Q412" s="14"/>
    </row>
    <row r="413">
      <c r="P413" s="9"/>
      <c r="Q413" s="14"/>
    </row>
    <row r="414">
      <c r="P414" s="9"/>
      <c r="Q414" s="14"/>
    </row>
    <row r="415">
      <c r="P415" s="9"/>
      <c r="Q415" s="14"/>
    </row>
    <row r="416">
      <c r="P416" s="9"/>
      <c r="Q416" s="14"/>
    </row>
    <row r="417">
      <c r="P417" s="9"/>
      <c r="Q417" s="14"/>
    </row>
    <row r="418">
      <c r="P418" s="9"/>
      <c r="Q418" s="14"/>
    </row>
    <row r="419">
      <c r="P419" s="9"/>
      <c r="Q419" s="14"/>
    </row>
    <row r="420">
      <c r="P420" s="9"/>
      <c r="Q420" s="14"/>
    </row>
    <row r="421">
      <c r="P421" s="9"/>
      <c r="Q421" s="14"/>
    </row>
    <row r="422">
      <c r="P422" s="9"/>
      <c r="Q422" s="14"/>
    </row>
    <row r="423">
      <c r="P423" s="9"/>
      <c r="Q423" s="14"/>
    </row>
    <row r="424">
      <c r="P424" s="9"/>
      <c r="Q424" s="14"/>
    </row>
    <row r="425">
      <c r="P425" s="9"/>
      <c r="Q425" s="14"/>
    </row>
    <row r="426">
      <c r="P426" s="9"/>
      <c r="Q426" s="14"/>
    </row>
    <row r="427">
      <c r="P427" s="9"/>
      <c r="Q427" s="14"/>
    </row>
    <row r="428">
      <c r="P428" s="9"/>
      <c r="Q428" s="14"/>
    </row>
    <row r="429">
      <c r="P429" s="9"/>
      <c r="Q429" s="14"/>
    </row>
    <row r="430">
      <c r="P430" s="9"/>
      <c r="Q430" s="14"/>
    </row>
    <row r="431">
      <c r="P431" s="9"/>
      <c r="Q431" s="14"/>
    </row>
    <row r="432">
      <c r="P432" s="9"/>
      <c r="Q432" s="14"/>
    </row>
    <row r="433">
      <c r="P433" s="9"/>
      <c r="Q433" s="14"/>
    </row>
    <row r="434">
      <c r="P434" s="9"/>
      <c r="Q434" s="14"/>
    </row>
    <row r="435">
      <c r="P435" s="9"/>
      <c r="Q435" s="14"/>
    </row>
    <row r="436">
      <c r="P436" s="9"/>
      <c r="Q436" s="14"/>
    </row>
    <row r="437">
      <c r="P437" s="9"/>
      <c r="Q437" s="14"/>
    </row>
    <row r="438">
      <c r="P438" s="9"/>
      <c r="Q438" s="14"/>
    </row>
    <row r="439">
      <c r="P439" s="9"/>
      <c r="Q439" s="14"/>
    </row>
    <row r="440">
      <c r="P440" s="9"/>
      <c r="Q440" s="14"/>
    </row>
    <row r="441">
      <c r="P441" s="9"/>
      <c r="Q441" s="14"/>
    </row>
    <row r="442">
      <c r="P442" s="9"/>
      <c r="Q442" s="14"/>
    </row>
    <row r="443">
      <c r="P443" s="9"/>
      <c r="Q443" s="14"/>
    </row>
    <row r="444">
      <c r="P444" s="9"/>
      <c r="Q444" s="14"/>
    </row>
    <row r="445">
      <c r="P445" s="9"/>
      <c r="Q445" s="14"/>
    </row>
    <row r="446">
      <c r="P446" s="9"/>
      <c r="Q446" s="14"/>
    </row>
    <row r="447">
      <c r="P447" s="9"/>
      <c r="Q447" s="14"/>
    </row>
    <row r="448">
      <c r="P448" s="9"/>
      <c r="Q448" s="14"/>
    </row>
    <row r="449">
      <c r="P449" s="9"/>
      <c r="Q449" s="14"/>
    </row>
    <row r="450">
      <c r="P450" s="9"/>
      <c r="Q450" s="14"/>
    </row>
    <row r="451">
      <c r="P451" s="9"/>
      <c r="Q451" s="14"/>
    </row>
    <row r="452">
      <c r="P452" s="9"/>
      <c r="Q452" s="14"/>
    </row>
    <row r="453">
      <c r="P453" s="9"/>
      <c r="Q453" s="14"/>
    </row>
    <row r="454">
      <c r="P454" s="9"/>
      <c r="Q454" s="14"/>
    </row>
    <row r="455">
      <c r="P455" s="9"/>
      <c r="Q455" s="14"/>
    </row>
    <row r="456">
      <c r="P456" s="9"/>
      <c r="Q456" s="14"/>
    </row>
    <row r="457">
      <c r="P457" s="9"/>
      <c r="Q457" s="14"/>
    </row>
    <row r="458">
      <c r="P458" s="9"/>
      <c r="Q458" s="14"/>
    </row>
    <row r="459">
      <c r="P459" s="9"/>
      <c r="Q459" s="14"/>
    </row>
    <row r="460">
      <c r="P460" s="9"/>
      <c r="Q460" s="14"/>
    </row>
    <row r="461">
      <c r="P461" s="9"/>
      <c r="Q461" s="14"/>
    </row>
    <row r="462">
      <c r="P462" s="9"/>
      <c r="Q462" s="14"/>
    </row>
    <row r="463">
      <c r="P463" s="9"/>
      <c r="Q463" s="14"/>
    </row>
    <row r="464">
      <c r="P464" s="9"/>
      <c r="Q464" s="14"/>
    </row>
    <row r="465">
      <c r="P465" s="9"/>
      <c r="Q465" s="14"/>
    </row>
    <row r="466">
      <c r="P466" s="9"/>
      <c r="Q466" s="14"/>
    </row>
    <row r="467">
      <c r="P467" s="9"/>
      <c r="Q467" s="14"/>
    </row>
    <row r="468">
      <c r="P468" s="9"/>
      <c r="Q468" s="14"/>
    </row>
    <row r="469">
      <c r="P469" s="9"/>
      <c r="Q469" s="14"/>
    </row>
    <row r="470">
      <c r="P470" s="9"/>
      <c r="Q470" s="14"/>
    </row>
    <row r="471">
      <c r="P471" s="9"/>
      <c r="Q471" s="14"/>
    </row>
    <row r="472">
      <c r="P472" s="9"/>
      <c r="Q472" s="14"/>
    </row>
    <row r="473">
      <c r="P473" s="9"/>
      <c r="Q473" s="14"/>
    </row>
    <row r="474">
      <c r="P474" s="9"/>
      <c r="Q474" s="14"/>
    </row>
    <row r="475">
      <c r="P475" s="9"/>
      <c r="Q475" s="14"/>
    </row>
    <row r="476">
      <c r="P476" s="9"/>
      <c r="Q476" s="14"/>
    </row>
    <row r="477">
      <c r="P477" s="9"/>
      <c r="Q477" s="14"/>
    </row>
    <row r="478">
      <c r="P478" s="9"/>
      <c r="Q478" s="14"/>
    </row>
    <row r="479">
      <c r="P479" s="9"/>
      <c r="Q479" s="14"/>
    </row>
    <row r="480">
      <c r="P480" s="9"/>
      <c r="Q480" s="14"/>
    </row>
    <row r="481">
      <c r="P481" s="9"/>
      <c r="Q481" s="14"/>
    </row>
    <row r="482">
      <c r="P482" s="9"/>
      <c r="Q482" s="14"/>
    </row>
    <row r="483">
      <c r="P483" s="9"/>
      <c r="Q483" s="14"/>
    </row>
    <row r="484">
      <c r="P484" s="9"/>
      <c r="Q484" s="14"/>
    </row>
    <row r="485">
      <c r="P485" s="9"/>
      <c r="Q485" s="14"/>
    </row>
    <row r="486">
      <c r="P486" s="9"/>
      <c r="Q486" s="14"/>
    </row>
    <row r="487">
      <c r="P487" s="9"/>
      <c r="Q487" s="14"/>
    </row>
    <row r="488">
      <c r="P488" s="9"/>
      <c r="Q488" s="14"/>
    </row>
    <row r="489">
      <c r="P489" s="9"/>
      <c r="Q489" s="14"/>
    </row>
    <row r="490">
      <c r="P490" s="9"/>
      <c r="Q490" s="14"/>
    </row>
    <row r="491">
      <c r="P491" s="9"/>
      <c r="Q491" s="14"/>
    </row>
    <row r="492">
      <c r="P492" s="9"/>
      <c r="Q492" s="14"/>
    </row>
    <row r="493">
      <c r="P493" s="9"/>
      <c r="Q493" s="14"/>
    </row>
    <row r="494">
      <c r="P494" s="9"/>
      <c r="Q494" s="14"/>
    </row>
    <row r="495">
      <c r="P495" s="9"/>
      <c r="Q495" s="14"/>
    </row>
    <row r="496">
      <c r="P496" s="9"/>
      <c r="Q496" s="14"/>
    </row>
    <row r="497">
      <c r="P497" s="9"/>
      <c r="Q497" s="14"/>
    </row>
    <row r="498">
      <c r="P498" s="9"/>
      <c r="Q498" s="14"/>
    </row>
    <row r="499">
      <c r="P499" s="9"/>
      <c r="Q499" s="14"/>
    </row>
    <row r="500">
      <c r="P500" s="9"/>
      <c r="Q500" s="14"/>
    </row>
    <row r="501">
      <c r="P501" s="9"/>
      <c r="Q501" s="14"/>
    </row>
    <row r="502">
      <c r="P502" s="9"/>
      <c r="Q502" s="14"/>
    </row>
    <row r="503">
      <c r="P503" s="9"/>
      <c r="Q503" s="14"/>
    </row>
    <row r="504">
      <c r="P504" s="9"/>
      <c r="Q504" s="14"/>
    </row>
    <row r="505">
      <c r="P505" s="9"/>
      <c r="Q505" s="14"/>
    </row>
    <row r="506">
      <c r="P506" s="9"/>
      <c r="Q506" s="14"/>
    </row>
    <row r="507">
      <c r="P507" s="9"/>
      <c r="Q507" s="14"/>
    </row>
    <row r="508">
      <c r="P508" s="9"/>
      <c r="Q508" s="14"/>
    </row>
    <row r="509">
      <c r="P509" s="9"/>
      <c r="Q509" s="14"/>
    </row>
    <row r="510">
      <c r="P510" s="9"/>
      <c r="Q510" s="14"/>
    </row>
    <row r="511">
      <c r="P511" s="9"/>
      <c r="Q511" s="14"/>
    </row>
    <row r="512">
      <c r="P512" s="9"/>
      <c r="Q512" s="14"/>
    </row>
    <row r="513">
      <c r="P513" s="9"/>
      <c r="Q513" s="14"/>
    </row>
    <row r="514">
      <c r="P514" s="9"/>
      <c r="Q514" s="14"/>
    </row>
    <row r="515">
      <c r="P515" s="9"/>
      <c r="Q515" s="14"/>
    </row>
    <row r="516">
      <c r="P516" s="9"/>
      <c r="Q516" s="14"/>
    </row>
    <row r="517">
      <c r="P517" s="9"/>
      <c r="Q517" s="14"/>
    </row>
    <row r="518">
      <c r="P518" s="9"/>
      <c r="Q518" s="14"/>
    </row>
    <row r="519">
      <c r="P519" s="9"/>
      <c r="Q519" s="14"/>
    </row>
    <row r="520">
      <c r="P520" s="9"/>
      <c r="Q520" s="14"/>
    </row>
    <row r="521">
      <c r="P521" s="9"/>
      <c r="Q521" s="14"/>
    </row>
    <row r="522">
      <c r="P522" s="9"/>
      <c r="Q522" s="14"/>
    </row>
    <row r="523">
      <c r="P523" s="9"/>
      <c r="Q523" s="14"/>
    </row>
    <row r="524">
      <c r="P524" s="9"/>
      <c r="Q524" s="14"/>
    </row>
    <row r="525">
      <c r="P525" s="9"/>
      <c r="Q525" s="14"/>
    </row>
    <row r="526">
      <c r="P526" s="9"/>
      <c r="Q526" s="14"/>
    </row>
    <row r="527">
      <c r="P527" s="9"/>
      <c r="Q527" s="14"/>
    </row>
    <row r="528">
      <c r="P528" s="9"/>
      <c r="Q528" s="14"/>
    </row>
    <row r="529">
      <c r="P529" s="9"/>
      <c r="Q529" s="14"/>
    </row>
    <row r="530">
      <c r="P530" s="9"/>
      <c r="Q530" s="14"/>
    </row>
    <row r="531">
      <c r="P531" s="9"/>
      <c r="Q531" s="14"/>
    </row>
    <row r="532">
      <c r="P532" s="9"/>
      <c r="Q532" s="14"/>
    </row>
    <row r="533">
      <c r="P533" s="9"/>
      <c r="Q533" s="14"/>
    </row>
    <row r="534">
      <c r="P534" s="9"/>
      <c r="Q534" s="14"/>
    </row>
    <row r="535">
      <c r="P535" s="9"/>
      <c r="Q535" s="14"/>
    </row>
    <row r="536">
      <c r="P536" s="9"/>
      <c r="Q536" s="14"/>
    </row>
    <row r="537">
      <c r="P537" s="9"/>
      <c r="Q537" s="14"/>
    </row>
    <row r="538">
      <c r="P538" s="9"/>
      <c r="Q538" s="14"/>
    </row>
    <row r="539">
      <c r="P539" s="9"/>
      <c r="Q539" s="14"/>
    </row>
    <row r="540">
      <c r="P540" s="9"/>
      <c r="Q540" s="14"/>
    </row>
    <row r="541">
      <c r="P541" s="9"/>
      <c r="Q541" s="14"/>
    </row>
    <row r="542">
      <c r="P542" s="9"/>
      <c r="Q542" s="14"/>
    </row>
    <row r="543">
      <c r="P543" s="9"/>
      <c r="Q543" s="14"/>
    </row>
    <row r="544">
      <c r="P544" s="9"/>
      <c r="Q544" s="14"/>
    </row>
    <row r="545">
      <c r="P545" s="9"/>
      <c r="Q545" s="14"/>
    </row>
    <row r="546">
      <c r="P546" s="9"/>
      <c r="Q546" s="14"/>
    </row>
    <row r="547">
      <c r="P547" s="9"/>
      <c r="Q547" s="14"/>
    </row>
    <row r="548">
      <c r="P548" s="9"/>
      <c r="Q548" s="14"/>
    </row>
    <row r="549">
      <c r="P549" s="9"/>
      <c r="Q549" s="14"/>
    </row>
    <row r="550">
      <c r="P550" s="9"/>
      <c r="Q550" s="14"/>
    </row>
    <row r="551">
      <c r="P551" s="9"/>
      <c r="Q551" s="14"/>
    </row>
    <row r="552">
      <c r="P552" s="9"/>
      <c r="Q552" s="14"/>
    </row>
    <row r="553">
      <c r="P553" s="9"/>
      <c r="Q553" s="14"/>
    </row>
    <row r="554">
      <c r="P554" s="9"/>
      <c r="Q554" s="14"/>
    </row>
    <row r="555">
      <c r="P555" s="9"/>
      <c r="Q555" s="14"/>
    </row>
    <row r="556">
      <c r="P556" s="9"/>
      <c r="Q556" s="14"/>
    </row>
    <row r="557">
      <c r="P557" s="9"/>
      <c r="Q557" s="14"/>
    </row>
    <row r="558">
      <c r="P558" s="9"/>
      <c r="Q558" s="14"/>
    </row>
    <row r="559">
      <c r="P559" s="9"/>
      <c r="Q559" s="14"/>
    </row>
    <row r="560">
      <c r="P560" s="9"/>
      <c r="Q560" s="14"/>
    </row>
    <row r="561">
      <c r="P561" s="9"/>
      <c r="Q561" s="14"/>
    </row>
    <row r="562">
      <c r="P562" s="9"/>
      <c r="Q562" s="14"/>
    </row>
    <row r="563">
      <c r="P563" s="9"/>
      <c r="Q563" s="14"/>
    </row>
    <row r="564">
      <c r="P564" s="9"/>
      <c r="Q564" s="14"/>
    </row>
    <row r="565">
      <c r="P565" s="9"/>
      <c r="Q565" s="14"/>
    </row>
    <row r="566">
      <c r="P566" s="9"/>
      <c r="Q566" s="14"/>
    </row>
    <row r="567">
      <c r="P567" s="9"/>
      <c r="Q567" s="14"/>
    </row>
    <row r="568">
      <c r="P568" s="9"/>
      <c r="Q568" s="14"/>
    </row>
    <row r="569">
      <c r="P569" s="9"/>
      <c r="Q569" s="14"/>
    </row>
    <row r="570">
      <c r="P570" s="9"/>
      <c r="Q570" s="14"/>
    </row>
    <row r="571">
      <c r="P571" s="9"/>
      <c r="Q571" s="14"/>
    </row>
    <row r="572">
      <c r="P572" s="9"/>
      <c r="Q572" s="14"/>
    </row>
    <row r="573">
      <c r="P573" s="9"/>
      <c r="Q573" s="14"/>
    </row>
    <row r="574">
      <c r="P574" s="9"/>
      <c r="Q574" s="14"/>
    </row>
    <row r="575">
      <c r="P575" s="9"/>
      <c r="Q575" s="14"/>
    </row>
    <row r="576">
      <c r="P576" s="9"/>
      <c r="Q576" s="14"/>
    </row>
    <row r="577">
      <c r="P577" s="9"/>
      <c r="Q577" s="14"/>
    </row>
    <row r="578">
      <c r="P578" s="9"/>
      <c r="Q578" s="14"/>
    </row>
    <row r="579">
      <c r="P579" s="9"/>
      <c r="Q579" s="14"/>
    </row>
    <row r="580">
      <c r="P580" s="9"/>
      <c r="Q580" s="14"/>
    </row>
    <row r="581">
      <c r="P581" s="9"/>
      <c r="Q581" s="14"/>
    </row>
    <row r="582">
      <c r="P582" s="9"/>
      <c r="Q582" s="14"/>
    </row>
    <row r="583">
      <c r="P583" s="9"/>
      <c r="Q583" s="14"/>
    </row>
    <row r="584">
      <c r="P584" s="9"/>
      <c r="Q584" s="14"/>
    </row>
    <row r="585">
      <c r="P585" s="9"/>
      <c r="Q585" s="14"/>
    </row>
    <row r="586">
      <c r="P586" s="9"/>
      <c r="Q586" s="14"/>
    </row>
    <row r="587">
      <c r="P587" s="9"/>
      <c r="Q587" s="14"/>
    </row>
    <row r="588">
      <c r="P588" s="9"/>
      <c r="Q588" s="14"/>
    </row>
    <row r="589">
      <c r="P589" s="9"/>
      <c r="Q589" s="14"/>
    </row>
    <row r="590">
      <c r="P590" s="9"/>
      <c r="Q590" s="14"/>
    </row>
    <row r="591">
      <c r="P591" s="9"/>
      <c r="Q591" s="14"/>
    </row>
    <row r="592">
      <c r="P592" s="9"/>
      <c r="Q592" s="14"/>
    </row>
    <row r="593">
      <c r="P593" s="9"/>
      <c r="Q593" s="14"/>
    </row>
    <row r="594">
      <c r="P594" s="9"/>
      <c r="Q594" s="14"/>
    </row>
    <row r="595">
      <c r="P595" s="9"/>
      <c r="Q595" s="14"/>
    </row>
    <row r="596">
      <c r="P596" s="9"/>
      <c r="Q596" s="14"/>
    </row>
    <row r="597">
      <c r="P597" s="9"/>
      <c r="Q597" s="14"/>
    </row>
    <row r="598">
      <c r="P598" s="9"/>
      <c r="Q598" s="14"/>
    </row>
    <row r="599">
      <c r="P599" s="9"/>
      <c r="Q599" s="14"/>
    </row>
    <row r="600">
      <c r="P600" s="9"/>
      <c r="Q600" s="14"/>
    </row>
    <row r="601">
      <c r="P601" s="9"/>
      <c r="Q601" s="14"/>
    </row>
    <row r="602">
      <c r="P602" s="9"/>
      <c r="Q602" s="14"/>
    </row>
    <row r="603">
      <c r="P603" s="9"/>
      <c r="Q603" s="14"/>
    </row>
    <row r="604">
      <c r="P604" s="9"/>
      <c r="Q604" s="14"/>
    </row>
    <row r="605">
      <c r="P605" s="9"/>
      <c r="Q605" s="14"/>
    </row>
    <row r="606">
      <c r="P606" s="9"/>
      <c r="Q606" s="14"/>
    </row>
    <row r="607">
      <c r="P607" s="9"/>
      <c r="Q607" s="14"/>
    </row>
    <row r="608">
      <c r="P608" s="9"/>
      <c r="Q608" s="14"/>
    </row>
    <row r="609">
      <c r="P609" s="9"/>
      <c r="Q609" s="14"/>
    </row>
    <row r="610">
      <c r="P610" s="9"/>
      <c r="Q610" s="14"/>
    </row>
    <row r="611">
      <c r="P611" s="9"/>
      <c r="Q611" s="14"/>
    </row>
    <row r="612">
      <c r="P612" s="9"/>
      <c r="Q612" s="14"/>
    </row>
    <row r="613">
      <c r="P613" s="9"/>
      <c r="Q613" s="14"/>
    </row>
    <row r="614">
      <c r="P614" s="9"/>
      <c r="Q614" s="14"/>
    </row>
    <row r="615">
      <c r="P615" s="9"/>
      <c r="Q615" s="14"/>
    </row>
    <row r="616">
      <c r="P616" s="9"/>
      <c r="Q616" s="14"/>
    </row>
    <row r="617">
      <c r="P617" s="9"/>
      <c r="Q617" s="14"/>
    </row>
    <row r="618">
      <c r="P618" s="9"/>
      <c r="Q618" s="14"/>
    </row>
    <row r="619">
      <c r="P619" s="9"/>
      <c r="Q619" s="14"/>
    </row>
    <row r="620">
      <c r="P620" s="9"/>
      <c r="Q620" s="14"/>
    </row>
    <row r="621">
      <c r="P621" s="9"/>
      <c r="Q621" s="14"/>
    </row>
    <row r="622">
      <c r="P622" s="9"/>
      <c r="Q622" s="14"/>
    </row>
    <row r="623">
      <c r="P623" s="9"/>
      <c r="Q623" s="14"/>
    </row>
    <row r="624">
      <c r="P624" s="9"/>
      <c r="Q624" s="14"/>
    </row>
    <row r="625">
      <c r="P625" s="9"/>
      <c r="Q625" s="14"/>
    </row>
    <row r="626">
      <c r="P626" s="9"/>
      <c r="Q626" s="14"/>
    </row>
    <row r="627">
      <c r="P627" s="9"/>
      <c r="Q627" s="14"/>
    </row>
    <row r="628">
      <c r="P628" s="9"/>
      <c r="Q628" s="14"/>
    </row>
    <row r="629">
      <c r="P629" s="9"/>
      <c r="Q629" s="14"/>
    </row>
    <row r="630">
      <c r="P630" s="9"/>
      <c r="Q630" s="14"/>
    </row>
    <row r="631">
      <c r="P631" s="9"/>
      <c r="Q631" s="14"/>
    </row>
    <row r="632">
      <c r="P632" s="9"/>
      <c r="Q632" s="14"/>
    </row>
    <row r="633">
      <c r="P633" s="9"/>
      <c r="Q633" s="14"/>
    </row>
    <row r="634">
      <c r="P634" s="9"/>
      <c r="Q634" s="14"/>
    </row>
    <row r="635">
      <c r="P635" s="9"/>
      <c r="Q635" s="14"/>
    </row>
    <row r="636">
      <c r="P636" s="9"/>
      <c r="Q636" s="14"/>
    </row>
    <row r="637">
      <c r="P637" s="9"/>
      <c r="Q637" s="14"/>
    </row>
    <row r="638">
      <c r="P638" s="9"/>
      <c r="Q638" s="14"/>
    </row>
    <row r="639">
      <c r="P639" s="9"/>
      <c r="Q639" s="14"/>
    </row>
    <row r="640">
      <c r="P640" s="9"/>
      <c r="Q640" s="14"/>
    </row>
    <row r="641">
      <c r="P641" s="9"/>
      <c r="Q641" s="14"/>
    </row>
    <row r="642">
      <c r="P642" s="9"/>
      <c r="Q642" s="14"/>
    </row>
    <row r="643">
      <c r="P643" s="9"/>
      <c r="Q643" s="14"/>
    </row>
    <row r="644">
      <c r="P644" s="9"/>
      <c r="Q644" s="14"/>
    </row>
    <row r="645">
      <c r="P645" s="9"/>
      <c r="Q645" s="14"/>
    </row>
    <row r="646">
      <c r="P646" s="9"/>
      <c r="Q646" s="14"/>
    </row>
    <row r="647">
      <c r="P647" s="9"/>
      <c r="Q647" s="14"/>
    </row>
    <row r="648">
      <c r="P648" s="9"/>
      <c r="Q648" s="14"/>
    </row>
    <row r="649">
      <c r="P649" s="9"/>
      <c r="Q649" s="14"/>
    </row>
    <row r="650">
      <c r="P650" s="9"/>
      <c r="Q650" s="14"/>
    </row>
    <row r="651">
      <c r="P651" s="9"/>
      <c r="Q651" s="14"/>
    </row>
    <row r="652">
      <c r="P652" s="9"/>
      <c r="Q652" s="14"/>
    </row>
    <row r="653">
      <c r="P653" s="9"/>
      <c r="Q653" s="14"/>
    </row>
    <row r="654">
      <c r="P654" s="9"/>
      <c r="Q654" s="14"/>
    </row>
    <row r="655">
      <c r="P655" s="9"/>
      <c r="Q655" s="14"/>
    </row>
    <row r="656">
      <c r="P656" s="9"/>
      <c r="Q656" s="14"/>
    </row>
    <row r="657">
      <c r="P657" s="9"/>
      <c r="Q657" s="14"/>
    </row>
    <row r="658">
      <c r="P658" s="9"/>
      <c r="Q658" s="14"/>
    </row>
    <row r="659">
      <c r="P659" s="9"/>
      <c r="Q659" s="14"/>
    </row>
    <row r="660">
      <c r="P660" s="9"/>
      <c r="Q660" s="14"/>
    </row>
    <row r="661">
      <c r="P661" s="9"/>
      <c r="Q661" s="14"/>
    </row>
    <row r="662">
      <c r="P662" s="9"/>
      <c r="Q662" s="14"/>
    </row>
    <row r="663">
      <c r="P663" s="9"/>
      <c r="Q663" s="14"/>
    </row>
    <row r="664">
      <c r="P664" s="9"/>
      <c r="Q664" s="14"/>
    </row>
    <row r="665">
      <c r="P665" s="9"/>
      <c r="Q665" s="14"/>
    </row>
    <row r="666">
      <c r="P666" s="9"/>
      <c r="Q666" s="14"/>
    </row>
    <row r="667">
      <c r="P667" s="9"/>
      <c r="Q667" s="14"/>
    </row>
    <row r="668">
      <c r="P668" s="9"/>
      <c r="Q668" s="14"/>
    </row>
    <row r="669">
      <c r="P669" s="9"/>
      <c r="Q669" s="14"/>
    </row>
    <row r="670">
      <c r="P670" s="9"/>
      <c r="Q670" s="14"/>
    </row>
    <row r="671">
      <c r="P671" s="9"/>
      <c r="Q671" s="14"/>
    </row>
    <row r="672">
      <c r="P672" s="9"/>
      <c r="Q672" s="14"/>
    </row>
    <row r="673">
      <c r="P673" s="9"/>
      <c r="Q673" s="14"/>
    </row>
    <row r="674">
      <c r="P674" s="9"/>
      <c r="Q674" s="14"/>
    </row>
    <row r="675">
      <c r="P675" s="9"/>
      <c r="Q675" s="14"/>
    </row>
    <row r="676">
      <c r="P676" s="9"/>
      <c r="Q676" s="14"/>
    </row>
    <row r="677">
      <c r="P677" s="9"/>
      <c r="Q677" s="14"/>
    </row>
    <row r="678">
      <c r="P678" s="9"/>
      <c r="Q678" s="14"/>
    </row>
    <row r="679">
      <c r="P679" s="9"/>
      <c r="Q679" s="14"/>
    </row>
    <row r="680">
      <c r="P680" s="9"/>
      <c r="Q680" s="14"/>
    </row>
    <row r="681">
      <c r="P681" s="9"/>
      <c r="Q681" s="14"/>
    </row>
    <row r="682">
      <c r="P682" s="9"/>
      <c r="Q682" s="14"/>
    </row>
    <row r="683">
      <c r="P683" s="9"/>
      <c r="Q683" s="14"/>
    </row>
    <row r="684">
      <c r="P684" s="9"/>
      <c r="Q684" s="14"/>
    </row>
    <row r="685">
      <c r="P685" s="9"/>
      <c r="Q685" s="14"/>
    </row>
    <row r="686">
      <c r="P686" s="9"/>
      <c r="Q686" s="14"/>
    </row>
    <row r="687">
      <c r="P687" s="9"/>
      <c r="Q687" s="14"/>
    </row>
    <row r="688">
      <c r="P688" s="9"/>
      <c r="Q688" s="14"/>
    </row>
    <row r="689">
      <c r="P689" s="9"/>
      <c r="Q689" s="14"/>
    </row>
    <row r="690">
      <c r="P690" s="9"/>
      <c r="Q690" s="14"/>
    </row>
    <row r="691">
      <c r="P691" s="9"/>
      <c r="Q691" s="14"/>
    </row>
    <row r="692">
      <c r="P692" s="9"/>
      <c r="Q692" s="14"/>
    </row>
    <row r="693">
      <c r="P693" s="9"/>
      <c r="Q693" s="14"/>
    </row>
    <row r="694">
      <c r="P694" s="9"/>
      <c r="Q694" s="14"/>
    </row>
    <row r="695">
      <c r="P695" s="9"/>
      <c r="Q695" s="14"/>
    </row>
    <row r="696">
      <c r="P696" s="9"/>
      <c r="Q696" s="14"/>
    </row>
    <row r="697">
      <c r="P697" s="9"/>
      <c r="Q697" s="14"/>
    </row>
    <row r="698">
      <c r="P698" s="9"/>
      <c r="Q698" s="14"/>
    </row>
    <row r="699">
      <c r="P699" s="9"/>
      <c r="Q699" s="14"/>
    </row>
    <row r="700">
      <c r="P700" s="9"/>
      <c r="Q700" s="14"/>
    </row>
    <row r="701">
      <c r="P701" s="9"/>
      <c r="Q701" s="14"/>
    </row>
    <row r="702">
      <c r="P702" s="9"/>
      <c r="Q702" s="14"/>
    </row>
    <row r="703">
      <c r="P703" s="9"/>
      <c r="Q703" s="14"/>
    </row>
    <row r="704">
      <c r="P704" s="9"/>
      <c r="Q704" s="14"/>
    </row>
    <row r="705">
      <c r="P705" s="9"/>
      <c r="Q705" s="14"/>
    </row>
    <row r="706">
      <c r="P706" s="9"/>
      <c r="Q706" s="14"/>
    </row>
    <row r="707">
      <c r="P707" s="9"/>
      <c r="Q707" s="14"/>
    </row>
    <row r="708">
      <c r="P708" s="9"/>
      <c r="Q708" s="14"/>
    </row>
    <row r="709">
      <c r="P709" s="9"/>
      <c r="Q709" s="14"/>
    </row>
    <row r="710">
      <c r="P710" s="9"/>
      <c r="Q710" s="14"/>
    </row>
    <row r="711">
      <c r="P711" s="9"/>
      <c r="Q711" s="14"/>
    </row>
    <row r="712">
      <c r="P712" s="9"/>
      <c r="Q712" s="14"/>
    </row>
    <row r="713">
      <c r="P713" s="9"/>
      <c r="Q713" s="14"/>
    </row>
    <row r="714">
      <c r="P714" s="9"/>
      <c r="Q714" s="14"/>
    </row>
    <row r="715">
      <c r="P715" s="9"/>
      <c r="Q715" s="14"/>
    </row>
    <row r="716">
      <c r="P716" s="9"/>
      <c r="Q716" s="14"/>
    </row>
    <row r="717">
      <c r="P717" s="9"/>
      <c r="Q717" s="14"/>
    </row>
    <row r="718">
      <c r="P718" s="9"/>
      <c r="Q718" s="14"/>
    </row>
    <row r="719">
      <c r="P719" s="9"/>
      <c r="Q719" s="14"/>
    </row>
    <row r="720">
      <c r="P720" s="9"/>
      <c r="Q720" s="14"/>
    </row>
    <row r="721">
      <c r="P721" s="9"/>
      <c r="Q721" s="14"/>
    </row>
    <row r="722">
      <c r="P722" s="9"/>
      <c r="Q722" s="14"/>
    </row>
    <row r="723">
      <c r="P723" s="9"/>
      <c r="Q723" s="14"/>
    </row>
    <row r="724">
      <c r="P724" s="9"/>
      <c r="Q724" s="14"/>
    </row>
    <row r="725">
      <c r="P725" s="9"/>
      <c r="Q725" s="14"/>
    </row>
    <row r="726">
      <c r="P726" s="9"/>
      <c r="Q726" s="14"/>
    </row>
    <row r="727">
      <c r="P727" s="9"/>
      <c r="Q727" s="14"/>
    </row>
    <row r="728">
      <c r="P728" s="9"/>
      <c r="Q728" s="14"/>
    </row>
    <row r="729">
      <c r="P729" s="9"/>
      <c r="Q729" s="14"/>
    </row>
    <row r="730">
      <c r="P730" s="9"/>
      <c r="Q730" s="14"/>
    </row>
    <row r="731">
      <c r="P731" s="9"/>
      <c r="Q731" s="14"/>
    </row>
    <row r="732">
      <c r="P732" s="9"/>
      <c r="Q732" s="14"/>
    </row>
    <row r="733">
      <c r="P733" s="9"/>
      <c r="Q733" s="14"/>
    </row>
    <row r="734">
      <c r="P734" s="9"/>
      <c r="Q734" s="14"/>
    </row>
    <row r="735">
      <c r="P735" s="9"/>
      <c r="Q735" s="14"/>
    </row>
    <row r="736">
      <c r="P736" s="9"/>
      <c r="Q736" s="14"/>
    </row>
    <row r="737">
      <c r="P737" s="9"/>
      <c r="Q737" s="14"/>
    </row>
    <row r="738">
      <c r="P738" s="9"/>
      <c r="Q738" s="14"/>
    </row>
    <row r="739">
      <c r="P739" s="9"/>
      <c r="Q739" s="14"/>
    </row>
    <row r="740">
      <c r="P740" s="9"/>
      <c r="Q740" s="14"/>
    </row>
    <row r="741">
      <c r="P741" s="9"/>
      <c r="Q741" s="14"/>
    </row>
    <row r="742">
      <c r="P742" s="9"/>
      <c r="Q742" s="14"/>
    </row>
    <row r="743">
      <c r="P743" s="9"/>
      <c r="Q743" s="14"/>
    </row>
    <row r="744">
      <c r="P744" s="9"/>
      <c r="Q744" s="14"/>
    </row>
    <row r="745">
      <c r="P745" s="9"/>
      <c r="Q745" s="14"/>
    </row>
    <row r="746">
      <c r="P746" s="9"/>
      <c r="Q746" s="14"/>
    </row>
    <row r="747">
      <c r="P747" s="9"/>
      <c r="Q747" s="14"/>
    </row>
    <row r="748">
      <c r="P748" s="9"/>
      <c r="Q748" s="14"/>
    </row>
    <row r="749">
      <c r="P749" s="9"/>
      <c r="Q749" s="14"/>
    </row>
    <row r="750">
      <c r="P750" s="9"/>
      <c r="Q750" s="14"/>
    </row>
    <row r="751">
      <c r="P751" s="9"/>
      <c r="Q751" s="14"/>
    </row>
    <row r="752">
      <c r="P752" s="9"/>
      <c r="Q752" s="14"/>
    </row>
    <row r="753">
      <c r="P753" s="9"/>
      <c r="Q753" s="14"/>
    </row>
    <row r="754">
      <c r="P754" s="9"/>
      <c r="Q754" s="14"/>
    </row>
    <row r="755">
      <c r="P755" s="9"/>
      <c r="Q755" s="14"/>
    </row>
    <row r="756">
      <c r="P756" s="9"/>
      <c r="Q756" s="14"/>
    </row>
    <row r="757">
      <c r="P757" s="9"/>
      <c r="Q757" s="14"/>
    </row>
    <row r="758">
      <c r="P758" s="9"/>
      <c r="Q758" s="14"/>
    </row>
    <row r="759">
      <c r="P759" s="9"/>
      <c r="Q759" s="14"/>
    </row>
    <row r="760">
      <c r="P760" s="9"/>
      <c r="Q760" s="14"/>
    </row>
    <row r="761">
      <c r="P761" s="9"/>
      <c r="Q761" s="14"/>
    </row>
    <row r="762">
      <c r="P762" s="9"/>
      <c r="Q762" s="14"/>
    </row>
    <row r="763">
      <c r="P763" s="9"/>
      <c r="Q763" s="14"/>
    </row>
    <row r="764">
      <c r="P764" s="9"/>
      <c r="Q764" s="14"/>
    </row>
    <row r="765">
      <c r="P765" s="9"/>
      <c r="Q765" s="14"/>
    </row>
    <row r="766">
      <c r="P766" s="9"/>
      <c r="Q766" s="14"/>
    </row>
    <row r="767">
      <c r="P767" s="9"/>
      <c r="Q767" s="14"/>
    </row>
    <row r="768">
      <c r="P768" s="9"/>
      <c r="Q768" s="14"/>
    </row>
    <row r="769">
      <c r="P769" s="9"/>
      <c r="Q769" s="14"/>
    </row>
    <row r="770">
      <c r="P770" s="9"/>
      <c r="Q770" s="14"/>
    </row>
    <row r="771">
      <c r="P771" s="9"/>
      <c r="Q771" s="14"/>
    </row>
    <row r="772">
      <c r="P772" s="9"/>
      <c r="Q772" s="14"/>
    </row>
    <row r="773">
      <c r="P773" s="9"/>
      <c r="Q773" s="14"/>
    </row>
    <row r="774">
      <c r="P774" s="9"/>
      <c r="Q774" s="14"/>
    </row>
    <row r="775">
      <c r="P775" s="9"/>
      <c r="Q775" s="14"/>
    </row>
    <row r="776">
      <c r="P776" s="9"/>
      <c r="Q776" s="14"/>
    </row>
    <row r="777">
      <c r="P777" s="9"/>
      <c r="Q777" s="14"/>
    </row>
    <row r="778">
      <c r="P778" s="9"/>
      <c r="Q778" s="14"/>
    </row>
    <row r="779">
      <c r="P779" s="9"/>
      <c r="Q779" s="14"/>
    </row>
    <row r="780">
      <c r="P780" s="9"/>
      <c r="Q780" s="14"/>
    </row>
    <row r="781">
      <c r="P781" s="9"/>
      <c r="Q781" s="14"/>
    </row>
    <row r="782">
      <c r="P782" s="9"/>
      <c r="Q782" s="14"/>
    </row>
    <row r="783">
      <c r="P783" s="9"/>
      <c r="Q783" s="14"/>
    </row>
    <row r="784">
      <c r="P784" s="9"/>
      <c r="Q784" s="14"/>
    </row>
    <row r="785">
      <c r="P785" s="9"/>
      <c r="Q785" s="14"/>
    </row>
    <row r="786">
      <c r="P786" s="9"/>
      <c r="Q786" s="14"/>
    </row>
    <row r="787">
      <c r="P787" s="9"/>
      <c r="Q787" s="14"/>
    </row>
    <row r="788">
      <c r="P788" s="9"/>
      <c r="Q788" s="14"/>
    </row>
    <row r="789">
      <c r="P789" s="9"/>
      <c r="Q789" s="14"/>
    </row>
    <row r="790">
      <c r="P790" s="9"/>
      <c r="Q790" s="14"/>
    </row>
    <row r="791">
      <c r="P791" s="9"/>
      <c r="Q791" s="14"/>
    </row>
    <row r="792">
      <c r="P792" s="9"/>
      <c r="Q792" s="14"/>
    </row>
    <row r="793">
      <c r="P793" s="9"/>
      <c r="Q793" s="14"/>
    </row>
    <row r="794">
      <c r="P794" s="9"/>
      <c r="Q794" s="14"/>
    </row>
    <row r="795">
      <c r="P795" s="9"/>
      <c r="Q795" s="14"/>
    </row>
    <row r="796">
      <c r="P796" s="9"/>
      <c r="Q796" s="14"/>
    </row>
    <row r="797">
      <c r="P797" s="9"/>
      <c r="Q797" s="14"/>
    </row>
    <row r="798">
      <c r="P798" s="9"/>
      <c r="Q798" s="14"/>
    </row>
    <row r="799">
      <c r="P799" s="9"/>
      <c r="Q799" s="14"/>
    </row>
    <row r="800">
      <c r="P800" s="9"/>
      <c r="Q800" s="14"/>
    </row>
    <row r="801">
      <c r="P801" s="9"/>
      <c r="Q801" s="14"/>
    </row>
    <row r="802">
      <c r="P802" s="9"/>
      <c r="Q802" s="14"/>
    </row>
    <row r="803">
      <c r="P803" s="9"/>
      <c r="Q803" s="14"/>
    </row>
    <row r="804">
      <c r="P804" s="9"/>
      <c r="Q804" s="14"/>
    </row>
    <row r="805">
      <c r="P805" s="9"/>
      <c r="Q805" s="14"/>
    </row>
    <row r="806">
      <c r="P806" s="9"/>
      <c r="Q806" s="14"/>
    </row>
    <row r="807">
      <c r="P807" s="9"/>
      <c r="Q807" s="14"/>
    </row>
    <row r="808">
      <c r="P808" s="9"/>
      <c r="Q808" s="14"/>
    </row>
    <row r="809">
      <c r="P809" s="9"/>
      <c r="Q809" s="14"/>
    </row>
    <row r="810">
      <c r="P810" s="9"/>
      <c r="Q810" s="14"/>
    </row>
    <row r="811">
      <c r="P811" s="9"/>
      <c r="Q811" s="14"/>
    </row>
    <row r="812">
      <c r="P812" s="9"/>
      <c r="Q812" s="14"/>
    </row>
    <row r="813">
      <c r="P813" s="9"/>
      <c r="Q813" s="14"/>
    </row>
    <row r="814">
      <c r="P814" s="9"/>
      <c r="Q814" s="14"/>
    </row>
    <row r="815">
      <c r="P815" s="9"/>
      <c r="Q815" s="14"/>
    </row>
    <row r="816">
      <c r="P816" s="9"/>
      <c r="Q816" s="14"/>
    </row>
    <row r="817">
      <c r="P817" s="9"/>
      <c r="Q817" s="14"/>
    </row>
    <row r="818">
      <c r="P818" s="9"/>
      <c r="Q818" s="14"/>
    </row>
    <row r="819">
      <c r="P819" s="9"/>
      <c r="Q819" s="14"/>
    </row>
    <row r="820">
      <c r="P820" s="9"/>
      <c r="Q820" s="14"/>
    </row>
    <row r="821">
      <c r="P821" s="9"/>
      <c r="Q821" s="14"/>
    </row>
    <row r="822">
      <c r="P822" s="9"/>
      <c r="Q822" s="14"/>
    </row>
    <row r="823">
      <c r="P823" s="9"/>
      <c r="Q823" s="14"/>
    </row>
    <row r="824">
      <c r="P824" s="9"/>
      <c r="Q824" s="14"/>
    </row>
    <row r="825">
      <c r="P825" s="9"/>
      <c r="Q825" s="14"/>
    </row>
    <row r="826">
      <c r="P826" s="9"/>
      <c r="Q826" s="14"/>
    </row>
    <row r="827">
      <c r="P827" s="9"/>
      <c r="Q827" s="14"/>
    </row>
    <row r="828">
      <c r="P828" s="9"/>
      <c r="Q828" s="14"/>
    </row>
    <row r="829">
      <c r="P829" s="9"/>
      <c r="Q829" s="14"/>
    </row>
    <row r="830">
      <c r="P830" s="9"/>
      <c r="Q830" s="14"/>
    </row>
    <row r="831">
      <c r="P831" s="9"/>
      <c r="Q831" s="14"/>
    </row>
    <row r="832">
      <c r="P832" s="9"/>
      <c r="Q832" s="14"/>
    </row>
    <row r="833">
      <c r="P833" s="9"/>
      <c r="Q833" s="14"/>
    </row>
    <row r="834">
      <c r="P834" s="9"/>
      <c r="Q834" s="14"/>
    </row>
    <row r="835">
      <c r="P835" s="9"/>
      <c r="Q835" s="14"/>
    </row>
    <row r="836">
      <c r="P836" s="9"/>
      <c r="Q836" s="14"/>
    </row>
    <row r="837">
      <c r="P837" s="9"/>
      <c r="Q837" s="14"/>
    </row>
    <row r="838">
      <c r="P838" s="9"/>
      <c r="Q838" s="14"/>
    </row>
    <row r="839">
      <c r="P839" s="9"/>
      <c r="Q839" s="14"/>
    </row>
    <row r="840">
      <c r="P840" s="9"/>
      <c r="Q840" s="14"/>
    </row>
    <row r="841">
      <c r="P841" s="9"/>
      <c r="Q841" s="14"/>
    </row>
    <row r="842">
      <c r="P842" s="9"/>
      <c r="Q842" s="14"/>
    </row>
    <row r="843">
      <c r="P843" s="9"/>
      <c r="Q843" s="14"/>
    </row>
    <row r="844">
      <c r="P844" s="9"/>
      <c r="Q844" s="14"/>
    </row>
    <row r="845">
      <c r="P845" s="9"/>
      <c r="Q845" s="14"/>
    </row>
    <row r="846">
      <c r="P846" s="9"/>
      <c r="Q846" s="14"/>
    </row>
    <row r="847">
      <c r="P847" s="9"/>
      <c r="Q847" s="14"/>
    </row>
    <row r="848">
      <c r="P848" s="9"/>
      <c r="Q848" s="14"/>
    </row>
    <row r="849">
      <c r="P849" s="9"/>
      <c r="Q849" s="14"/>
    </row>
    <row r="850">
      <c r="P850" s="9"/>
      <c r="Q850" s="14"/>
    </row>
    <row r="851">
      <c r="P851" s="9"/>
      <c r="Q851" s="14"/>
    </row>
    <row r="852">
      <c r="P852" s="9"/>
      <c r="Q852" s="14"/>
    </row>
    <row r="853">
      <c r="P853" s="9"/>
      <c r="Q853" s="14"/>
    </row>
    <row r="854">
      <c r="P854" s="9"/>
      <c r="Q854" s="14"/>
    </row>
    <row r="855">
      <c r="P855" s="9"/>
      <c r="Q855" s="14"/>
    </row>
    <row r="856">
      <c r="P856" s="9"/>
      <c r="Q856" s="14"/>
    </row>
    <row r="857">
      <c r="P857" s="9"/>
      <c r="Q857" s="14"/>
    </row>
    <row r="858">
      <c r="P858" s="9"/>
      <c r="Q858" s="14"/>
    </row>
    <row r="859">
      <c r="P859" s="9"/>
      <c r="Q859" s="14"/>
    </row>
    <row r="860">
      <c r="P860" s="9"/>
      <c r="Q860" s="14"/>
    </row>
    <row r="861">
      <c r="P861" s="9"/>
      <c r="Q861" s="14"/>
    </row>
    <row r="862">
      <c r="P862" s="9"/>
      <c r="Q862" s="14"/>
    </row>
    <row r="863">
      <c r="P863" s="9"/>
      <c r="Q863" s="14"/>
    </row>
    <row r="864">
      <c r="P864" s="9"/>
      <c r="Q864" s="14"/>
    </row>
    <row r="865">
      <c r="P865" s="9"/>
      <c r="Q865" s="14"/>
    </row>
    <row r="866">
      <c r="P866" s="9"/>
      <c r="Q866" s="14"/>
    </row>
    <row r="867">
      <c r="P867" s="9"/>
      <c r="Q867" s="14"/>
    </row>
    <row r="868">
      <c r="P868" s="9"/>
      <c r="Q868" s="14"/>
    </row>
    <row r="869">
      <c r="P869" s="9"/>
      <c r="Q869" s="14"/>
    </row>
    <row r="870">
      <c r="P870" s="9"/>
      <c r="Q870" s="14"/>
    </row>
    <row r="871">
      <c r="P871" s="9"/>
      <c r="Q871" s="14"/>
    </row>
    <row r="872">
      <c r="P872" s="9"/>
      <c r="Q872" s="14"/>
    </row>
    <row r="873">
      <c r="P873" s="9"/>
      <c r="Q873" s="14"/>
    </row>
    <row r="874">
      <c r="P874" s="9"/>
      <c r="Q874" s="14"/>
    </row>
    <row r="875">
      <c r="P875" s="9"/>
      <c r="Q875" s="14"/>
    </row>
    <row r="876">
      <c r="P876" s="9"/>
      <c r="Q876" s="14"/>
    </row>
    <row r="877">
      <c r="P877" s="9"/>
      <c r="Q877" s="14"/>
    </row>
    <row r="878">
      <c r="P878" s="9"/>
      <c r="Q878" s="14"/>
    </row>
    <row r="879">
      <c r="P879" s="9"/>
      <c r="Q879" s="14"/>
    </row>
    <row r="880">
      <c r="P880" s="9"/>
      <c r="Q880" s="14"/>
    </row>
    <row r="881">
      <c r="P881" s="9"/>
      <c r="Q881" s="14"/>
    </row>
    <row r="882">
      <c r="P882" s="9"/>
      <c r="Q882" s="14"/>
    </row>
    <row r="883">
      <c r="P883" s="9"/>
      <c r="Q883" s="14"/>
    </row>
    <row r="884">
      <c r="P884" s="9"/>
      <c r="Q884" s="14"/>
    </row>
    <row r="885">
      <c r="P885" s="9"/>
      <c r="Q885" s="14"/>
    </row>
    <row r="886">
      <c r="P886" s="9"/>
      <c r="Q886" s="14"/>
    </row>
    <row r="887">
      <c r="P887" s="9"/>
      <c r="Q887" s="14"/>
    </row>
    <row r="888">
      <c r="P888" s="9"/>
      <c r="Q888" s="14"/>
    </row>
    <row r="889">
      <c r="P889" s="9"/>
      <c r="Q889" s="14"/>
    </row>
    <row r="890">
      <c r="P890" s="9"/>
      <c r="Q890" s="14"/>
    </row>
    <row r="891">
      <c r="P891" s="9"/>
      <c r="Q891" s="14"/>
    </row>
    <row r="892">
      <c r="P892" s="9"/>
      <c r="Q892" s="14"/>
    </row>
    <row r="893">
      <c r="P893" s="9"/>
      <c r="Q893" s="14"/>
    </row>
    <row r="894">
      <c r="P894" s="9"/>
      <c r="Q894" s="14"/>
    </row>
    <row r="895">
      <c r="P895" s="9"/>
      <c r="Q895" s="14"/>
    </row>
    <row r="896">
      <c r="P896" s="9"/>
      <c r="Q896" s="14"/>
    </row>
    <row r="897">
      <c r="P897" s="9"/>
      <c r="Q897" s="14"/>
    </row>
    <row r="898">
      <c r="P898" s="9"/>
      <c r="Q898" s="14"/>
    </row>
    <row r="899">
      <c r="P899" s="9"/>
      <c r="Q899" s="14"/>
    </row>
    <row r="900">
      <c r="P900" s="9"/>
      <c r="Q900" s="14"/>
    </row>
    <row r="901">
      <c r="P901" s="9"/>
      <c r="Q901" s="14"/>
    </row>
    <row r="902">
      <c r="P902" s="9"/>
      <c r="Q902" s="14"/>
    </row>
    <row r="903">
      <c r="P903" s="9"/>
      <c r="Q903" s="14"/>
    </row>
    <row r="904">
      <c r="P904" s="9"/>
      <c r="Q904" s="14"/>
    </row>
    <row r="905">
      <c r="P905" s="9"/>
      <c r="Q905" s="14"/>
    </row>
    <row r="906">
      <c r="P906" s="9"/>
      <c r="Q906" s="14"/>
    </row>
    <row r="907">
      <c r="P907" s="9"/>
      <c r="Q907" s="14"/>
    </row>
    <row r="908">
      <c r="P908" s="9"/>
      <c r="Q908" s="14"/>
    </row>
    <row r="909">
      <c r="P909" s="9"/>
      <c r="Q909" s="14"/>
    </row>
    <row r="910">
      <c r="P910" s="9"/>
      <c r="Q910" s="14"/>
    </row>
    <row r="911">
      <c r="P911" s="9"/>
      <c r="Q911" s="14"/>
    </row>
    <row r="912">
      <c r="P912" s="9"/>
      <c r="Q912" s="14"/>
    </row>
    <row r="913">
      <c r="P913" s="9"/>
      <c r="Q913" s="14"/>
    </row>
    <row r="914">
      <c r="P914" s="9"/>
      <c r="Q914" s="14"/>
    </row>
    <row r="915">
      <c r="P915" s="9"/>
      <c r="Q915" s="14"/>
    </row>
    <row r="916">
      <c r="P916" s="9"/>
      <c r="Q916" s="14"/>
    </row>
    <row r="917">
      <c r="P917" s="9"/>
      <c r="Q917" s="14"/>
    </row>
    <row r="918">
      <c r="P918" s="9"/>
      <c r="Q918" s="14"/>
    </row>
    <row r="919">
      <c r="P919" s="9"/>
      <c r="Q919" s="14"/>
    </row>
    <row r="920">
      <c r="P920" s="9"/>
      <c r="Q920" s="14"/>
    </row>
    <row r="921">
      <c r="P921" s="9"/>
      <c r="Q921" s="14"/>
    </row>
    <row r="922">
      <c r="P922" s="9"/>
      <c r="Q922" s="14"/>
    </row>
    <row r="923">
      <c r="P923" s="9"/>
      <c r="Q923" s="14"/>
    </row>
    <row r="924">
      <c r="P924" s="9"/>
      <c r="Q924" s="14"/>
    </row>
    <row r="925">
      <c r="P925" s="9"/>
      <c r="Q925" s="14"/>
    </row>
    <row r="926">
      <c r="P926" s="9"/>
      <c r="Q926" s="14"/>
    </row>
    <row r="927">
      <c r="P927" s="9"/>
      <c r="Q927" s="14"/>
    </row>
    <row r="928">
      <c r="P928" s="9"/>
      <c r="Q928" s="14"/>
    </row>
    <row r="929">
      <c r="P929" s="9"/>
      <c r="Q929" s="14"/>
    </row>
    <row r="930">
      <c r="P930" s="9"/>
      <c r="Q930" s="14"/>
    </row>
    <row r="931">
      <c r="P931" s="9"/>
      <c r="Q931" s="14"/>
    </row>
    <row r="932">
      <c r="P932" s="9"/>
      <c r="Q932" s="14"/>
    </row>
    <row r="933">
      <c r="P933" s="9"/>
      <c r="Q933" s="14"/>
    </row>
    <row r="934">
      <c r="P934" s="9"/>
      <c r="Q934" s="14"/>
    </row>
    <row r="935">
      <c r="P935" s="9"/>
      <c r="Q935" s="14"/>
    </row>
    <row r="936">
      <c r="P936" s="9"/>
      <c r="Q936" s="14"/>
    </row>
    <row r="937">
      <c r="P937" s="9"/>
      <c r="Q937" s="14"/>
    </row>
    <row r="938">
      <c r="P938" s="9"/>
      <c r="Q938" s="14"/>
    </row>
    <row r="939">
      <c r="P939" s="9"/>
      <c r="Q939" s="14"/>
    </row>
    <row r="940">
      <c r="P940" s="9"/>
      <c r="Q940" s="14"/>
    </row>
    <row r="941">
      <c r="P941" s="9"/>
      <c r="Q941" s="14"/>
    </row>
    <row r="942">
      <c r="P942" s="9"/>
      <c r="Q942" s="14"/>
    </row>
    <row r="943">
      <c r="P943" s="9"/>
      <c r="Q943" s="14"/>
    </row>
    <row r="944">
      <c r="P944" s="9"/>
      <c r="Q944" s="14"/>
    </row>
    <row r="945">
      <c r="P945" s="9"/>
      <c r="Q945" s="14"/>
    </row>
    <row r="946">
      <c r="P946" s="9"/>
      <c r="Q946" s="14"/>
    </row>
    <row r="947">
      <c r="P947" s="9"/>
      <c r="Q947" s="14"/>
    </row>
    <row r="948">
      <c r="P948" s="9"/>
      <c r="Q948" s="14"/>
    </row>
    <row r="949">
      <c r="P949" s="9"/>
      <c r="Q949" s="14"/>
    </row>
    <row r="950">
      <c r="P950" s="9"/>
      <c r="Q950" s="14"/>
    </row>
    <row r="951">
      <c r="P951" s="9"/>
      <c r="Q951" s="14"/>
    </row>
    <row r="952">
      <c r="P952" s="9"/>
      <c r="Q952" s="14"/>
    </row>
    <row r="953">
      <c r="P953" s="9"/>
      <c r="Q953" s="14"/>
    </row>
    <row r="954">
      <c r="P954" s="9"/>
      <c r="Q954" s="14"/>
    </row>
    <row r="955">
      <c r="P955" s="9"/>
      <c r="Q955" s="14"/>
    </row>
    <row r="956">
      <c r="P956" s="9"/>
      <c r="Q956" s="14"/>
    </row>
    <row r="957">
      <c r="P957" s="9"/>
      <c r="Q957" s="14"/>
    </row>
    <row r="958">
      <c r="P958" s="9"/>
      <c r="Q958" s="14"/>
    </row>
    <row r="959">
      <c r="P959" s="9"/>
      <c r="Q959" s="14"/>
    </row>
    <row r="960">
      <c r="P960" s="9"/>
      <c r="Q960" s="14"/>
    </row>
    <row r="961">
      <c r="P961" s="9"/>
      <c r="Q961" s="14"/>
    </row>
    <row r="962">
      <c r="P962" s="9"/>
      <c r="Q962" s="14"/>
    </row>
    <row r="963">
      <c r="P963" s="9"/>
      <c r="Q963" s="14"/>
    </row>
    <row r="964">
      <c r="P964" s="9"/>
      <c r="Q964" s="14"/>
    </row>
    <row r="965">
      <c r="P965" s="9"/>
      <c r="Q965" s="14"/>
    </row>
    <row r="966">
      <c r="P966" s="9"/>
      <c r="Q966" s="14"/>
    </row>
    <row r="967">
      <c r="P967" s="9"/>
      <c r="Q967" s="14"/>
    </row>
    <row r="968">
      <c r="P968" s="9"/>
      <c r="Q968" s="14"/>
    </row>
    <row r="969">
      <c r="P969" s="9"/>
      <c r="Q969" s="14"/>
    </row>
    <row r="970">
      <c r="P970" s="9"/>
      <c r="Q970" s="14"/>
    </row>
    <row r="971">
      <c r="P971" s="9"/>
      <c r="Q971" s="14"/>
    </row>
    <row r="972">
      <c r="P972" s="9"/>
      <c r="Q972" s="14"/>
    </row>
    <row r="973">
      <c r="P973" s="9"/>
      <c r="Q973" s="14"/>
    </row>
    <row r="974">
      <c r="P974" s="9"/>
      <c r="Q974" s="14"/>
    </row>
    <row r="975">
      <c r="P975" s="9"/>
      <c r="Q975" s="14"/>
    </row>
    <row r="976">
      <c r="P976" s="9"/>
      <c r="Q976" s="14"/>
    </row>
    <row r="977">
      <c r="P977" s="9"/>
      <c r="Q977" s="14"/>
    </row>
    <row r="978">
      <c r="P978" s="9"/>
      <c r="Q978" s="14"/>
    </row>
    <row r="979">
      <c r="P979" s="9"/>
      <c r="Q979" s="14"/>
    </row>
    <row r="980">
      <c r="P980" s="9"/>
      <c r="Q980" s="14"/>
    </row>
    <row r="981">
      <c r="P981" s="9"/>
      <c r="Q981" s="14"/>
    </row>
    <row r="982">
      <c r="P982" s="9"/>
      <c r="Q982" s="14"/>
    </row>
    <row r="983">
      <c r="P983" s="9"/>
      <c r="Q983" s="14"/>
    </row>
    <row r="984">
      <c r="P984" s="9"/>
      <c r="Q984" s="14"/>
    </row>
    <row r="985">
      <c r="P985" s="9"/>
      <c r="Q985" s="14"/>
    </row>
    <row r="986">
      <c r="P986" s="9"/>
      <c r="Q986" s="14"/>
    </row>
    <row r="987">
      <c r="P987" s="9"/>
      <c r="Q987" s="14"/>
    </row>
    <row r="988">
      <c r="P988" s="9"/>
      <c r="Q988" s="14"/>
    </row>
    <row r="989">
      <c r="P989" s="9"/>
      <c r="Q989" s="14"/>
    </row>
    <row r="990">
      <c r="P990" s="9"/>
      <c r="Q990" s="14"/>
    </row>
    <row r="991">
      <c r="P991" s="9"/>
      <c r="Q991" s="14"/>
    </row>
    <row r="992">
      <c r="P992" s="9"/>
      <c r="Q992" s="14"/>
    </row>
    <row r="993">
      <c r="P993" s="9"/>
      <c r="Q993" s="14"/>
    </row>
    <row r="994">
      <c r="P994" s="9"/>
      <c r="Q994" s="14"/>
    </row>
    <row r="995">
      <c r="P995" s="9"/>
      <c r="Q995" s="14"/>
    </row>
    <row r="996">
      <c r="P996" s="9"/>
      <c r="Q996" s="14"/>
    </row>
    <row r="997">
      <c r="P997" s="9"/>
      <c r="Q997" s="14"/>
    </row>
    <row r="998">
      <c r="P998" s="9"/>
      <c r="Q998" s="14"/>
    </row>
    <row r="999">
      <c r="P999" s="9"/>
      <c r="Q999" s="14"/>
    </row>
    <row r="1000">
      <c r="P1000" s="9"/>
      <c r="Q1000" s="14"/>
    </row>
    <row r="1001">
      <c r="P1001" s="9"/>
      <c r="Q1001" s="14"/>
    </row>
    <row r="1002">
      <c r="P1002" s="9"/>
      <c r="Q1002" s="14"/>
    </row>
    <row r="1003">
      <c r="P1003" s="9"/>
      <c r="Q1003" s="14"/>
    </row>
    <row r="1004">
      <c r="P1004" s="9"/>
      <c r="Q1004" s="14"/>
    </row>
    <row r="1005">
      <c r="P1005" s="9"/>
      <c r="Q1005" s="14"/>
    </row>
    <row r="1006">
      <c r="P1006" s="9"/>
      <c r="Q1006" s="14"/>
    </row>
    <row r="1007">
      <c r="P1007" s="9"/>
      <c r="Q1007" s="14"/>
    </row>
    <row r="1008">
      <c r="P1008" s="9"/>
      <c r="Q1008" s="14"/>
    </row>
    <row r="1009">
      <c r="P1009" s="9"/>
      <c r="Q1009" s="14"/>
    </row>
    <row r="1010">
      <c r="P1010" s="9"/>
      <c r="Q1010" s="14"/>
    </row>
    <row r="1011">
      <c r="P1011" s="9"/>
      <c r="Q1011" s="14"/>
    </row>
    <row r="1012">
      <c r="P1012" s="9"/>
      <c r="Q1012" s="14"/>
    </row>
    <row r="1013">
      <c r="P1013" s="9"/>
      <c r="Q1013" s="14"/>
    </row>
    <row r="1014">
      <c r="P1014" s="9"/>
      <c r="Q1014" s="14"/>
    </row>
    <row r="1015">
      <c r="P1015" s="9"/>
      <c r="Q1015" s="14"/>
    </row>
    <row r="1016">
      <c r="P1016" s="9"/>
      <c r="Q1016" s="14"/>
    </row>
    <row r="1017">
      <c r="P1017" s="9"/>
      <c r="Q1017" s="14"/>
    </row>
    <row r="1018">
      <c r="P1018" s="9"/>
      <c r="Q1018" s="14"/>
    </row>
    <row r="1019">
      <c r="P1019" s="9"/>
      <c r="Q1019" s="14"/>
    </row>
    <row r="1020">
      <c r="P1020" s="9"/>
      <c r="Q1020" s="14"/>
    </row>
    <row r="1021">
      <c r="P1021" s="9"/>
      <c r="Q1021" s="14"/>
    </row>
    <row r="1022">
      <c r="P1022" s="9"/>
      <c r="Q1022" s="14"/>
    </row>
    <row r="1023">
      <c r="P1023" s="9"/>
      <c r="Q1023" s="14"/>
    </row>
    <row r="1024">
      <c r="P1024" s="9"/>
      <c r="Q1024" s="14"/>
    </row>
    <row r="1025">
      <c r="P1025" s="9"/>
      <c r="Q1025" s="14"/>
    </row>
    <row r="1026">
      <c r="P1026" s="9"/>
      <c r="Q1026" s="14"/>
    </row>
    <row r="1027">
      <c r="P1027" s="9"/>
      <c r="Q1027" s="14"/>
    </row>
    <row r="1028">
      <c r="P1028" s="9"/>
      <c r="Q1028" s="14"/>
    </row>
    <row r="1029">
      <c r="P1029" s="9"/>
      <c r="Q1029" s="14"/>
    </row>
    <row r="1030">
      <c r="P1030" s="9"/>
      <c r="Q1030" s="14"/>
    </row>
    <row r="1031">
      <c r="P1031" s="9"/>
      <c r="Q1031" s="14"/>
    </row>
    <row r="1032">
      <c r="P1032" s="9"/>
      <c r="Q1032" s="14"/>
    </row>
    <row r="1033">
      <c r="P1033" s="9"/>
      <c r="Q1033" s="14"/>
    </row>
    <row r="1034">
      <c r="P1034" s="9"/>
      <c r="Q1034" s="14"/>
    </row>
    <row r="1035">
      <c r="P1035" s="9"/>
      <c r="Q1035" s="14"/>
    </row>
    <row r="1036">
      <c r="P1036" s="9"/>
      <c r="Q1036" s="14"/>
    </row>
    <row r="1037">
      <c r="P1037" s="9"/>
      <c r="Q1037" s="14"/>
    </row>
    <row r="1038">
      <c r="P1038" s="9"/>
      <c r="Q1038" s="14"/>
    </row>
    <row r="1039">
      <c r="P1039" s="9"/>
      <c r="Q1039" s="14"/>
    </row>
    <row r="1040">
      <c r="P1040" s="9"/>
      <c r="Q1040" s="14"/>
    </row>
    <row r="1041">
      <c r="P1041" s="9"/>
      <c r="Q1041" s="14"/>
    </row>
    <row r="1042">
      <c r="P1042" s="9"/>
      <c r="Q1042" s="14"/>
    </row>
    <row r="1043">
      <c r="P1043" s="9"/>
      <c r="Q1043" s="14"/>
    </row>
    <row r="1044">
      <c r="P1044" s="9"/>
      <c r="Q1044" s="14"/>
    </row>
    <row r="1045">
      <c r="P1045" s="9"/>
      <c r="Q1045" s="14"/>
    </row>
    <row r="1046">
      <c r="P1046" s="9"/>
      <c r="Q1046" s="14"/>
    </row>
    <row r="1047">
      <c r="P1047" s="9"/>
      <c r="Q1047" s="14"/>
    </row>
    <row r="1048">
      <c r="P1048" s="9"/>
      <c r="Q1048" s="14"/>
    </row>
    <row r="1049">
      <c r="P1049" s="9"/>
      <c r="Q1049" s="14"/>
    </row>
    <row r="1050">
      <c r="P1050" s="9"/>
      <c r="Q1050" s="14"/>
    </row>
    <row r="1051">
      <c r="P1051" s="9"/>
      <c r="Q1051" s="14"/>
    </row>
    <row r="1052">
      <c r="P1052" s="9"/>
      <c r="Q1052" s="14"/>
    </row>
    <row r="1053">
      <c r="P1053" s="9"/>
      <c r="Q1053" s="14"/>
    </row>
    <row r="1054">
      <c r="P1054" s="9"/>
      <c r="Q1054" s="14"/>
    </row>
    <row r="1055">
      <c r="P1055" s="9"/>
      <c r="Q1055" s="14"/>
    </row>
    <row r="1056">
      <c r="P1056" s="9"/>
      <c r="Q1056" s="14"/>
    </row>
    <row r="1057">
      <c r="P1057" s="9"/>
      <c r="Q1057" s="14"/>
    </row>
  </sheetData>
  <conditionalFormatting sqref="P1:P1057">
    <cfRule type="cellIs" dxfId="0" priority="1" operator="equal">
      <formula>"TRUE"</formula>
    </cfRule>
  </conditionalFormatting>
  <conditionalFormatting sqref="P1:P1057">
    <cfRule type="cellIs" dxfId="1" priority="2" operator="equal">
      <formula>"FALSE"</formula>
    </cfRule>
  </conditionalFormatting>
  <drawing r:id="rId1"/>
</worksheet>
</file>